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64011"/>
  <mc:AlternateContent xmlns:mc="http://schemas.openxmlformats.org/markup-compatibility/2006">
    <mc:Choice Requires="x15">
      <x15ac:absPath xmlns:x15ac="http://schemas.microsoft.com/office/spreadsheetml/2010/11/ac" url="E:\DATA-Iñigo\I\MEDEAS_H2020\MODELO MEDEAS\_MEDEAS MODEL\MEDEAS-W Deliverable4.1\"/>
    </mc:Choice>
  </mc:AlternateContent>
  <bookViews>
    <workbookView xWindow="0" yWindow="0" windowWidth="9708" windowHeight="4992" tabRatio="751" activeTab="5"/>
  </bookViews>
  <sheets>
    <sheet name="Readme" sheetId="11" r:id="rId1"/>
    <sheet name="Info input variables" sheetId="10" r:id="rId2"/>
    <sheet name="User defined" sheetId="9" r:id="rId3"/>
    <sheet name="BAU" sheetId="8" r:id="rId4"/>
    <sheet name="SCEN1" sheetId="7" r:id="rId5"/>
    <sheet name="SCEN2" sheetId="6" r:id="rId6"/>
    <sheet name="SCEN3" sheetId="5" r:id="rId7"/>
    <sheet name="SCEN4" sheetId="4" r:id="rId8"/>
    <sheet name="Economy" sheetId="14" r:id="rId9"/>
    <sheet name="Energy intensities" sheetId="16" r:id="rId10"/>
    <sheet name="Materials" sheetId="15" r:id="rId11"/>
    <sheet name="Transportation" sheetId="17" r:id="rId12"/>
    <sheet name="Constants" sheetId="2" r:id="rId13"/>
    <sheet name="Parameters" sheetId="3" r:id="rId14"/>
  </sheets>
  <calcPr calcId="162913"/>
</workbook>
</file>

<file path=xl/calcChain.xml><?xml version="1.0" encoding="utf-8"?>
<calcChain xmlns="http://schemas.openxmlformats.org/spreadsheetml/2006/main">
  <c r="C37" i="5" l="1"/>
  <c r="G57" i="3" l="1"/>
  <c r="D29" i="3" l="1"/>
  <c r="E29" i="3"/>
  <c r="F29" i="3"/>
  <c r="G29" i="3"/>
  <c r="H29" i="3"/>
  <c r="I29" i="3"/>
  <c r="J29" i="3"/>
  <c r="K29" i="3"/>
  <c r="L29" i="3"/>
  <c r="M29" i="3"/>
  <c r="N29" i="3"/>
  <c r="O29" i="3"/>
  <c r="P29" i="3"/>
  <c r="C29" i="3"/>
  <c r="B29" i="3"/>
  <c r="F63" i="17" l="1"/>
  <c r="F62" i="17"/>
  <c r="B23" i="17" l="1"/>
  <c r="B10" i="17"/>
  <c r="C193" i="2" l="1"/>
  <c r="D193" i="2"/>
  <c r="E193" i="2"/>
  <c r="F193" i="2"/>
  <c r="G193" i="2"/>
  <c r="H193" i="2"/>
  <c r="I193" i="2"/>
  <c r="J193" i="2"/>
  <c r="K193" i="2"/>
  <c r="L193" i="2"/>
  <c r="M193" i="2"/>
  <c r="N193" i="2"/>
  <c r="O193" i="2"/>
  <c r="P193" i="2"/>
  <c r="Q193" i="2"/>
  <c r="S11" i="3" l="1"/>
  <c r="Z6" i="3"/>
  <c r="B37" i="14" l="1"/>
  <c r="C37" i="14"/>
  <c r="D37" i="14"/>
  <c r="E37" i="14"/>
  <c r="F37" i="14"/>
  <c r="G37" i="14"/>
  <c r="H37" i="14"/>
  <c r="I37" i="14"/>
  <c r="J37" i="14"/>
  <c r="K37" i="14"/>
  <c r="L37" i="14"/>
  <c r="M37" i="14"/>
  <c r="N37" i="14"/>
  <c r="O37" i="14"/>
  <c r="P37" i="14"/>
  <c r="V16" i="3" l="1"/>
  <c r="V11" i="3"/>
  <c r="V12" i="3"/>
  <c r="V10" i="3"/>
  <c r="C122" i="15" l="1"/>
  <c r="D122" i="15" s="1"/>
  <c r="E122" i="15" s="1"/>
  <c r="V49" i="14" l="1"/>
  <c r="V50" i="14"/>
  <c r="V51" i="14"/>
  <c r="V52" i="14"/>
  <c r="V53" i="14"/>
  <c r="V54" i="14"/>
  <c r="V55" i="14"/>
  <c r="V56" i="14"/>
  <c r="V57" i="14"/>
  <c r="V58" i="14"/>
  <c r="V59" i="14"/>
  <c r="V60" i="14"/>
  <c r="V61" i="14"/>
  <c r="V62" i="14"/>
  <c r="V63" i="14"/>
  <c r="V64" i="14"/>
  <c r="V65" i="14"/>
  <c r="V66" i="14"/>
  <c r="V67" i="14"/>
  <c r="V68" i="14"/>
  <c r="V69" i="14"/>
  <c r="V70" i="14"/>
  <c r="V71" i="14"/>
  <c r="V72" i="14"/>
  <c r="V73" i="14"/>
  <c r="V74" i="14"/>
  <c r="V75" i="14"/>
  <c r="V76" i="14"/>
  <c r="V77" i="14"/>
  <c r="V78" i="14"/>
  <c r="V79" i="14"/>
  <c r="V80" i="14"/>
  <c r="V81" i="14"/>
  <c r="V82" i="14"/>
  <c r="V83" i="14"/>
  <c r="V48" i="14"/>
  <c r="F19" i="3" l="1"/>
  <c r="C19" i="3"/>
  <c r="AR62" i="15" l="1"/>
  <c r="AR51" i="15"/>
  <c r="AR39" i="15"/>
  <c r="AR43" i="15"/>
  <c r="AR24" i="15"/>
  <c r="AR12" i="15"/>
  <c r="AR11" i="15"/>
  <c r="AR6" i="15"/>
  <c r="S123" i="14" l="1"/>
  <c r="S49" i="14" l="1"/>
  <c r="S50" i="14"/>
  <c r="S51" i="14"/>
  <c r="S52" i="14"/>
  <c r="S53" i="14"/>
  <c r="S54" i="14"/>
  <c r="S55" i="14"/>
  <c r="S56" i="14"/>
  <c r="S57" i="14"/>
  <c r="S58" i="14"/>
  <c r="S59" i="14"/>
  <c r="S60" i="14"/>
  <c r="S61" i="14"/>
  <c r="S62" i="14"/>
  <c r="S63" i="14"/>
  <c r="S64" i="14"/>
  <c r="S65" i="14"/>
  <c r="S66" i="14"/>
  <c r="S67" i="14"/>
  <c r="S68" i="14"/>
  <c r="S69" i="14"/>
  <c r="S70" i="14"/>
  <c r="S71" i="14"/>
  <c r="S72" i="14"/>
  <c r="S73" i="14"/>
  <c r="S74" i="14"/>
  <c r="S75" i="14"/>
  <c r="S76" i="14"/>
  <c r="S77" i="14"/>
  <c r="S78" i="14"/>
  <c r="S79" i="14"/>
  <c r="S80" i="14"/>
  <c r="S81" i="14"/>
  <c r="S82" i="14"/>
  <c r="S83" i="14"/>
  <c r="S84" i="14"/>
  <c r="S85" i="14"/>
  <c r="S86" i="14"/>
  <c r="S87" i="14"/>
  <c r="S88" i="14"/>
  <c r="S89" i="14"/>
  <c r="S90" i="14"/>
  <c r="S91" i="14"/>
  <c r="S92" i="14"/>
  <c r="S93" i="14"/>
  <c r="S94" i="14"/>
  <c r="S95" i="14"/>
  <c r="S96" i="14"/>
  <c r="S97" i="14"/>
  <c r="S98" i="14"/>
  <c r="S99" i="14"/>
  <c r="S100" i="14"/>
  <c r="S101" i="14"/>
  <c r="S102" i="14"/>
  <c r="S103" i="14"/>
  <c r="S104" i="14"/>
  <c r="S105" i="14"/>
  <c r="S106" i="14"/>
  <c r="S107" i="14"/>
  <c r="S108" i="14"/>
  <c r="S109" i="14"/>
  <c r="S110" i="14"/>
  <c r="S111" i="14"/>
  <c r="S112" i="14"/>
  <c r="S113" i="14"/>
  <c r="S114" i="14"/>
  <c r="S115" i="14"/>
  <c r="S116" i="14"/>
  <c r="S117" i="14"/>
  <c r="S118" i="14"/>
  <c r="S119" i="14"/>
  <c r="S120" i="14"/>
  <c r="S121" i="14"/>
  <c r="S122" i="14"/>
  <c r="S124" i="14"/>
  <c r="S125" i="14"/>
  <c r="S126" i="14"/>
  <c r="S127" i="14"/>
  <c r="S128" i="14"/>
  <c r="S129" i="14"/>
  <c r="S130" i="14"/>
  <c r="S131" i="14"/>
  <c r="S132" i="14"/>
  <c r="S133" i="14"/>
  <c r="S134" i="14"/>
  <c r="S135" i="14"/>
  <c r="S136" i="14"/>
  <c r="S137" i="14"/>
  <c r="S138" i="14"/>
  <c r="S139" i="14"/>
  <c r="S140" i="14"/>
  <c r="S141" i="14"/>
  <c r="S142" i="14"/>
  <c r="S143" i="14"/>
  <c r="S144" i="14"/>
  <c r="S145" i="14"/>
  <c r="S146" i="14"/>
  <c r="S147" i="14"/>
  <c r="S148" i="14"/>
  <c r="S149" i="14"/>
  <c r="S150" i="14"/>
  <c r="S151" i="14"/>
  <c r="S152" i="14"/>
  <c r="S153" i="14"/>
  <c r="S154" i="14"/>
  <c r="S155" i="14"/>
  <c r="S156" i="14"/>
  <c r="S157" i="14"/>
  <c r="S158" i="14"/>
  <c r="S159" i="14"/>
  <c r="S160" i="14"/>
  <c r="S161" i="14"/>
  <c r="S162" i="14"/>
  <c r="S163" i="14"/>
  <c r="S164" i="14"/>
  <c r="S165" i="14"/>
  <c r="S166" i="14"/>
  <c r="S167" i="14"/>
  <c r="S168" i="14"/>
  <c r="S169" i="14"/>
  <c r="S170" i="14"/>
  <c r="S171" i="14"/>
  <c r="S172" i="14"/>
  <c r="S173" i="14"/>
  <c r="S174" i="14"/>
  <c r="S175" i="14"/>
  <c r="S176" i="14"/>
  <c r="S177" i="14"/>
  <c r="S178" i="14"/>
  <c r="S179" i="14"/>
  <c r="S180" i="14"/>
  <c r="S181" i="14"/>
  <c r="S182" i="14"/>
  <c r="S183" i="14"/>
  <c r="S184" i="14"/>
  <c r="S185" i="14"/>
  <c r="S186" i="14"/>
  <c r="S187" i="14"/>
  <c r="S188" i="14"/>
  <c r="S189" i="14"/>
  <c r="S190" i="14"/>
  <c r="S191" i="14"/>
  <c r="S192" i="14"/>
  <c r="S193" i="14"/>
  <c r="S194" i="14"/>
  <c r="S195" i="14"/>
  <c r="S196" i="14"/>
  <c r="S197" i="14"/>
  <c r="S198" i="14"/>
  <c r="S199" i="14"/>
  <c r="S200" i="14"/>
  <c r="S201" i="14"/>
  <c r="S202" i="14"/>
  <c r="S203" i="14"/>
  <c r="S204" i="14"/>
  <c r="S205" i="14"/>
  <c r="S206" i="14"/>
  <c r="S207" i="14"/>
  <c r="S208" i="14"/>
  <c r="S209" i="14"/>
  <c r="S210" i="14"/>
  <c r="S211" i="14"/>
  <c r="S212" i="14"/>
  <c r="S213" i="14"/>
  <c r="S214" i="14"/>
  <c r="S215" i="14"/>
  <c r="S216" i="14"/>
  <c r="S217" i="14"/>
  <c r="S218" i="14"/>
  <c r="S219" i="14"/>
  <c r="S220" i="14"/>
  <c r="S221" i="14"/>
  <c r="S222" i="14"/>
  <c r="S223" i="14"/>
  <c r="S224" i="14"/>
  <c r="S225" i="14"/>
  <c r="S226" i="14"/>
  <c r="S227" i="14"/>
  <c r="S48" i="14"/>
  <c r="H2" i="15" l="1"/>
  <c r="AC115" i="15"/>
  <c r="AC114" i="15"/>
  <c r="AB114" i="15"/>
  <c r="AC113" i="15"/>
  <c r="AB113" i="15"/>
  <c r="AC112" i="15"/>
  <c r="AB112" i="15"/>
  <c r="AC111" i="15"/>
  <c r="AC110" i="15"/>
  <c r="AB110" i="15"/>
  <c r="AC109" i="15"/>
  <c r="AB109" i="15"/>
  <c r="AC108" i="15"/>
  <c r="AB108" i="15"/>
  <c r="AC107" i="15"/>
  <c r="AB107" i="15"/>
  <c r="AC106" i="15"/>
  <c r="AB106" i="15"/>
  <c r="AC105" i="15"/>
  <c r="AB105" i="15"/>
  <c r="AC104" i="15"/>
  <c r="AB104" i="15"/>
  <c r="AC103" i="15"/>
  <c r="AB103" i="15"/>
  <c r="AC102" i="15"/>
  <c r="AB102" i="15"/>
  <c r="AC101" i="15"/>
  <c r="AB101" i="15"/>
  <c r="AC100" i="15"/>
  <c r="AB100" i="15"/>
  <c r="AC99" i="15"/>
  <c r="AB99" i="15"/>
  <c r="AB98" i="15"/>
  <c r="AC98" i="15" s="1"/>
  <c r="C98" i="15"/>
  <c r="D98" i="15" s="1"/>
  <c r="E98" i="15" s="1"/>
  <c r="C62" i="15"/>
  <c r="C60" i="15"/>
  <c r="C58" i="15"/>
  <c r="C52" i="15"/>
  <c r="C39" i="15"/>
  <c r="C35" i="15"/>
  <c r="D33" i="15"/>
  <c r="C32" i="15"/>
  <c r="C24" i="15"/>
  <c r="E13" i="15"/>
  <c r="C11" i="15"/>
  <c r="C2" i="15"/>
  <c r="D2" i="15" s="1"/>
  <c r="E2" i="15" s="1"/>
  <c r="F2" i="15" s="1"/>
  <c r="E33" i="15" l="1"/>
  <c r="D52" i="15"/>
  <c r="AC116" i="15" l="1"/>
  <c r="AB116" i="15"/>
  <c r="AC119" i="15" l="1"/>
  <c r="AC118" i="15"/>
  <c r="AB119" i="15"/>
  <c r="AB118" i="15"/>
  <c r="B155" i="2" l="1"/>
  <c r="C22" i="3" l="1"/>
  <c r="D22" i="3" s="1"/>
  <c r="E22" i="3" s="1"/>
  <c r="F22" i="3" s="1"/>
  <c r="G22" i="3" s="1"/>
  <c r="H22" i="3" s="1"/>
  <c r="I22" i="3" s="1"/>
  <c r="J22" i="3" s="1"/>
  <c r="K22" i="3" s="1"/>
  <c r="L22" i="3" s="1"/>
  <c r="G14" i="3" l="1"/>
  <c r="G16" i="3" l="1"/>
  <c r="G8" i="3"/>
  <c r="G9" i="3"/>
  <c r="G10" i="3"/>
  <c r="G11" i="3"/>
  <c r="G12" i="3"/>
  <c r="G7" i="3"/>
  <c r="H15" i="3"/>
  <c r="G15" i="3" s="1"/>
  <c r="N16" i="3" l="1"/>
  <c r="O16" i="3" s="1"/>
  <c r="P16" i="3" s="1"/>
  <c r="Q16" i="3" s="1"/>
  <c r="R16" i="3" s="1"/>
  <c r="N14" i="3"/>
  <c r="O14" i="3" s="1"/>
  <c r="P14" i="3" s="1"/>
  <c r="Q14" i="3" s="1"/>
  <c r="R14" i="3" s="1"/>
  <c r="N8" i="3" l="1"/>
  <c r="O8" i="3" s="1"/>
  <c r="P8" i="3" s="1"/>
  <c r="Q8" i="3" s="1"/>
  <c r="R8" i="3" s="1"/>
  <c r="N9" i="3"/>
  <c r="O9" i="3" s="1"/>
  <c r="P9" i="3" s="1"/>
  <c r="Q9" i="3" s="1"/>
  <c r="R9" i="3" s="1"/>
  <c r="N10" i="3"/>
  <c r="O10" i="3" s="1"/>
  <c r="P10" i="3" s="1"/>
  <c r="Q10" i="3" s="1"/>
  <c r="R10" i="3" s="1"/>
  <c r="N11" i="3"/>
  <c r="O11" i="3" s="1"/>
  <c r="P11" i="3" s="1"/>
  <c r="Q11" i="3" s="1"/>
  <c r="R11" i="3" s="1"/>
  <c r="N12" i="3"/>
  <c r="O12" i="3" s="1"/>
  <c r="P12" i="3" s="1"/>
  <c r="Q12" i="3" s="1"/>
  <c r="R12" i="3" s="1"/>
  <c r="N7" i="3"/>
  <c r="O7" i="3" s="1"/>
  <c r="P7" i="3" s="1"/>
  <c r="Q7" i="3" s="1"/>
  <c r="R7" i="3" s="1"/>
  <c r="J15" i="3"/>
  <c r="K15" i="3" s="1"/>
  <c r="L15" i="3" s="1"/>
  <c r="M15" i="3" s="1"/>
  <c r="N15" i="3" s="1"/>
  <c r="O15" i="3" s="1"/>
  <c r="P15" i="3" s="1"/>
  <c r="Q15" i="3" s="1"/>
  <c r="R15" i="3" s="1"/>
  <c r="H13" i="3" l="1"/>
  <c r="I13" i="3" s="1"/>
  <c r="G42" i="3" l="1"/>
  <c r="B16" i="3" l="1"/>
  <c r="V13" i="3" l="1"/>
  <c r="V8" i="3"/>
  <c r="V9" i="3" s="1"/>
  <c r="W231" i="14" l="1"/>
  <c r="S232" i="14"/>
  <c r="S231" i="14"/>
  <c r="U231" i="14"/>
  <c r="T231" i="14"/>
  <c r="E99" i="8"/>
  <c r="E83" i="8"/>
  <c r="AC56" i="2"/>
  <c r="C37" i="9"/>
  <c r="E125" i="3"/>
  <c r="F125" i="3" s="1"/>
  <c r="G125" i="3" s="1"/>
  <c r="H125" i="3" s="1"/>
  <c r="I125" i="3" s="1"/>
  <c r="J125" i="3" s="1"/>
  <c r="K125" i="3" s="1"/>
  <c r="L125" i="3" s="1"/>
  <c r="M125" i="3" s="1"/>
  <c r="N125" i="3" s="1"/>
  <c r="O125" i="3" s="1"/>
  <c r="P125" i="3" s="1"/>
  <c r="Q125" i="3" s="1"/>
  <c r="R125" i="3" s="1"/>
  <c r="S125" i="3" s="1"/>
  <c r="T125" i="3" s="1"/>
  <c r="U125" i="3" s="1"/>
  <c r="V125" i="3" s="1"/>
  <c r="W125" i="3" s="1"/>
  <c r="X125" i="3" s="1"/>
  <c r="C37" i="8"/>
  <c r="C37" i="7"/>
  <c r="C14" i="2"/>
  <c r="D102" i="3"/>
  <c r="E102" i="3" s="1"/>
  <c r="F102" i="3" s="1"/>
  <c r="G102" i="3" s="1"/>
  <c r="H102" i="3" s="1"/>
  <c r="C28" i="3"/>
  <c r="D28" i="3" s="1"/>
  <c r="E28" i="3" s="1"/>
  <c r="F28" i="3" s="1"/>
  <c r="G28" i="3" s="1"/>
  <c r="H28" i="3" s="1"/>
  <c r="I28" i="3" s="1"/>
  <c r="J28" i="3" s="1"/>
  <c r="K28" i="3" s="1"/>
  <c r="L28" i="3" s="1"/>
  <c r="M28" i="3" s="1"/>
  <c r="N28" i="3" s="1"/>
  <c r="O28" i="3" s="1"/>
  <c r="C42" i="3"/>
  <c r="C12" i="3"/>
  <c r="I102" i="3" l="1"/>
  <c r="J102" i="3" s="1"/>
  <c r="K102" i="3" s="1"/>
  <c r="L102" i="3" s="1"/>
  <c r="M102" i="3" s="1"/>
  <c r="N102" i="3" s="1"/>
  <c r="O102" i="3" s="1"/>
  <c r="P102" i="3" s="1"/>
  <c r="Q102" i="3" s="1"/>
  <c r="R102" i="3" s="1"/>
  <c r="S102" i="3" s="1"/>
  <c r="T102" i="3" s="1"/>
  <c r="U102" i="3" s="1"/>
  <c r="V102" i="3" s="1"/>
  <c r="W102" i="3" s="1"/>
  <c r="X102" i="3" s="1"/>
  <c r="Y102" i="3" s="1"/>
  <c r="Z102" i="3" s="1"/>
  <c r="AA102" i="3" s="1"/>
  <c r="AB102" i="3" s="1"/>
  <c r="AC102" i="3" s="1"/>
  <c r="AD102" i="3" s="1"/>
  <c r="AE102" i="3" s="1"/>
  <c r="AF102" i="3" s="1"/>
  <c r="AG102" i="3" s="1"/>
  <c r="AH102" i="3" s="1"/>
  <c r="AI102" i="3" s="1"/>
  <c r="AJ102" i="3" s="1"/>
  <c r="AK102" i="3" s="1"/>
  <c r="AL102" i="3" s="1"/>
  <c r="AM102" i="3" s="1"/>
  <c r="AN102" i="3" s="1"/>
  <c r="AO102" i="3" s="1"/>
  <c r="AP102" i="3" s="1"/>
  <c r="AQ102" i="3" s="1"/>
  <c r="AR102" i="3" s="1"/>
  <c r="AS102" i="3" s="1"/>
  <c r="AT102" i="3" s="1"/>
  <c r="AU102" i="3" s="1"/>
  <c r="AV102" i="3" s="1"/>
  <c r="AW102" i="3" s="1"/>
  <c r="AX102" i="3" s="1"/>
  <c r="AY102" i="3" s="1"/>
  <c r="AZ102" i="3" s="1"/>
  <c r="BA102" i="3" s="1"/>
  <c r="BB102" i="3" s="1"/>
  <c r="BC102" i="3" s="1"/>
  <c r="BD102" i="3" s="1"/>
  <c r="BE102" i="3" s="1"/>
  <c r="BF102" i="3" s="1"/>
  <c r="BG102" i="3" s="1"/>
  <c r="BH102" i="3" s="1"/>
  <c r="BI102" i="3" s="1"/>
  <c r="BJ102" i="3" s="1"/>
  <c r="BK102" i="3" s="1"/>
  <c r="BL102" i="3" s="1"/>
  <c r="BM102" i="3" s="1"/>
  <c r="BN102" i="3" s="1"/>
  <c r="BO102" i="3" s="1"/>
  <c r="BP102" i="3" s="1"/>
  <c r="BQ102" i="3" s="1"/>
  <c r="BR102" i="3" s="1"/>
  <c r="BS102" i="3" s="1"/>
  <c r="BT102" i="3" s="1"/>
  <c r="BU102" i="3" s="1"/>
  <c r="BV102" i="3" s="1"/>
  <c r="BW102" i="3" s="1"/>
  <c r="BX102" i="3" s="1"/>
  <c r="BY102" i="3" s="1"/>
  <c r="BZ102" i="3" s="1"/>
  <c r="CA102" i="3" s="1"/>
  <c r="CB102" i="3" s="1"/>
  <c r="CC102" i="3" s="1"/>
  <c r="CD102" i="3" s="1"/>
  <c r="CE102" i="3" s="1"/>
  <c r="CF102" i="3" s="1"/>
  <c r="CG102" i="3" s="1"/>
  <c r="CH102" i="3" s="1"/>
  <c r="CI102" i="3" s="1"/>
  <c r="CJ102" i="3" s="1"/>
  <c r="CK102" i="3" s="1"/>
  <c r="CL102" i="3" s="1"/>
  <c r="CM102" i="3" s="1"/>
  <c r="CN102" i="3" s="1"/>
  <c r="CO102" i="3" s="1"/>
  <c r="CP102" i="3" s="1"/>
  <c r="CQ102" i="3" s="1"/>
  <c r="CR102" i="3" s="1"/>
  <c r="CS102" i="3" s="1"/>
  <c r="CT102" i="3" s="1"/>
  <c r="CU102" i="3" s="1"/>
  <c r="CV102" i="3" s="1"/>
  <c r="CW102" i="3" s="1"/>
  <c r="CX102" i="3" s="1"/>
  <c r="CY102" i="3" s="1"/>
  <c r="CZ102" i="3" s="1"/>
  <c r="DA102" i="3" s="1"/>
  <c r="DB102" i="3" s="1"/>
  <c r="DC102" i="3" s="1"/>
  <c r="DD102" i="3" s="1"/>
  <c r="DE102" i="3" s="1"/>
  <c r="DF102" i="3" s="1"/>
  <c r="DG102" i="3" s="1"/>
  <c r="DH102" i="3" s="1"/>
  <c r="DI102" i="3" s="1"/>
  <c r="C104" i="3" l="1"/>
  <c r="D104" i="3" s="1"/>
  <c r="E104" i="3" s="1"/>
  <c r="F104" i="3" s="1"/>
  <c r="G104" i="3" s="1"/>
  <c r="H104" i="3" s="1"/>
  <c r="I104" i="3" s="1"/>
  <c r="J104" i="3" s="1"/>
  <c r="K104" i="3" s="1"/>
  <c r="L104" i="3" s="1"/>
  <c r="M104" i="3" s="1"/>
  <c r="N104" i="3" s="1"/>
  <c r="O104" i="3" s="1"/>
  <c r="P104" i="3" s="1"/>
  <c r="Q104" i="3" s="1"/>
  <c r="R104" i="3" s="1"/>
  <c r="S104" i="3" s="1"/>
  <c r="T104" i="3" s="1"/>
  <c r="U104" i="3" s="1"/>
  <c r="V104" i="3" s="1"/>
</calcChain>
</file>

<file path=xl/comments1.xml><?xml version="1.0" encoding="utf-8"?>
<comments xmlns="http://schemas.openxmlformats.org/spreadsheetml/2006/main">
  <authors>
    <author>Iñigo</author>
  </authors>
  <commentList>
    <comment ref="A135" authorId="0" shapeId="0">
      <text>
        <r>
          <rPr>
            <b/>
            <sz val="9"/>
            <color indexed="81"/>
            <rFont val="Tahoma"/>
            <family val="2"/>
          </rPr>
          <t>Iñigo:</t>
        </r>
        <r>
          <rPr>
            <sz val="9"/>
            <color indexed="81"/>
            <rFont val="Tahoma"/>
            <family val="2"/>
          </rPr>
          <t xml:space="preserve">
Policies to reduce oil contribution in electricity linearly following linear decreasing trend</t>
        </r>
      </text>
    </comment>
    <comment ref="A136" authorId="0" shapeId="0">
      <text>
        <r>
          <rPr>
            <b/>
            <sz val="9"/>
            <color indexed="81"/>
            <rFont val="Tahoma"/>
            <family val="2"/>
          </rPr>
          <t>Iñigo:</t>
        </r>
        <r>
          <rPr>
            <sz val="9"/>
            <color indexed="81"/>
            <rFont val="Tahoma"/>
            <family val="2"/>
          </rPr>
          <t xml:space="preserve">
Policies to reduce oil contribution in heat linearly following linear decreasing trend</t>
        </r>
      </text>
    </comment>
  </commentList>
</comments>
</file>

<file path=xl/comments10.xml><?xml version="1.0" encoding="utf-8"?>
<comments xmlns="http://schemas.openxmlformats.org/spreadsheetml/2006/main">
  <authors>
    <author>marga</author>
    <author>Profesor</author>
  </authors>
  <commentList>
    <comment ref="A3" authorId="0" shapeId="0">
      <text>
        <r>
          <rPr>
            <b/>
            <sz val="9"/>
            <color indexed="81"/>
            <rFont val="Tahoma"/>
            <family val="2"/>
          </rPr>
          <t xml:space="preserve">marga: </t>
        </r>
        <r>
          <rPr>
            <sz val="9"/>
            <color indexed="81"/>
            <rFont val="Tahoma"/>
            <family val="2"/>
          </rPr>
          <t xml:space="preserve">
Data of number of vehicle from 'International Energy Agency (2016), Energy Technology Perspectives 2016, OECD/IEA, Paris, except the number of buses taken from Global Transportation Roadmap  
https://onedrive.live.com/?authkey=%21AOvHG9y4Oi%5F0Cts&amp;id=5F88C4E00B2E665B%21409962&amp;cid=5F88C4E00B2E665B
 </t>
        </r>
      </text>
    </comment>
    <comment ref="A5" authorId="1" shapeId="0">
      <text>
        <r>
          <rPr>
            <b/>
            <sz val="9"/>
            <color indexed="81"/>
            <rFont val="Tahoma"/>
            <family val="2"/>
          </rPr>
          <t>Profesor:</t>
        </r>
        <r>
          <rPr>
            <sz val="9"/>
            <color indexed="81"/>
            <rFont val="Tahoma"/>
            <family val="2"/>
          </rPr>
          <t xml:space="preserve">
EV= batery electric vehicle+plug in hybrid</t>
        </r>
      </text>
    </comment>
    <comment ref="A8" authorId="0" shapeId="0">
      <text>
        <r>
          <rPr>
            <b/>
            <sz val="9"/>
            <color indexed="81"/>
            <rFont val="Tahoma"/>
            <family val="2"/>
          </rPr>
          <t>marga:</t>
        </r>
        <r>
          <rPr>
            <sz val="9"/>
            <color indexed="81"/>
            <rFont val="Tahoma"/>
            <family val="2"/>
          </rPr>
          <t xml:space="preserve">
Two wheelers gasoline</t>
        </r>
      </text>
    </comment>
    <comment ref="A9" authorId="0" shapeId="0">
      <text>
        <r>
          <rPr>
            <b/>
            <sz val="9"/>
            <color indexed="81"/>
            <rFont val="Tahoma"/>
            <family val="2"/>
          </rPr>
          <t>marga:</t>
        </r>
        <r>
          <rPr>
            <sz val="9"/>
            <color indexed="81"/>
            <rFont val="Tahoma"/>
            <family val="2"/>
          </rPr>
          <t xml:space="preserve">
electric two wheelers
</t>
        </r>
      </text>
    </comment>
    <comment ref="A12" authorId="0" shapeId="0">
      <text>
        <r>
          <rPr>
            <b/>
            <sz val="9"/>
            <color indexed="81"/>
            <rFont val="Tahoma"/>
            <family val="2"/>
          </rPr>
          <t>marga:</t>
        </r>
        <r>
          <rPr>
            <sz val="9"/>
            <color indexed="81"/>
            <rFont val="Tahoma"/>
            <family val="2"/>
          </rPr>
          <t xml:space="preserve">
heavy vehicles</t>
        </r>
      </text>
    </comment>
    <comment ref="A15" authorId="0" shapeId="0">
      <text>
        <r>
          <rPr>
            <b/>
            <sz val="9"/>
            <color indexed="81"/>
            <rFont val="Tahoma"/>
            <family val="2"/>
          </rPr>
          <t>marga:</t>
        </r>
        <r>
          <rPr>
            <sz val="9"/>
            <color indexed="81"/>
            <rFont val="Tahoma"/>
            <family val="2"/>
          </rPr>
          <t xml:space="preserve">
light cargo vehicles</t>
        </r>
      </text>
    </comment>
    <comment ref="B19" authorId="1" shapeId="0">
      <text>
        <r>
          <rPr>
            <b/>
            <sz val="9"/>
            <color indexed="81"/>
            <rFont val="Tahoma"/>
            <family val="2"/>
          </rPr>
          <t>Profesor:</t>
        </r>
        <r>
          <rPr>
            <sz val="9"/>
            <color indexed="81"/>
            <rFont val="Tahoma"/>
            <family val="2"/>
          </rPr>
          <t xml:space="preserve">
a mega base de datos de consorcio internacional para el
transporte limpio. Esto es una estimacion porque el estudio es de 2012, no tengo datos mejores del numero de buses
</t>
        </r>
      </text>
    </comment>
    <comment ref="B21" authorId="0" shapeId="0">
      <text>
        <r>
          <rPr>
            <b/>
            <sz val="9"/>
            <color indexed="81"/>
            <rFont val="Tahoma"/>
            <family val="2"/>
          </rPr>
          <t>marga:</t>
        </r>
        <r>
          <rPr>
            <sz val="9"/>
            <color indexed="81"/>
            <rFont val="Tahoma"/>
            <family val="2"/>
          </rPr>
          <t xml:space="preserve">
no data for number of trains found</t>
        </r>
      </text>
    </comment>
    <comment ref="B43" authorId="0" shapeId="0">
      <text>
        <r>
          <rPr>
            <b/>
            <sz val="9"/>
            <color indexed="81"/>
            <rFont val="Tahoma"/>
            <family val="2"/>
          </rPr>
          <t>marga:</t>
        </r>
        <r>
          <rPr>
            <sz val="9"/>
            <color indexed="81"/>
            <rFont val="Tahoma"/>
            <family val="2"/>
          </rPr>
          <t xml:space="preserve">
No data available for number to trains</t>
        </r>
      </text>
    </comment>
    <comment ref="B44" authorId="0" shapeId="0">
      <text>
        <r>
          <rPr>
            <b/>
            <sz val="9"/>
            <color indexed="81"/>
            <rFont val="Tahoma"/>
            <family val="2"/>
          </rPr>
          <t>marga:</t>
        </r>
        <r>
          <rPr>
            <sz val="9"/>
            <color indexed="81"/>
            <rFont val="Tahoma"/>
            <family val="2"/>
          </rPr>
          <t xml:space="preserve">
dato a boleo no tengo datos de los tresnes, no se como desegregarlos</t>
        </r>
      </text>
    </comment>
    <comment ref="B47" authorId="0" shapeId="0">
      <text>
        <r>
          <rPr>
            <b/>
            <sz val="9"/>
            <color indexed="81"/>
            <rFont val="Tahoma"/>
            <family val="2"/>
          </rPr>
          <t>marga:</t>
        </r>
        <r>
          <rPr>
            <sz val="9"/>
            <color indexed="81"/>
            <rFont val="Tahoma"/>
            <family val="2"/>
          </rPr>
          <t xml:space="preserve">
Data from 'International Energy Agency (2016), Energy Technology Perspectives 2016, OECD/IEA, Paris,</t>
        </r>
      </text>
    </comment>
    <comment ref="B51" authorId="0" shapeId="0">
      <text>
        <r>
          <rPr>
            <b/>
            <sz val="9"/>
            <color indexed="81"/>
            <rFont val="Tahoma"/>
            <family val="2"/>
          </rPr>
          <t>marga:</t>
        </r>
        <r>
          <rPr>
            <sz val="9"/>
            <color indexed="81"/>
            <rFont val="Tahoma"/>
            <family val="2"/>
          </rPr>
          <t xml:space="preserve">
datos elaborados, tomado los de la IEA pero prorrateando el consumo entre liquidos y electricidad según el numero de 2wheelers de cada tipo y el ahorro medio de los electricos
Data from 'International Energy Agency (2016), Energy Technology Perspectives 2016, OECD/IEA, Paris,</t>
        </r>
      </text>
    </comment>
    <comment ref="F62" authorId="0" shapeId="0">
      <text>
        <r>
          <rPr>
            <b/>
            <sz val="9"/>
            <color indexed="81"/>
            <rFont val="Tahoma"/>
            <charset val="1"/>
          </rPr>
          <t>marga:</t>
        </r>
        <r>
          <rPr>
            <sz val="9"/>
            <color indexed="81"/>
            <rFont val="Tahoma"/>
            <charset val="1"/>
          </rPr>
          <t xml:space="preserve">
estos vamores estan puestos a boleo NO TENGO DATOS DE ESTO</t>
        </r>
      </text>
    </comment>
    <comment ref="F63" authorId="0" shapeId="0">
      <text>
        <r>
          <rPr>
            <b/>
            <sz val="9"/>
            <color indexed="81"/>
            <rFont val="Tahoma"/>
            <charset val="1"/>
          </rPr>
          <t>marga:</t>
        </r>
        <r>
          <rPr>
            <sz val="9"/>
            <color indexed="81"/>
            <rFont val="Tahoma"/>
            <charset val="1"/>
          </rPr>
          <t xml:space="preserve">
a boleo, no tego datos</t>
        </r>
      </text>
    </comment>
    <comment ref="B74" authorId="0" shapeId="0">
      <text>
        <r>
          <rPr>
            <b/>
            <sz val="9"/>
            <color indexed="81"/>
            <rFont val="Tahoma"/>
            <family val="2"/>
          </rPr>
          <t>marga:</t>
        </r>
        <r>
          <rPr>
            <sz val="9"/>
            <color indexed="81"/>
            <rFont val="Tahoma"/>
            <family val="2"/>
          </rPr>
          <t xml:space="preserve">
EABEV, 2008. Energy Consumption, CO2 Emissions and other considerations related to Battery Electric Vehicles. http://www.going-electric.org/.
La realidad es menor, claro. Los cáluclos que hemos hecho para el coche eléctrico tipo leaf arrojan una necesidad de 72MJ/100Km (de rpoducción eléctrica en una planta). Un coche equivalente de gasolina (en tamaño y prestaciones -ignorando paradas y desgaste de batería-) para un consumo de 5l/100 reales (yo saco exactamente eso a mi furgoneta partner que es mucho más grande), daría 162MJ/100Km, un factor 0,44. De forma más realista probablemente ande por 0,5 (la batería va perdiendo potencia con el uso y mi coche de gasolina no).</t>
        </r>
      </text>
    </comment>
    <comment ref="B75" authorId="0" shapeId="0">
      <text>
        <r>
          <rPr>
            <b/>
            <sz val="9"/>
            <color indexed="81"/>
            <rFont val="Tahoma"/>
            <family val="2"/>
          </rPr>
          <t>marga:</t>
        </r>
        <r>
          <rPr>
            <sz val="9"/>
            <color indexed="81"/>
            <rFont val="Tahoma"/>
            <family val="2"/>
          </rPr>
          <t xml:space="preserve">
tomado de los datos de wiki para convencionales https://es.wikipedia.org/wiki/Consumo_de_energ%C3%ADa_del_tren_y_de_otros_medios_de_transporte   y de los fabricantes de prius para hibridos  https://www.toyota.com/prius/features/mpg/1221/1223/1224/1225
Pues lo mismo digo. El prius no ahorra, en equivalente en prestaciones, 2/3 de la gasolina o diesel de un vehículo normal, quizás un 75% es más creíble. Lo que sería una mejora ya sustancial</t>
        </r>
      </text>
    </comment>
    <comment ref="B76" authorId="0" shapeId="0">
      <text>
        <r>
          <rPr>
            <b/>
            <sz val="9"/>
            <color indexed="81"/>
            <rFont val="Tahoma"/>
            <family val="2"/>
          </rPr>
          <t xml:space="preserve">marga: </t>
        </r>
        <r>
          <rPr>
            <sz val="9"/>
            <color indexed="81"/>
            <rFont val="Tahoma"/>
            <family val="2"/>
          </rPr>
          <t xml:space="preserve">
Hekkert MP, Hendriks FHJF, Faaij APC, Neelis ML. Natural gas as an alternative to crude oil in automotive fuel chains well-towheel analysis and transition strategy development. Energy Policy 2005;33:579?94</t>
        </r>
      </text>
    </comment>
    <comment ref="B78" authorId="0" shapeId="0">
      <text>
        <r>
          <rPr>
            <b/>
            <sz val="9"/>
            <color indexed="81"/>
            <rFont val="Tahoma"/>
            <family val="2"/>
          </rPr>
          <t>marga:</t>
        </r>
        <r>
          <rPr>
            <sz val="9"/>
            <color indexed="81"/>
            <rFont val="Tahoma"/>
            <family val="2"/>
          </rPr>
          <t xml:space="preserve">
comparing data from Energy Production and the Potential for Electric Motorcycles in Solo and Central Java, Indonesia  By: Erick Guerra and Lucia Artavia , January 9, 2016 , Kleinman Center for Energy Policyh  http://kleinmanenergy.upenn.edu/policy-digests/energy-production-and-potential-electric-motorcycles-solo-and-central-java-indonesia
and from conventional motorbikes in Las Cuentas Ecológicas del Transporte en España, Libros en Acción,  Alfonso Sanz Alduán; Pilar Vega Pindado; Miguel Mateos Arribas
2014
Haciendo cálculos similares, estaría más próximo a 0,4 que a 0,5 quizás, porque las motos de gasolina tienen motores seguramente menos eficaces. Pero 0,3 no me lo creo</t>
        </r>
      </text>
    </comment>
    <comment ref="B81" authorId="0" shapeId="0">
      <text>
        <r>
          <rPr>
            <b/>
            <sz val="9"/>
            <color indexed="81"/>
            <rFont val="Tahoma"/>
            <family val="2"/>
          </rPr>
          <t>marga:</t>
        </r>
        <r>
          <rPr>
            <sz val="9"/>
            <color indexed="81"/>
            <rFont val="Tahoma"/>
            <family val="2"/>
          </rPr>
          <t xml:space="preserve">
as hybrid cars, no better data found</t>
        </r>
      </text>
    </comment>
    <comment ref="B82" authorId="0" shapeId="0">
      <text>
        <r>
          <rPr>
            <b/>
            <sz val="9"/>
            <color indexed="81"/>
            <rFont val="Tahoma"/>
            <family val="2"/>
          </rPr>
          <t>marga:</t>
        </r>
        <r>
          <rPr>
            <sz val="9"/>
            <color indexed="81"/>
            <rFont val="Tahoma"/>
            <family val="2"/>
          </rPr>
          <t xml:space="preserve">
same data as bus since there are no data of real performance</t>
        </r>
      </text>
    </comment>
    <comment ref="B86" authorId="0" shapeId="0">
      <text>
        <r>
          <rPr>
            <b/>
            <sz val="9"/>
            <color indexed="81"/>
            <rFont val="Tahoma"/>
            <family val="2"/>
          </rPr>
          <t>marga:</t>
        </r>
        <r>
          <rPr>
            <sz val="9"/>
            <color indexed="81"/>
            <rFont val="Tahoma"/>
            <family val="2"/>
          </rPr>
          <t xml:space="preserve">
Hekkert MP, Hendriks FHJF, Faaij APC, Neelis ML. Natural gas as an alternative to crude oil in automotive fuel chains well-towheel analysis and transition strategy development. Energy Policy 2005;33:579?94</t>
        </r>
      </text>
    </comment>
    <comment ref="B88" authorId="0" shapeId="0">
      <text>
        <r>
          <rPr>
            <b/>
            <sz val="9"/>
            <color indexed="81"/>
            <rFont val="Tahoma"/>
            <family val="2"/>
          </rPr>
          <t>marga:</t>
        </r>
        <r>
          <rPr>
            <sz val="9"/>
            <color indexed="81"/>
            <rFont val="Tahoma"/>
            <family val="2"/>
          </rPr>
          <t xml:space="preserve">
Data of Irizar company 
i2e model
http://www.irizar.com/wp-content/uploads/2016/07/Publisher_IRIZAR_V8_EN.pdf</t>
        </r>
      </text>
    </comment>
    <comment ref="B89" authorId="0" shapeId="0">
      <text>
        <r>
          <rPr>
            <b/>
            <sz val="9"/>
            <color indexed="81"/>
            <rFont val="Tahoma"/>
            <family val="2"/>
          </rPr>
          <t>marga:</t>
        </r>
        <r>
          <rPr>
            <sz val="9"/>
            <color indexed="81"/>
            <rFont val="Tahoma"/>
            <family val="2"/>
          </rPr>
          <t xml:space="preserve">
This reference gives a saving of hybrid from 4% to 44% compared to gasoil. The range is very wide, we leave it in the tipical 2/3 con hybrid cars
Comparison of Modern CNG, Diesel, and Diesel Hybrid-Electric Transit Buses, MJB&amp;A  M.J. Bradley &amp; Associates, , MA / Washington, DC,  2017  http://www.mjbradley.com/node/241
</t>
        </r>
      </text>
    </comment>
    <comment ref="B90" authorId="0" shapeId="0">
      <text>
        <r>
          <rPr>
            <b/>
            <sz val="9"/>
            <color indexed="81"/>
            <rFont val="Tahoma"/>
            <family val="2"/>
          </rPr>
          <t>marga:</t>
        </r>
        <r>
          <rPr>
            <sz val="9"/>
            <color indexed="81"/>
            <rFont val="Tahoma"/>
            <family val="2"/>
          </rPr>
          <t xml:space="preserve">
Emissions And Fuel Consumption Of Natural Gas Powered City Buses Versus Diesel Buses In Real- City Traffic,  L. Pelkmans, D. De Keukeleere &amp; G. Lenaers
Paper DOI: 10.2495/UT010611
WIT Transactions on The Built Environment  Volume 52
Pages 10, Published  2001
</t>
        </r>
      </text>
    </comment>
    <comment ref="B92" authorId="0" shapeId="0">
      <text>
        <r>
          <rPr>
            <b/>
            <sz val="9"/>
            <color indexed="81"/>
            <rFont val="Tahoma"/>
            <family val="2"/>
          </rPr>
          <t>marga:</t>
        </r>
        <r>
          <rPr>
            <sz val="9"/>
            <color indexed="81"/>
            <rFont val="Tahoma"/>
            <family val="2"/>
          </rPr>
          <t xml:space="preserve">
Data from spanish rails form Las cuentas ecológicas del transporte en España, Saz y col, Libros en Accion, 2014
esta fuente sí es creíble, y probablemente se podría extrapolar a los vehículos de 2 y 4 ruedas (por qué iba a ser mucho más eficaz un coche eléctrico que el AVE relativos al coche de gasolina y la locomotora de diesel?) Se me ocurre de hecho lo contrario, puesto que el AVE va con una catenaria directamente desde planta de producción al vehículo, sin el intermedio de la batería (la catenaria existe entre la planta y donde se alimente el coche). Por otro lado, los trenes son más eficaces pues no se está parando cada dos minutos. Quizás en la conducción en ciudad es donde ganen algo los coches eléctricos, pero no es la mayor parte de la conducción en kiometraje. Así que sigo quedándome con el 0,5 como valor realista para los EV.</t>
        </r>
      </text>
    </comment>
    <comment ref="B93" authorId="0" shapeId="0">
      <text>
        <r>
          <rPr>
            <b/>
            <sz val="9"/>
            <color indexed="81"/>
            <rFont val="Tahoma"/>
            <family val="2"/>
          </rPr>
          <t>marga:</t>
        </r>
        <r>
          <rPr>
            <sz val="9"/>
            <color indexed="81"/>
            <rFont val="Tahoma"/>
            <family val="2"/>
          </rPr>
          <t xml:space="preserve">
Relative size of bateries of diferent types of vehicles compared to a standard batery of 21 KWh of a average electric car</t>
        </r>
      </text>
    </comment>
    <comment ref="B95" authorId="0" shapeId="0">
      <text>
        <r>
          <rPr>
            <b/>
            <sz val="9"/>
            <color indexed="81"/>
            <rFont val="Tahoma"/>
            <family val="2"/>
          </rPr>
          <t>marga:</t>
        </r>
        <r>
          <rPr>
            <sz val="9"/>
            <color indexed="81"/>
            <rFont val="Tahoma"/>
            <family val="2"/>
          </rPr>
          <t xml:space="preserve">
the ratios are relative to the weight of vehicles compared to household 4 wheelers and to the needed syze depending on the type</t>
        </r>
      </text>
    </comment>
  </commentList>
</comments>
</file>

<file path=xl/comments11.xml><?xml version="1.0" encoding="utf-8"?>
<comments xmlns="http://schemas.openxmlformats.org/spreadsheetml/2006/main">
  <authors>
    <author>IdB</author>
    <author>Iñigo</author>
    <author>OECD.Stat</author>
  </authors>
  <commentList>
    <comment ref="A28" authorId="0" shapeId="0">
      <text>
        <r>
          <rPr>
            <b/>
            <sz val="9"/>
            <color indexed="81"/>
            <rFont val="Tahoma"/>
            <family val="2"/>
          </rPr>
          <t>IdB: World Bank</t>
        </r>
        <r>
          <rPr>
            <sz val="9"/>
            <color indexed="81"/>
            <rFont val="Tahoma"/>
            <family val="2"/>
          </rPr>
          <t xml:space="preserve">
</t>
        </r>
      </text>
    </comment>
    <comment ref="A29" authorId="0" shapeId="0">
      <text>
        <r>
          <rPr>
            <b/>
            <sz val="9"/>
            <color indexed="81"/>
            <rFont val="Tahoma"/>
            <family val="2"/>
          </rPr>
          <t xml:space="preserve">IdB: IEA (2017)
</t>
        </r>
        <r>
          <rPr>
            <sz val="9"/>
            <color indexed="81"/>
            <rFont val="Tahoma"/>
            <family val="2"/>
          </rPr>
          <t xml:space="preserve">
</t>
        </r>
      </text>
    </comment>
    <comment ref="A30" authorId="0" shapeId="0">
      <text>
        <r>
          <rPr>
            <b/>
            <sz val="9"/>
            <color indexed="81"/>
            <rFont val="Tahoma"/>
            <family val="2"/>
          </rPr>
          <t xml:space="preserve">IdB: IAE (2017)
</t>
        </r>
        <r>
          <rPr>
            <sz val="9"/>
            <color indexed="81"/>
            <rFont val="Tahoma"/>
            <family val="2"/>
          </rPr>
          <t xml:space="preserve">
</t>
        </r>
      </text>
    </comment>
    <comment ref="A31" authorId="0" shapeId="0">
      <text>
        <r>
          <rPr>
            <b/>
            <sz val="9"/>
            <color indexed="81"/>
            <rFont val="Tahoma"/>
            <family val="2"/>
          </rPr>
          <t>IdB:IEA(2017)</t>
        </r>
        <r>
          <rPr>
            <sz val="9"/>
            <color indexed="81"/>
            <rFont val="Tahoma"/>
            <family val="2"/>
          </rPr>
          <t xml:space="preserve">
</t>
        </r>
      </text>
    </comment>
    <comment ref="A32" authorId="0" shapeId="0">
      <text>
        <r>
          <rPr>
            <b/>
            <sz val="9"/>
            <color indexed="81"/>
            <rFont val="Tahoma"/>
            <family val="2"/>
          </rPr>
          <t>IdB:IEA(2017)</t>
        </r>
        <r>
          <rPr>
            <sz val="9"/>
            <color indexed="81"/>
            <rFont val="Tahoma"/>
            <family val="2"/>
          </rPr>
          <t xml:space="preserve">
</t>
        </r>
      </text>
    </comment>
    <comment ref="A34" authorId="0" shapeId="0">
      <text>
        <r>
          <rPr>
            <b/>
            <sz val="9"/>
            <color indexed="81"/>
            <rFont val="Tahoma"/>
            <family val="2"/>
          </rPr>
          <t xml:space="preserve">IdB:(Mohr et al.,2015)
</t>
        </r>
        <r>
          <rPr>
            <sz val="9"/>
            <color indexed="81"/>
            <rFont val="Tahoma"/>
            <family val="2"/>
          </rPr>
          <t xml:space="preserve">
</t>
        </r>
      </text>
    </comment>
    <comment ref="A35" authorId="0" shapeId="0">
      <text>
        <r>
          <rPr>
            <b/>
            <sz val="9"/>
            <color indexed="81"/>
            <rFont val="Tahoma"/>
            <family val="2"/>
          </rPr>
          <t>IdB:Mohr et al.,2015</t>
        </r>
        <r>
          <rPr>
            <sz val="9"/>
            <color indexed="81"/>
            <rFont val="Tahoma"/>
            <family val="2"/>
          </rPr>
          <t xml:space="preserve">
</t>
        </r>
      </text>
    </comment>
    <comment ref="A36" authorId="0" shapeId="0">
      <text>
        <r>
          <rPr>
            <b/>
            <sz val="9"/>
            <color indexed="81"/>
            <rFont val="Tahoma"/>
            <family val="2"/>
          </rPr>
          <t>IdB: IEA balances</t>
        </r>
        <r>
          <rPr>
            <sz val="9"/>
            <color indexed="81"/>
            <rFont val="Tahoma"/>
            <family val="2"/>
          </rPr>
          <t xml:space="preserve">
</t>
        </r>
      </text>
    </comment>
    <comment ref="A37" authorId="0" shapeId="0">
      <text>
        <r>
          <rPr>
            <b/>
            <sz val="9"/>
            <color indexed="81"/>
            <rFont val="Tahoma"/>
            <family val="2"/>
          </rPr>
          <t>IdB: IEA balances</t>
        </r>
      </text>
    </comment>
    <comment ref="A39" authorId="0" shapeId="0">
      <text>
        <r>
          <rPr>
            <b/>
            <sz val="9"/>
            <color indexed="81"/>
            <rFont val="Tahoma"/>
            <family val="2"/>
          </rPr>
          <t xml:space="preserve">IdB:IEA balances
</t>
        </r>
        <r>
          <rPr>
            <sz val="9"/>
            <color indexed="81"/>
            <rFont val="Tahoma"/>
            <family val="2"/>
          </rPr>
          <t xml:space="preserve">
</t>
        </r>
      </text>
    </comment>
    <comment ref="A40" authorId="0" shapeId="0">
      <text>
        <r>
          <rPr>
            <b/>
            <sz val="9"/>
            <color indexed="81"/>
            <rFont val="Tahoma"/>
            <family val="2"/>
          </rPr>
          <t>IdB: IEA balances</t>
        </r>
        <r>
          <rPr>
            <sz val="9"/>
            <color indexed="81"/>
            <rFont val="Tahoma"/>
            <family val="2"/>
          </rPr>
          <t xml:space="preserve">
</t>
        </r>
      </text>
    </comment>
    <comment ref="A42" authorId="0" shapeId="0">
      <text>
        <r>
          <rPr>
            <b/>
            <sz val="9"/>
            <color indexed="81"/>
            <rFont val="Tahoma"/>
            <family val="2"/>
          </rPr>
          <t>IdB: EVI (2016, Table 6)</t>
        </r>
        <r>
          <rPr>
            <sz val="9"/>
            <color indexed="81"/>
            <rFont val="Tahoma"/>
            <family val="2"/>
          </rPr>
          <t xml:space="preserve">
</t>
        </r>
      </text>
    </comment>
    <comment ref="A43" authorId="0" shapeId="0">
      <text>
        <r>
          <rPr>
            <b/>
            <sz val="9"/>
            <color indexed="81"/>
            <rFont val="Tahoma"/>
            <family val="2"/>
          </rPr>
          <t>IdB: IANGV (http://www.iangv.org/current-ngv-stats/).</t>
        </r>
        <r>
          <rPr>
            <sz val="9"/>
            <color indexed="81"/>
            <rFont val="Tahoma"/>
            <family val="2"/>
          </rPr>
          <t xml:space="preserve">
</t>
        </r>
      </text>
    </comment>
    <comment ref="A45" authorId="0" shapeId="0">
      <text>
        <r>
          <rPr>
            <b/>
            <sz val="9"/>
            <color indexed="81"/>
            <rFont val="Tahoma"/>
            <family val="2"/>
          </rPr>
          <t>IdB:(CDIAC)</t>
        </r>
        <r>
          <rPr>
            <sz val="9"/>
            <color indexed="81"/>
            <rFont val="Tahoma"/>
            <family val="2"/>
          </rPr>
          <t xml:space="preserve">
</t>
        </r>
      </text>
    </comment>
    <comment ref="A46" authorId="0" shapeId="0">
      <text>
        <r>
          <rPr>
            <b/>
            <sz val="9"/>
            <color indexed="81"/>
            <rFont val="Tahoma"/>
            <family val="2"/>
          </rPr>
          <t>IdB:(CDIAC)</t>
        </r>
        <r>
          <rPr>
            <sz val="9"/>
            <color indexed="81"/>
            <rFont val="Tahoma"/>
            <family val="2"/>
          </rPr>
          <t xml:space="preserve">
</t>
        </r>
      </text>
    </comment>
    <comment ref="A47" authorId="0" shapeId="0">
      <text>
        <r>
          <rPr>
            <b/>
            <sz val="9"/>
            <color indexed="81"/>
            <rFont val="Tahoma"/>
            <family val="2"/>
          </rPr>
          <t>IdB:(CDIAC)</t>
        </r>
        <r>
          <rPr>
            <sz val="9"/>
            <color indexed="81"/>
            <rFont val="Tahoma"/>
            <family val="2"/>
          </rPr>
          <t xml:space="preserve">
</t>
        </r>
      </text>
    </comment>
    <comment ref="A49" authorId="0" shapeId="0">
      <text>
        <r>
          <rPr>
            <b/>
            <sz val="9"/>
            <color indexed="81"/>
            <rFont val="Tahoma"/>
            <family val="2"/>
          </rPr>
          <t xml:space="preserve">IdB: IEA balances. Esta variable es solo para comprobación nuestra, no debería ir en base de datos
</t>
        </r>
        <r>
          <rPr>
            <sz val="9"/>
            <color indexed="81"/>
            <rFont val="Tahoma"/>
            <family val="2"/>
          </rPr>
          <t xml:space="preserve">
</t>
        </r>
      </text>
    </comment>
    <comment ref="A50" authorId="0" shapeId="0">
      <text>
        <r>
          <rPr>
            <b/>
            <sz val="9"/>
            <color indexed="81"/>
            <rFont val="Tahoma"/>
            <family val="2"/>
          </rPr>
          <t>IdB:</t>
        </r>
        <r>
          <rPr>
            <sz val="9"/>
            <color indexed="81"/>
            <rFont val="Tahoma"/>
            <family val="2"/>
          </rPr>
          <t xml:space="preserve"> IEA balances
Esta variable es solo para comprobación nuestra, no debería ir en base de datos</t>
        </r>
      </text>
    </comment>
    <comment ref="A51" authorId="0" shapeId="0">
      <text>
        <r>
          <rPr>
            <b/>
            <sz val="9"/>
            <color indexed="81"/>
            <rFont val="Tahoma"/>
            <family val="2"/>
          </rPr>
          <t>IdB: IEA balances</t>
        </r>
        <r>
          <rPr>
            <sz val="9"/>
            <color indexed="81"/>
            <rFont val="Tahoma"/>
            <family val="2"/>
          </rPr>
          <t xml:space="preserve">
Esta variable es solo para comprobación nuestra, no debería ir en base de datos</t>
        </r>
      </text>
    </comment>
    <comment ref="A52" authorId="0" shapeId="0">
      <text>
        <r>
          <rPr>
            <b/>
            <sz val="9"/>
            <color indexed="81"/>
            <rFont val="Tahoma"/>
            <family val="2"/>
          </rPr>
          <t>IdB: IEA balances</t>
        </r>
        <r>
          <rPr>
            <sz val="9"/>
            <color indexed="81"/>
            <rFont val="Tahoma"/>
            <family val="2"/>
          </rPr>
          <t xml:space="preserve">
Esta variable es solo para comprobación nuestra, no debería ir en base de datos</t>
        </r>
      </text>
    </comment>
    <comment ref="A53" authorId="0" shapeId="0">
      <text>
        <r>
          <rPr>
            <b/>
            <sz val="9"/>
            <color indexed="81"/>
            <rFont val="Tahoma"/>
            <family val="2"/>
          </rPr>
          <t>IdB: IEA balances</t>
        </r>
        <r>
          <rPr>
            <sz val="9"/>
            <color indexed="81"/>
            <rFont val="Tahoma"/>
            <family val="2"/>
          </rPr>
          <t xml:space="preserve">
Esta variable es solo para comprobación nuestra, no debería ir en base de datos</t>
        </r>
      </text>
    </comment>
    <comment ref="A54" authorId="0" shapeId="0">
      <text>
        <r>
          <rPr>
            <b/>
            <sz val="9"/>
            <color indexed="81"/>
            <rFont val="Tahoma"/>
            <family val="2"/>
          </rPr>
          <t>IdB: IEA balances</t>
        </r>
        <r>
          <rPr>
            <sz val="9"/>
            <color indexed="81"/>
            <rFont val="Tahoma"/>
            <family val="2"/>
          </rPr>
          <t xml:space="preserve">
Esta variable es solo para comprobación nuestra, no debería ir en base de datos</t>
        </r>
      </text>
    </comment>
    <comment ref="A56" authorId="1" shapeId="0">
      <text>
        <r>
          <rPr>
            <b/>
            <sz val="9"/>
            <color indexed="81"/>
            <rFont val="Tahoma"/>
            <family val="2"/>
          </rPr>
          <t>Iñigo:</t>
        </r>
        <r>
          <rPr>
            <sz val="9"/>
            <color indexed="81"/>
            <rFont val="Tahoma"/>
            <family val="2"/>
          </rPr>
          <t xml:space="preserve">
BP2016</t>
        </r>
      </text>
    </comment>
    <comment ref="A58" authorId="1" shapeId="0">
      <text>
        <r>
          <rPr>
            <b/>
            <sz val="9"/>
            <color indexed="81"/>
            <rFont val="Tahoma"/>
            <family val="2"/>
          </rPr>
          <t>Iñigo:</t>
        </r>
        <r>
          <rPr>
            <sz val="9"/>
            <color indexed="81"/>
            <rFont val="Tahoma"/>
            <family val="2"/>
          </rPr>
          <t xml:space="preserve">
SHC 2016 and own calculations</t>
        </r>
      </text>
    </comment>
    <comment ref="A59" authorId="1" shapeId="0">
      <text>
        <r>
          <rPr>
            <b/>
            <sz val="9"/>
            <color indexed="81"/>
            <rFont val="Tahoma"/>
            <family val="2"/>
          </rPr>
          <t>Iñigo:</t>
        </r>
        <r>
          <rPr>
            <sz val="9"/>
            <color indexed="81"/>
            <rFont val="Tahoma"/>
            <family val="2"/>
          </rPr>
          <t xml:space="preserve">
Lund&amp;Boyer (2015) and own calculations</t>
        </r>
      </text>
    </comment>
    <comment ref="A61" authorId="1" shapeId="0">
      <text>
        <r>
          <rPr>
            <b/>
            <sz val="9"/>
            <color indexed="81"/>
            <rFont val="Tahoma"/>
            <family val="2"/>
          </rPr>
          <t>Iñigo:</t>
        </r>
        <r>
          <rPr>
            <sz val="9"/>
            <color indexed="81"/>
            <rFont val="Tahoma"/>
            <family val="2"/>
          </rPr>
          <t xml:space="preserve">
IEA balances and own estimation</t>
        </r>
      </text>
    </comment>
    <comment ref="A62" authorId="1" shapeId="0">
      <text>
        <r>
          <rPr>
            <b/>
            <sz val="9"/>
            <color indexed="81"/>
            <rFont val="Tahoma"/>
            <family val="2"/>
          </rPr>
          <t>Iñigo:</t>
        </r>
        <r>
          <rPr>
            <sz val="9"/>
            <color indexed="81"/>
            <rFont val="Tahoma"/>
            <family val="2"/>
          </rPr>
          <t xml:space="preserve">
SHC 2016 and own calculations</t>
        </r>
      </text>
    </comment>
    <comment ref="A63" authorId="1" shapeId="0">
      <text>
        <r>
          <rPr>
            <b/>
            <sz val="9"/>
            <color indexed="81"/>
            <rFont val="Tahoma"/>
            <family val="2"/>
          </rPr>
          <t>Iñigo:</t>
        </r>
        <r>
          <rPr>
            <sz val="9"/>
            <color indexed="81"/>
            <rFont val="Tahoma"/>
            <family val="2"/>
          </rPr>
          <t xml:space="preserve">
Lund&amp;Boyer (2015) and own calculations</t>
        </r>
      </text>
    </comment>
    <comment ref="A65" authorId="1" shapeId="0">
      <text>
        <r>
          <rPr>
            <b/>
            <sz val="9"/>
            <color indexed="81"/>
            <rFont val="Tahoma"/>
            <family val="2"/>
          </rPr>
          <t>Iñigo:</t>
        </r>
        <r>
          <rPr>
            <sz val="9"/>
            <color indexed="81"/>
            <rFont val="Tahoma"/>
            <family val="2"/>
          </rPr>
          <t xml:space="preserve">
IEA balances and own estimation</t>
        </r>
      </text>
    </comment>
    <comment ref="A66" authorId="1" shapeId="0">
      <text>
        <r>
          <rPr>
            <b/>
            <sz val="9"/>
            <color indexed="81"/>
            <rFont val="Tahoma"/>
            <family val="2"/>
          </rPr>
          <t>Iñigo:</t>
        </r>
        <r>
          <rPr>
            <sz val="9"/>
            <color indexed="81"/>
            <rFont val="Tahoma"/>
            <family val="2"/>
          </rPr>
          <t xml:space="preserve">
SHC 2016 and own calculations</t>
        </r>
      </text>
    </comment>
    <comment ref="A67" authorId="1" shapeId="0">
      <text>
        <r>
          <rPr>
            <b/>
            <sz val="9"/>
            <color indexed="81"/>
            <rFont val="Tahoma"/>
            <family val="2"/>
          </rPr>
          <t>Iñigo:</t>
        </r>
        <r>
          <rPr>
            <sz val="9"/>
            <color indexed="81"/>
            <rFont val="Tahoma"/>
            <family val="2"/>
          </rPr>
          <t xml:space="preserve">
Lund&amp;Boyer (2015) and own calculations</t>
        </r>
      </text>
    </comment>
    <comment ref="A69" authorId="1" shapeId="0">
      <text>
        <r>
          <rPr>
            <b/>
            <sz val="9"/>
            <color indexed="81"/>
            <rFont val="Tahoma"/>
            <family val="2"/>
          </rPr>
          <t>Iñigo:</t>
        </r>
        <r>
          <rPr>
            <sz val="9"/>
            <color indexed="81"/>
            <rFont val="Tahoma"/>
            <family val="2"/>
          </rPr>
          <t xml:space="preserve">
US EIA database</t>
        </r>
      </text>
    </comment>
    <comment ref="A70" authorId="0" shapeId="0">
      <text>
        <r>
          <rPr>
            <b/>
            <sz val="9"/>
            <color indexed="81"/>
            <rFont val="Tahoma"/>
            <family val="2"/>
          </rPr>
          <t xml:space="preserve">IdB: IEA balances
</t>
        </r>
      </text>
    </comment>
    <comment ref="A71" authorId="0" shapeId="0">
      <text>
        <r>
          <rPr>
            <b/>
            <sz val="9"/>
            <color indexed="81"/>
            <rFont val="Tahoma"/>
            <family val="2"/>
          </rPr>
          <t xml:space="preserve">IdB: IEA
</t>
        </r>
        <r>
          <rPr>
            <sz val="9"/>
            <color indexed="81"/>
            <rFont val="Tahoma"/>
            <family val="2"/>
          </rPr>
          <t xml:space="preserve">
</t>
        </r>
      </text>
    </comment>
    <comment ref="A72" authorId="0" shapeId="0">
      <text>
        <r>
          <rPr>
            <b/>
            <sz val="9"/>
            <color indexed="81"/>
            <rFont val="Tahoma"/>
            <family val="2"/>
          </rPr>
          <t>IdB: IEA balances</t>
        </r>
        <r>
          <rPr>
            <sz val="9"/>
            <color indexed="81"/>
            <rFont val="Tahoma"/>
            <family val="2"/>
          </rPr>
          <t xml:space="preserve">
</t>
        </r>
      </text>
    </comment>
    <comment ref="A73" authorId="1" shapeId="0">
      <text>
        <r>
          <rPr>
            <b/>
            <sz val="9"/>
            <color indexed="81"/>
            <rFont val="Tahoma"/>
            <family val="2"/>
          </rPr>
          <t>Iñigo:</t>
        </r>
        <r>
          <rPr>
            <sz val="9"/>
            <color indexed="81"/>
            <rFont val="Tahoma"/>
            <family val="2"/>
          </rPr>
          <t xml:space="preserve">
IEA balances</t>
        </r>
      </text>
    </comment>
    <comment ref="A75" authorId="0" shapeId="0">
      <text>
        <r>
          <rPr>
            <b/>
            <sz val="9"/>
            <color indexed="81"/>
            <rFont val="Tahoma"/>
            <family val="2"/>
          </rPr>
          <t>IdB: IEA balances</t>
        </r>
        <r>
          <rPr>
            <sz val="9"/>
            <color indexed="81"/>
            <rFont val="Tahoma"/>
            <family val="2"/>
          </rPr>
          <t xml:space="preserve">
</t>
        </r>
      </text>
    </comment>
    <comment ref="A79" authorId="0" shapeId="0">
      <text>
        <r>
          <rPr>
            <b/>
            <sz val="9"/>
            <color indexed="81"/>
            <rFont val="Tahoma"/>
            <family val="2"/>
          </rPr>
          <t>IdB: (EVI 2016)</t>
        </r>
        <r>
          <rPr>
            <sz val="9"/>
            <color indexed="81"/>
            <rFont val="Tahoma"/>
            <family val="2"/>
          </rPr>
          <t xml:space="preserve">
</t>
        </r>
      </text>
    </comment>
    <comment ref="A80" authorId="0" shapeId="0">
      <text>
        <r>
          <rPr>
            <b/>
            <sz val="9"/>
            <color indexed="81"/>
            <rFont val="Tahoma"/>
            <family val="2"/>
          </rPr>
          <t>IdB: (IANGV: http://www.iangv.org/current-ngv-stats/)</t>
        </r>
        <r>
          <rPr>
            <sz val="9"/>
            <color indexed="81"/>
            <rFont val="Tahoma"/>
            <family val="2"/>
          </rPr>
          <t xml:space="preserve">
</t>
        </r>
      </text>
    </comment>
    <comment ref="A81" authorId="1" shapeId="0">
      <text>
        <r>
          <rPr>
            <b/>
            <sz val="9"/>
            <color indexed="81"/>
            <rFont val="Tahoma"/>
            <family val="2"/>
          </rPr>
          <t>Iñigo:</t>
        </r>
        <r>
          <rPr>
            <sz val="9"/>
            <color indexed="81"/>
            <rFont val="Tahoma"/>
            <family val="2"/>
          </rPr>
          <t xml:space="preserve">
BP 2016</t>
        </r>
      </text>
    </comment>
    <comment ref="A82" authorId="0" shapeId="0">
      <text>
        <r>
          <rPr>
            <b/>
            <sz val="9"/>
            <color indexed="81"/>
            <rFont val="Tahoma"/>
            <family val="2"/>
          </rPr>
          <t>IdB: IEA balances</t>
        </r>
      </text>
    </comment>
    <comment ref="A83" authorId="0" shapeId="0">
      <text>
        <r>
          <rPr>
            <b/>
            <sz val="9"/>
            <color indexed="81"/>
            <rFont val="Tahoma"/>
            <family val="2"/>
          </rPr>
          <t>IdB: IEA balances</t>
        </r>
        <r>
          <rPr>
            <sz val="9"/>
            <color indexed="81"/>
            <rFont val="Tahoma"/>
            <family val="2"/>
          </rPr>
          <t xml:space="preserve">
</t>
        </r>
      </text>
    </comment>
    <comment ref="A85" authorId="1" shapeId="0">
      <text>
        <r>
          <rPr>
            <b/>
            <sz val="9"/>
            <color indexed="81"/>
            <rFont val="Tahoma"/>
            <family val="2"/>
          </rPr>
          <t>Iñigo:</t>
        </r>
        <r>
          <rPr>
            <sz val="9"/>
            <color indexed="81"/>
            <rFont val="Tahoma"/>
            <family val="2"/>
          </rPr>
          <t xml:space="preserve">
IRENA</t>
        </r>
      </text>
    </comment>
    <comment ref="A86" authorId="1" shapeId="0">
      <text>
        <r>
          <rPr>
            <b/>
            <sz val="9"/>
            <color indexed="81"/>
            <rFont val="Tahoma"/>
            <family val="2"/>
          </rPr>
          <t>Iñigo:</t>
        </r>
        <r>
          <rPr>
            <sz val="9"/>
            <color indexed="81"/>
            <rFont val="Tahoma"/>
            <family val="2"/>
          </rPr>
          <t xml:space="preserve">
IRENA</t>
        </r>
      </text>
    </comment>
    <comment ref="A87" authorId="1" shapeId="0">
      <text>
        <r>
          <rPr>
            <b/>
            <sz val="9"/>
            <color indexed="81"/>
            <rFont val="Tahoma"/>
            <family val="2"/>
          </rPr>
          <t>Iñigo:</t>
        </r>
        <r>
          <rPr>
            <sz val="9"/>
            <color indexed="81"/>
            <rFont val="Tahoma"/>
            <family val="2"/>
          </rPr>
          <t xml:space="preserve">
IRENA</t>
        </r>
      </text>
    </comment>
    <comment ref="A88" authorId="1" shapeId="0">
      <text>
        <r>
          <rPr>
            <b/>
            <sz val="9"/>
            <color indexed="81"/>
            <rFont val="Tahoma"/>
            <family val="2"/>
          </rPr>
          <t>Iñigo:</t>
        </r>
        <r>
          <rPr>
            <sz val="9"/>
            <color indexed="81"/>
            <rFont val="Tahoma"/>
            <family val="2"/>
          </rPr>
          <t xml:space="preserve">
IRENA</t>
        </r>
      </text>
    </comment>
    <comment ref="A89" authorId="1" shapeId="0">
      <text>
        <r>
          <rPr>
            <b/>
            <sz val="9"/>
            <color indexed="81"/>
            <rFont val="Tahoma"/>
            <family val="2"/>
          </rPr>
          <t>Iñigo:</t>
        </r>
        <r>
          <rPr>
            <sz val="9"/>
            <color indexed="81"/>
            <rFont val="Tahoma"/>
            <family val="2"/>
          </rPr>
          <t xml:space="preserve">
IRENA</t>
        </r>
      </text>
    </comment>
    <comment ref="A90" authorId="1" shapeId="0">
      <text>
        <r>
          <rPr>
            <b/>
            <sz val="9"/>
            <color indexed="81"/>
            <rFont val="Tahoma"/>
            <family val="2"/>
          </rPr>
          <t>Iñigo:</t>
        </r>
        <r>
          <rPr>
            <sz val="9"/>
            <color indexed="81"/>
            <rFont val="Tahoma"/>
            <family val="2"/>
          </rPr>
          <t xml:space="preserve">
IRENA</t>
        </r>
      </text>
    </comment>
    <comment ref="A91" authorId="1" shapeId="0">
      <text>
        <r>
          <rPr>
            <b/>
            <sz val="9"/>
            <color indexed="81"/>
            <rFont val="Tahoma"/>
            <family val="2"/>
          </rPr>
          <t>Iñigo:</t>
        </r>
        <r>
          <rPr>
            <sz val="9"/>
            <color indexed="81"/>
            <rFont val="Tahoma"/>
            <family val="2"/>
          </rPr>
          <t xml:space="preserve">
IRENA</t>
        </r>
      </text>
    </comment>
    <comment ref="A92" authorId="1" shapeId="0">
      <text>
        <r>
          <rPr>
            <b/>
            <sz val="9"/>
            <color indexed="81"/>
            <rFont val="Tahoma"/>
            <family val="2"/>
          </rPr>
          <t>Iñigo:</t>
        </r>
        <r>
          <rPr>
            <sz val="9"/>
            <color indexed="81"/>
            <rFont val="Tahoma"/>
            <family val="2"/>
          </rPr>
          <t xml:space="preserve">
Own elaboration based on SolarPACES data
https://www.nrel.gov/csp/solarpaces/</t>
        </r>
      </text>
    </comment>
    <comment ref="A94" authorId="0" shapeId="0">
      <text>
        <r>
          <rPr>
            <b/>
            <sz val="9"/>
            <color indexed="81"/>
            <rFont val="Tahoma"/>
            <family val="2"/>
          </rPr>
          <t xml:space="preserve">IdB: Mohr et al. 2015
</t>
        </r>
        <r>
          <rPr>
            <sz val="9"/>
            <color indexed="81"/>
            <rFont val="Tahoma"/>
            <family val="2"/>
          </rPr>
          <t xml:space="preserve">
</t>
        </r>
      </text>
    </comment>
    <comment ref="A95" authorId="0" shapeId="0">
      <text>
        <r>
          <rPr>
            <b/>
            <sz val="9"/>
            <color indexed="81"/>
            <rFont val="Tahoma"/>
            <family val="2"/>
          </rPr>
          <t xml:space="preserve">IdB: Mohr et al. 2015
</t>
        </r>
        <r>
          <rPr>
            <sz val="9"/>
            <color indexed="81"/>
            <rFont val="Tahoma"/>
            <family val="2"/>
          </rPr>
          <t xml:space="preserve">
</t>
        </r>
      </text>
    </comment>
    <comment ref="A96" authorId="0" shapeId="0">
      <text>
        <r>
          <rPr>
            <b/>
            <sz val="9"/>
            <color indexed="81"/>
            <rFont val="Tahoma"/>
            <family val="2"/>
          </rPr>
          <t xml:space="preserve">IdB: Mohr et al. 2015
</t>
        </r>
        <r>
          <rPr>
            <sz val="9"/>
            <color indexed="81"/>
            <rFont val="Tahoma"/>
            <family val="2"/>
          </rPr>
          <t xml:space="preserve">
</t>
        </r>
      </text>
    </comment>
    <comment ref="A97" authorId="0" shapeId="0">
      <text>
        <r>
          <rPr>
            <b/>
            <sz val="9"/>
            <color indexed="81"/>
            <rFont val="Tahoma"/>
            <family val="2"/>
          </rPr>
          <t xml:space="preserve">IdB: Mohr et al. 2015
</t>
        </r>
        <r>
          <rPr>
            <sz val="9"/>
            <color indexed="81"/>
            <rFont val="Tahoma"/>
            <family val="2"/>
          </rPr>
          <t xml:space="preserve">
</t>
        </r>
      </text>
    </comment>
    <comment ref="A98" authorId="0" shapeId="0">
      <text>
        <r>
          <rPr>
            <b/>
            <sz val="9"/>
            <color indexed="81"/>
            <rFont val="Tahoma"/>
            <family val="2"/>
          </rPr>
          <t>IdB: Mohr et al. 2015</t>
        </r>
        <r>
          <rPr>
            <sz val="9"/>
            <color indexed="81"/>
            <rFont val="Tahoma"/>
            <family val="2"/>
          </rPr>
          <t xml:space="preserve">
</t>
        </r>
      </text>
    </comment>
    <comment ref="A99" authorId="0" shapeId="0">
      <text>
        <r>
          <rPr>
            <b/>
            <sz val="9"/>
            <color indexed="81"/>
            <rFont val="Tahoma"/>
            <family val="2"/>
          </rPr>
          <t>IdB: (EWG 2006)</t>
        </r>
        <r>
          <rPr>
            <sz val="9"/>
            <color indexed="81"/>
            <rFont val="Tahoma"/>
            <family val="2"/>
          </rPr>
          <t xml:space="preserve">
</t>
        </r>
      </text>
    </comment>
    <comment ref="A101" authorId="1" shapeId="0">
      <text>
        <r>
          <rPr>
            <b/>
            <sz val="9"/>
            <color indexed="81"/>
            <rFont val="Tahoma"/>
            <family val="2"/>
          </rPr>
          <t>Iñigo:</t>
        </r>
        <r>
          <rPr>
            <sz val="9"/>
            <color indexed="81"/>
            <rFont val="Tahoma"/>
            <family val="2"/>
          </rPr>
          <t xml:space="preserve">
Own estimations from IEA balances and SHC (2016)</t>
        </r>
      </text>
    </comment>
    <comment ref="A102" authorId="1" shapeId="0">
      <text>
        <r>
          <rPr>
            <b/>
            <sz val="9"/>
            <color indexed="81"/>
            <rFont val="Tahoma"/>
            <family val="2"/>
          </rPr>
          <t>Iñigo:</t>
        </r>
        <r>
          <rPr>
            <sz val="9"/>
            <color indexed="81"/>
            <rFont val="Tahoma"/>
            <family val="2"/>
          </rPr>
          <t xml:space="preserve">
own estimations from IEA balances and Lund&amp;Boyd (2015)</t>
        </r>
      </text>
    </comment>
    <comment ref="A103" authorId="1" shapeId="0">
      <text>
        <r>
          <rPr>
            <b/>
            <sz val="9"/>
            <color indexed="81"/>
            <rFont val="Tahoma"/>
            <family val="2"/>
          </rPr>
          <t>Iñigo:</t>
        </r>
        <r>
          <rPr>
            <sz val="9"/>
            <color indexed="81"/>
            <rFont val="Tahoma"/>
            <family val="2"/>
          </rPr>
          <t xml:space="preserve">
IEA balances and own estimation</t>
        </r>
      </text>
    </comment>
    <comment ref="A104" authorId="1" shapeId="0">
      <text>
        <r>
          <rPr>
            <b/>
            <sz val="9"/>
            <color indexed="81"/>
            <rFont val="Tahoma"/>
            <family val="2"/>
          </rPr>
          <t>Iñigo:</t>
        </r>
        <r>
          <rPr>
            <sz val="9"/>
            <color indexed="81"/>
            <rFont val="Tahoma"/>
            <family val="2"/>
          </rPr>
          <t xml:space="preserve">
IEA Balances and own calculations</t>
        </r>
      </text>
    </comment>
    <comment ref="A105" authorId="1" shapeId="0">
      <text>
        <r>
          <rPr>
            <b/>
            <sz val="9"/>
            <color indexed="81"/>
            <rFont val="Tahoma"/>
            <family val="2"/>
          </rPr>
          <t>Iñigo:</t>
        </r>
        <r>
          <rPr>
            <sz val="9"/>
            <color indexed="81"/>
            <rFont val="Tahoma"/>
            <family val="2"/>
          </rPr>
          <t xml:space="preserve">
SHC 2016 and own estimations
</t>
        </r>
      </text>
    </comment>
    <comment ref="A106" authorId="1" shapeId="0">
      <text>
        <r>
          <rPr>
            <b/>
            <sz val="9"/>
            <color indexed="81"/>
            <rFont val="Tahoma"/>
            <family val="2"/>
          </rPr>
          <t>Iñigo:</t>
        </r>
        <r>
          <rPr>
            <sz val="9"/>
            <color indexed="81"/>
            <rFont val="Tahoma"/>
            <family val="2"/>
          </rPr>
          <t xml:space="preserve">
Lund &amp; Boyer (2015) and own estimations
</t>
        </r>
      </text>
    </comment>
    <comment ref="A108" authorId="0" shapeId="0">
      <text>
        <r>
          <rPr>
            <b/>
            <sz val="9"/>
            <color indexed="81"/>
            <rFont val="Tahoma"/>
            <family val="2"/>
          </rPr>
          <t>IdB:  Data from CDIAC and World Resources Institute</t>
        </r>
        <r>
          <rPr>
            <sz val="9"/>
            <color indexed="81"/>
            <rFont val="Tahoma"/>
            <family val="2"/>
          </rPr>
          <t xml:space="preserve">
</t>
        </r>
      </text>
    </comment>
    <comment ref="A126" authorId="0" shapeId="0">
      <text>
        <r>
          <rPr>
            <b/>
            <sz val="9"/>
            <color indexed="81"/>
            <rFont val="Tahoma"/>
            <family val="2"/>
          </rPr>
          <t>IdB: Maggio12. URR (paper) y max extraction (own elaboration from paper)</t>
        </r>
      </text>
    </comment>
    <comment ref="A128" authorId="0" shapeId="0">
      <text>
        <r>
          <rPr>
            <b/>
            <sz val="9"/>
            <color indexed="81"/>
            <rFont val="Tahoma"/>
            <family val="2"/>
          </rPr>
          <t>IdB: Maggio12 URR (paper) y max extraction (own elaboration from paper)</t>
        </r>
        <r>
          <rPr>
            <sz val="9"/>
            <color indexed="81"/>
            <rFont val="Tahoma"/>
            <family val="2"/>
          </rPr>
          <t xml:space="preserve">
</t>
        </r>
      </text>
    </comment>
    <comment ref="A130" authorId="0" shapeId="0">
      <text>
        <r>
          <rPr>
            <b/>
            <sz val="9"/>
            <color indexed="81"/>
            <rFont val="Tahoma"/>
            <family val="2"/>
          </rPr>
          <t>IdB: Maggio12 URR (paper) y max extraction (own elaboration from paper)</t>
        </r>
        <r>
          <rPr>
            <sz val="9"/>
            <color indexed="81"/>
            <rFont val="Tahoma"/>
            <family val="2"/>
          </rPr>
          <t xml:space="preserve">
</t>
        </r>
      </text>
    </comment>
    <comment ref="A132" authorId="0" shapeId="0">
      <text>
        <r>
          <rPr>
            <b/>
            <sz val="9"/>
            <color indexed="81"/>
            <rFont val="Tahoma"/>
            <family val="2"/>
          </rPr>
          <t>IdB: Mohr et al, 15 URR (paper) y max extraction (own elaboration from paper)</t>
        </r>
        <r>
          <rPr>
            <sz val="9"/>
            <color indexed="81"/>
            <rFont val="Tahoma"/>
            <family val="2"/>
          </rPr>
          <t xml:space="preserve">
</t>
        </r>
      </text>
    </comment>
    <comment ref="A134" authorId="0" shapeId="0">
      <text>
        <r>
          <rPr>
            <b/>
            <sz val="9"/>
            <color indexed="81"/>
            <rFont val="Tahoma"/>
            <family val="2"/>
          </rPr>
          <t>IdB: Mohr et al, 15 URR (paper) y max extraction (own elaboration from paper)</t>
        </r>
        <r>
          <rPr>
            <sz val="9"/>
            <color indexed="81"/>
            <rFont val="Tahoma"/>
            <family val="2"/>
          </rPr>
          <t xml:space="preserve">
</t>
        </r>
      </text>
    </comment>
    <comment ref="A136" authorId="0" shapeId="0">
      <text>
        <r>
          <rPr>
            <b/>
            <sz val="9"/>
            <color indexed="81"/>
            <rFont val="Tahoma"/>
            <family val="2"/>
          </rPr>
          <t>IdB: Mohr et al 15 URR (paper) y max extraction (own elaboration from paper)</t>
        </r>
        <r>
          <rPr>
            <sz val="9"/>
            <color indexed="81"/>
            <rFont val="Tahoma"/>
            <family val="2"/>
          </rPr>
          <t xml:space="preserve">
</t>
        </r>
      </text>
    </comment>
    <comment ref="A138" authorId="0" shapeId="0">
      <text>
        <r>
          <rPr>
            <b/>
            <sz val="9"/>
            <color indexed="81"/>
            <rFont val="Tahoma"/>
            <family val="2"/>
          </rPr>
          <t>IdB: Laherrere 2006 URR (paper) y max extraction (own elaboration from paper)</t>
        </r>
        <r>
          <rPr>
            <sz val="9"/>
            <color indexed="81"/>
            <rFont val="Tahoma"/>
            <family val="2"/>
          </rPr>
          <t xml:space="preserve">
</t>
        </r>
      </text>
    </comment>
    <comment ref="A141" authorId="0" shapeId="0">
      <text>
        <r>
          <rPr>
            <b/>
            <sz val="9"/>
            <color indexed="81"/>
            <rFont val="Tahoma"/>
            <family val="2"/>
          </rPr>
          <t>IdB: Mohr et al., 2015 URR (paper) y max extraction (own elaboration from paper)</t>
        </r>
        <r>
          <rPr>
            <sz val="9"/>
            <color indexed="81"/>
            <rFont val="Tahoma"/>
            <family val="2"/>
          </rPr>
          <t xml:space="preserve">
</t>
        </r>
      </text>
    </comment>
    <comment ref="A143" authorId="0" shapeId="0">
      <text>
        <r>
          <rPr>
            <b/>
            <sz val="9"/>
            <color indexed="81"/>
            <rFont val="Tahoma"/>
            <family val="2"/>
          </rPr>
          <t>IdB: Mohr et al., 2015 URR (paper) y max extraction (own elaboration from paper)</t>
        </r>
        <r>
          <rPr>
            <sz val="9"/>
            <color indexed="81"/>
            <rFont val="Tahoma"/>
            <family val="2"/>
          </rPr>
          <t xml:space="preserve">
 </t>
        </r>
      </text>
    </comment>
    <comment ref="A145" authorId="0" shapeId="0">
      <text>
        <r>
          <rPr>
            <b/>
            <sz val="9"/>
            <color indexed="81"/>
            <rFont val="Tahoma"/>
            <family val="2"/>
          </rPr>
          <t>IdB: Mohr et al., 2015 URR (paper) y max extraction (own elaboration from paper)</t>
        </r>
        <r>
          <rPr>
            <sz val="9"/>
            <color indexed="81"/>
            <rFont val="Tahoma"/>
            <family val="2"/>
          </rPr>
          <t xml:space="preserve">
</t>
        </r>
      </text>
    </comment>
    <comment ref="A147" authorId="0" shapeId="0">
      <text>
        <r>
          <rPr>
            <b/>
            <sz val="9"/>
            <color indexed="81"/>
            <rFont val="Tahoma"/>
            <family val="2"/>
          </rPr>
          <t>IdB: Mohr et al., 2015 URR (paper) y max extraction (own elaboration from paper)</t>
        </r>
        <r>
          <rPr>
            <sz val="9"/>
            <color indexed="81"/>
            <rFont val="Tahoma"/>
            <family val="2"/>
          </rPr>
          <t xml:space="preserve">
</t>
        </r>
      </text>
    </comment>
    <comment ref="A149" authorId="0" shapeId="0">
      <text>
        <r>
          <rPr>
            <b/>
            <sz val="9"/>
            <color indexed="81"/>
            <rFont val="Tahoma"/>
            <family val="2"/>
          </rPr>
          <t>IdB: Mohr et al., 2015 URR (paper) y max extraction (own elaboration from paper)</t>
        </r>
        <r>
          <rPr>
            <sz val="9"/>
            <color indexed="81"/>
            <rFont val="Tahoma"/>
            <family val="2"/>
          </rPr>
          <t xml:space="preserve">
</t>
        </r>
      </text>
    </comment>
    <comment ref="A151" authorId="0" shapeId="0">
      <text>
        <r>
          <rPr>
            <b/>
            <sz val="9"/>
            <color indexed="81"/>
            <rFont val="Tahoma"/>
            <family val="2"/>
          </rPr>
          <t>IdB: Mohr et al., 2015 URR (paper) y max extraction (own elaboration from paper)</t>
        </r>
        <r>
          <rPr>
            <sz val="9"/>
            <color indexed="81"/>
            <rFont val="Tahoma"/>
            <family val="2"/>
          </rPr>
          <t xml:space="preserve">
</t>
        </r>
      </text>
    </comment>
    <comment ref="A153" authorId="0" shapeId="0">
      <text>
        <r>
          <rPr>
            <b/>
            <sz val="9"/>
            <color indexed="81"/>
            <rFont val="Tahoma"/>
            <family val="2"/>
          </rPr>
          <t>IdB: Laherrere 2010</t>
        </r>
        <r>
          <rPr>
            <sz val="9"/>
            <color indexed="81"/>
            <rFont val="Tahoma"/>
            <family val="2"/>
          </rPr>
          <t xml:space="preserve">
URR (paper) y max extraction (own elaboration from paper)</t>
        </r>
      </text>
    </comment>
    <comment ref="B153" authorId="1" shapeId="0">
      <text>
        <r>
          <rPr>
            <b/>
            <sz val="9"/>
            <color indexed="81"/>
            <rFont val="Tahoma"/>
            <family val="2"/>
          </rPr>
          <t>Iñigo:</t>
        </r>
        <r>
          <rPr>
            <sz val="9"/>
            <color indexed="81"/>
            <rFont val="Tahoma"/>
            <family val="2"/>
          </rPr>
          <t xml:space="preserve">
no estimate in the original analysis, we consider a similar ratio than Mohr12 BG</t>
        </r>
      </text>
    </comment>
    <comment ref="A155" authorId="0" shapeId="0">
      <text>
        <r>
          <rPr>
            <b/>
            <sz val="9"/>
            <color indexed="81"/>
            <rFont val="Tahoma"/>
            <family val="2"/>
          </rPr>
          <t>IdB: Mohr 2012
URR (paper) y max extraction (own elaboration from paper)</t>
        </r>
        <r>
          <rPr>
            <sz val="9"/>
            <color indexed="81"/>
            <rFont val="Tahoma"/>
            <family val="2"/>
          </rPr>
          <t xml:space="preserve">
</t>
        </r>
      </text>
    </comment>
    <comment ref="A158" authorId="0" shapeId="0">
      <text>
        <r>
          <rPr>
            <b/>
            <sz val="9"/>
            <color indexed="81"/>
            <rFont val="Tahoma"/>
            <family val="2"/>
          </rPr>
          <t>IdB: Mohr 2012</t>
        </r>
        <r>
          <rPr>
            <sz val="9"/>
            <color indexed="81"/>
            <rFont val="Tahoma"/>
            <family val="2"/>
          </rPr>
          <t xml:space="preserve">
URR (paper) y max extraction (own elaboration from paper)</t>
        </r>
      </text>
    </comment>
    <comment ref="A160" authorId="0" shapeId="0">
      <text>
        <r>
          <rPr>
            <b/>
            <sz val="9"/>
            <color indexed="81"/>
            <rFont val="Tahoma"/>
            <family val="2"/>
          </rPr>
          <t>IdB: Mohr et al., 2015 URR (paper) y max extraction (own elaboration from paper)</t>
        </r>
        <r>
          <rPr>
            <sz val="9"/>
            <color indexed="81"/>
            <rFont val="Tahoma"/>
            <family val="2"/>
          </rPr>
          <t xml:space="preserve">
</t>
        </r>
      </text>
    </comment>
    <comment ref="A162" authorId="0" shapeId="0">
      <text>
        <r>
          <rPr>
            <b/>
            <sz val="9"/>
            <color indexed="81"/>
            <rFont val="Tahoma"/>
            <family val="2"/>
          </rPr>
          <t>IdB: Mohr et al., 2015</t>
        </r>
        <r>
          <rPr>
            <sz val="9"/>
            <color indexed="81"/>
            <rFont val="Tahoma"/>
            <family val="2"/>
          </rPr>
          <t xml:space="preserve">
</t>
        </r>
      </text>
    </comment>
    <comment ref="A164" authorId="0" shapeId="0">
      <text>
        <r>
          <rPr>
            <b/>
            <sz val="9"/>
            <color indexed="81"/>
            <rFont val="Tahoma"/>
            <family val="2"/>
          </rPr>
          <t>IdB: Mohr et al., 2015 URR (paper) y max extraction (own elaboration from paper)</t>
        </r>
        <r>
          <rPr>
            <sz val="9"/>
            <color indexed="81"/>
            <rFont val="Tahoma"/>
            <family val="2"/>
          </rPr>
          <t xml:space="preserve">
</t>
        </r>
      </text>
    </comment>
    <comment ref="A167" authorId="0" shapeId="0">
      <text>
        <r>
          <rPr>
            <b/>
            <sz val="9"/>
            <color indexed="81"/>
            <rFont val="Tahoma"/>
            <family val="2"/>
          </rPr>
          <t>IdB: Zittel12</t>
        </r>
        <r>
          <rPr>
            <sz val="9"/>
            <color indexed="81"/>
            <rFont val="Tahoma"/>
            <family val="2"/>
          </rPr>
          <t xml:space="preserve">
URR (paper) y max extraction (own elaboration from paper)</t>
        </r>
      </text>
    </comment>
    <comment ref="A169" authorId="0" shapeId="0">
      <text>
        <r>
          <rPr>
            <b/>
            <sz val="9"/>
            <color indexed="81"/>
            <rFont val="Tahoma"/>
            <family val="2"/>
          </rPr>
          <t>IdB: EWG 2013
URR (paper) y max extraction (own elaboration from paper)</t>
        </r>
        <r>
          <rPr>
            <sz val="9"/>
            <color indexed="81"/>
            <rFont val="Tahoma"/>
            <family val="2"/>
          </rPr>
          <t xml:space="preserve">
</t>
        </r>
      </text>
    </comment>
    <comment ref="A174" authorId="1" shapeId="0">
      <text>
        <r>
          <rPr>
            <b/>
            <sz val="9"/>
            <color indexed="81"/>
            <rFont val="Tahoma"/>
            <family val="2"/>
          </rPr>
          <t>Iñigo:</t>
        </r>
        <r>
          <rPr>
            <sz val="9"/>
            <color indexed="81"/>
            <rFont val="Tahoma"/>
            <family val="2"/>
          </rPr>
          <t xml:space="preserve">
US EIA, IRENA and own estimation</t>
        </r>
      </text>
    </comment>
    <comment ref="A175" authorId="1" shapeId="0">
      <text>
        <r>
          <rPr>
            <b/>
            <sz val="9"/>
            <color indexed="81"/>
            <rFont val="Tahoma"/>
            <family val="2"/>
          </rPr>
          <t>Iñigo:</t>
        </r>
        <r>
          <rPr>
            <sz val="9"/>
            <color indexed="81"/>
            <rFont val="Tahoma"/>
            <family val="2"/>
          </rPr>
          <t xml:space="preserve">
IRENA and own estimation</t>
        </r>
      </text>
    </comment>
    <comment ref="A176" authorId="1" shapeId="0">
      <text>
        <r>
          <rPr>
            <b/>
            <sz val="9"/>
            <color indexed="81"/>
            <rFont val="Tahoma"/>
            <family val="2"/>
          </rPr>
          <t>Iñigo:</t>
        </r>
        <r>
          <rPr>
            <sz val="9"/>
            <color indexed="81"/>
            <rFont val="Tahoma"/>
            <family val="2"/>
          </rPr>
          <t xml:space="preserve">
IRENA and own estimation</t>
        </r>
      </text>
    </comment>
    <comment ref="A177" authorId="1" shapeId="0">
      <text>
        <r>
          <rPr>
            <b/>
            <sz val="9"/>
            <color indexed="81"/>
            <rFont val="Tahoma"/>
            <family val="2"/>
          </rPr>
          <t>Iñigo:</t>
        </r>
        <r>
          <rPr>
            <sz val="9"/>
            <color indexed="81"/>
            <rFont val="Tahoma"/>
            <family val="2"/>
          </rPr>
          <t xml:space="preserve">
IRENA and own estimation</t>
        </r>
      </text>
    </comment>
    <comment ref="A178" authorId="1" shapeId="0">
      <text>
        <r>
          <rPr>
            <b/>
            <sz val="9"/>
            <color indexed="81"/>
            <rFont val="Tahoma"/>
            <family val="2"/>
          </rPr>
          <t>Iñigo:</t>
        </r>
        <r>
          <rPr>
            <sz val="9"/>
            <color indexed="81"/>
            <rFont val="Tahoma"/>
            <family val="2"/>
          </rPr>
          <t xml:space="preserve">
IRENA and own estimation</t>
        </r>
      </text>
    </comment>
    <comment ref="A179" authorId="1" shapeId="0">
      <text>
        <r>
          <rPr>
            <b/>
            <sz val="9"/>
            <color indexed="81"/>
            <rFont val="Tahoma"/>
            <family val="2"/>
          </rPr>
          <t>Iñigo:</t>
        </r>
        <r>
          <rPr>
            <sz val="9"/>
            <color indexed="81"/>
            <rFont val="Tahoma"/>
            <family val="2"/>
          </rPr>
          <t xml:space="preserve">
IRENA and own estimation</t>
        </r>
      </text>
    </comment>
    <comment ref="A180" authorId="1" shapeId="0">
      <text>
        <r>
          <rPr>
            <b/>
            <sz val="9"/>
            <color indexed="81"/>
            <rFont val="Tahoma"/>
            <family val="2"/>
          </rPr>
          <t>Iñigo:</t>
        </r>
        <r>
          <rPr>
            <sz val="9"/>
            <color indexed="81"/>
            <rFont val="Tahoma"/>
            <family val="2"/>
          </rPr>
          <t xml:space="preserve">
IRENA and own estimation</t>
        </r>
      </text>
    </comment>
    <comment ref="A181" authorId="1" shapeId="0">
      <text>
        <r>
          <rPr>
            <b/>
            <sz val="9"/>
            <color indexed="81"/>
            <rFont val="Tahoma"/>
            <family val="2"/>
          </rPr>
          <t>Iñigo:</t>
        </r>
        <r>
          <rPr>
            <sz val="9"/>
            <color indexed="81"/>
            <rFont val="Tahoma"/>
            <family val="2"/>
          </rPr>
          <t xml:space="preserve">
Own elaboration based on SolarPACES data
https://www.nrel.gov/csp/solarpaces/ </t>
        </r>
      </text>
    </comment>
    <comment ref="A182" authorId="1" shapeId="0">
      <text>
        <r>
          <rPr>
            <b/>
            <sz val="9"/>
            <color indexed="81"/>
            <rFont val="Tahoma"/>
            <family val="2"/>
          </rPr>
          <t>Iñigo:</t>
        </r>
        <r>
          <rPr>
            <sz val="9"/>
            <color indexed="81"/>
            <rFont val="Tahoma"/>
            <family val="2"/>
          </rPr>
          <t xml:space="preserve">
US EIA, IRENA and own estimation</t>
        </r>
      </text>
    </comment>
    <comment ref="A190" authorId="0" shapeId="0">
      <text>
        <r>
          <rPr>
            <b/>
            <sz val="9"/>
            <color indexed="81"/>
            <rFont val="Tahoma"/>
            <family val="2"/>
          </rPr>
          <t>IdB: IEA balances</t>
        </r>
        <r>
          <rPr>
            <sz val="9"/>
            <color indexed="81"/>
            <rFont val="Tahoma"/>
            <family val="2"/>
          </rPr>
          <t xml:space="preserve">
</t>
        </r>
      </text>
    </comment>
    <comment ref="A191" authorId="0" shapeId="0">
      <text>
        <r>
          <rPr>
            <b/>
            <sz val="9"/>
            <color indexed="81"/>
            <rFont val="Tahoma"/>
            <family val="2"/>
          </rPr>
          <t>IdB:</t>
        </r>
        <r>
          <rPr>
            <sz val="9"/>
            <color indexed="81"/>
            <rFont val="Tahoma"/>
            <family val="2"/>
          </rPr>
          <t xml:space="preserve">
 IEA balances</t>
        </r>
      </text>
    </comment>
    <comment ref="A192" authorId="0" shapeId="0">
      <text>
        <r>
          <rPr>
            <b/>
            <sz val="9"/>
            <color indexed="81"/>
            <rFont val="Tahoma"/>
            <family val="2"/>
          </rPr>
          <t>IdB:  IEA balances</t>
        </r>
        <r>
          <rPr>
            <sz val="9"/>
            <color indexed="81"/>
            <rFont val="Tahoma"/>
            <family val="2"/>
          </rPr>
          <t xml:space="preserve">
</t>
        </r>
      </text>
    </comment>
    <comment ref="A193" authorId="0" shapeId="0">
      <text>
        <r>
          <rPr>
            <b/>
            <sz val="9"/>
            <color indexed="81"/>
            <rFont val="Tahoma"/>
            <family val="2"/>
          </rPr>
          <t>IdB:  IEA balances</t>
        </r>
        <r>
          <rPr>
            <sz val="9"/>
            <color indexed="81"/>
            <rFont val="Tahoma"/>
            <family val="2"/>
          </rPr>
          <t xml:space="preserve">
</t>
        </r>
      </text>
    </comment>
    <comment ref="A197" authorId="0" shapeId="0">
      <text>
        <r>
          <rPr>
            <b/>
            <sz val="9"/>
            <color indexed="81"/>
            <rFont val="Tahoma"/>
            <family val="2"/>
          </rPr>
          <t>IdB:  IEA balances</t>
        </r>
        <r>
          <rPr>
            <sz val="9"/>
            <color indexed="81"/>
            <rFont val="Tahoma"/>
            <family val="2"/>
          </rPr>
          <t xml:space="preserve">
</t>
        </r>
      </text>
    </comment>
    <comment ref="A198" authorId="0" shapeId="0">
      <text>
        <r>
          <rPr>
            <b/>
            <sz val="9"/>
            <color indexed="81"/>
            <rFont val="Tahoma"/>
            <family val="2"/>
          </rPr>
          <t>IdB:  IEA balances</t>
        </r>
        <r>
          <rPr>
            <sz val="9"/>
            <color indexed="81"/>
            <rFont val="Tahoma"/>
            <family val="2"/>
          </rPr>
          <t xml:space="preserve">
</t>
        </r>
      </text>
    </comment>
    <comment ref="A199" authorId="0" shapeId="0">
      <text>
        <r>
          <rPr>
            <b/>
            <sz val="9"/>
            <color indexed="81"/>
            <rFont val="Tahoma"/>
            <family val="2"/>
          </rPr>
          <t>IdB:  IEA balances</t>
        </r>
        <r>
          <rPr>
            <sz val="9"/>
            <color indexed="81"/>
            <rFont val="Tahoma"/>
            <family val="2"/>
          </rPr>
          <t xml:space="preserve">
</t>
        </r>
      </text>
    </comment>
    <comment ref="B214" authorId="0" shapeId="0">
      <text>
        <r>
          <rPr>
            <b/>
            <sz val="9"/>
            <color indexed="81"/>
            <rFont val="Tahoma"/>
            <family val="2"/>
          </rPr>
          <t>IdB:  IEA balances</t>
        </r>
        <r>
          <rPr>
            <sz val="9"/>
            <color indexed="81"/>
            <rFont val="Tahoma"/>
            <family val="2"/>
          </rPr>
          <t xml:space="preserve">
</t>
        </r>
      </text>
    </comment>
    <comment ref="C214" authorId="0" shapeId="0">
      <text>
        <r>
          <rPr>
            <b/>
            <sz val="9"/>
            <color indexed="81"/>
            <rFont val="Tahoma"/>
            <family val="2"/>
          </rPr>
          <t>IdB:  IEA balances</t>
        </r>
        <r>
          <rPr>
            <sz val="9"/>
            <color indexed="81"/>
            <rFont val="Tahoma"/>
            <family val="2"/>
          </rPr>
          <t xml:space="preserve">
</t>
        </r>
      </text>
    </comment>
    <comment ref="D214" authorId="0" shapeId="0">
      <text>
        <r>
          <rPr>
            <b/>
            <sz val="9"/>
            <color indexed="81"/>
            <rFont val="Tahoma"/>
            <family val="2"/>
          </rPr>
          <t>IdB:  IEA balances</t>
        </r>
        <r>
          <rPr>
            <sz val="9"/>
            <color indexed="81"/>
            <rFont val="Tahoma"/>
            <family val="2"/>
          </rPr>
          <t xml:space="preserve">
</t>
        </r>
      </text>
    </comment>
    <comment ref="A217" authorId="0" shapeId="0">
      <text>
        <r>
          <rPr>
            <b/>
            <sz val="9"/>
            <color indexed="81"/>
            <rFont val="Tahoma"/>
            <family val="2"/>
          </rPr>
          <t>IdB:  IEA balances</t>
        </r>
        <r>
          <rPr>
            <sz val="9"/>
            <color indexed="81"/>
            <rFont val="Tahoma"/>
            <family val="2"/>
          </rPr>
          <t xml:space="preserve">
</t>
        </r>
      </text>
    </comment>
    <comment ref="A218" authorId="0" shapeId="0">
      <text>
        <r>
          <rPr>
            <b/>
            <sz val="9"/>
            <color indexed="81"/>
            <rFont val="Tahoma"/>
            <family val="2"/>
          </rPr>
          <t>IdB:</t>
        </r>
        <r>
          <rPr>
            <sz val="9"/>
            <color indexed="81"/>
            <rFont val="Tahoma"/>
            <family val="2"/>
          </rPr>
          <t xml:space="preserve"> Industrial waste+municipal waste (renewable)+municipale waste (non-renewable) from IEA balances</t>
        </r>
      </text>
    </comment>
    <comment ref="A220" authorId="0" shapeId="0">
      <text>
        <r>
          <rPr>
            <b/>
            <sz val="9"/>
            <color indexed="81"/>
            <rFont val="Tahoma"/>
            <family val="2"/>
          </rPr>
          <t>IdB:  IEA balances</t>
        </r>
        <r>
          <rPr>
            <sz val="9"/>
            <color indexed="81"/>
            <rFont val="Tahoma"/>
            <family val="2"/>
          </rPr>
          <t xml:space="preserve">
</t>
        </r>
      </text>
    </comment>
    <comment ref="A221" authorId="0" shapeId="0">
      <text>
        <r>
          <rPr>
            <b/>
            <sz val="9"/>
            <color indexed="81"/>
            <rFont val="Tahoma"/>
            <family val="2"/>
          </rPr>
          <t>IdB:  IEA balances</t>
        </r>
        <r>
          <rPr>
            <sz val="9"/>
            <color indexed="81"/>
            <rFont val="Tahoma"/>
            <family val="2"/>
          </rPr>
          <t xml:space="preserve">
</t>
        </r>
      </text>
    </comment>
    <comment ref="A222" authorId="0" shapeId="0">
      <text>
        <r>
          <rPr>
            <b/>
            <sz val="9"/>
            <color indexed="81"/>
            <rFont val="Tahoma"/>
            <family val="2"/>
          </rPr>
          <t>IdB:  IEA balances</t>
        </r>
        <r>
          <rPr>
            <sz val="9"/>
            <color indexed="81"/>
            <rFont val="Tahoma"/>
            <family val="2"/>
          </rPr>
          <t xml:space="preserve">
</t>
        </r>
      </text>
    </comment>
    <comment ref="A223" authorId="0" shapeId="0">
      <text>
        <r>
          <rPr>
            <b/>
            <sz val="9"/>
            <color indexed="81"/>
            <rFont val="Tahoma"/>
            <family val="2"/>
          </rPr>
          <t>IdB:  IEA balances</t>
        </r>
        <r>
          <rPr>
            <sz val="9"/>
            <color indexed="81"/>
            <rFont val="Tahoma"/>
            <family val="2"/>
          </rPr>
          <t xml:space="preserve">
 </t>
        </r>
      </text>
    </comment>
    <comment ref="A224" authorId="0" shapeId="0">
      <text>
        <r>
          <rPr>
            <b/>
            <sz val="9"/>
            <color indexed="81"/>
            <rFont val="Tahoma"/>
            <family val="2"/>
          </rPr>
          <t>IdB:  IEA balances</t>
        </r>
        <r>
          <rPr>
            <sz val="9"/>
            <color indexed="81"/>
            <rFont val="Tahoma"/>
            <family val="2"/>
          </rPr>
          <t xml:space="preserve">
</t>
        </r>
      </text>
    </comment>
    <comment ref="A225" authorId="0" shapeId="0">
      <text>
        <r>
          <rPr>
            <b/>
            <sz val="9"/>
            <color indexed="81"/>
            <rFont val="Tahoma"/>
            <family val="2"/>
          </rPr>
          <t>IdB:  IEA balances</t>
        </r>
        <r>
          <rPr>
            <sz val="9"/>
            <color indexed="81"/>
            <rFont val="Tahoma"/>
            <family val="2"/>
          </rPr>
          <t xml:space="preserve">
</t>
        </r>
      </text>
    </comment>
    <comment ref="A226" authorId="0" shapeId="0">
      <text>
        <r>
          <rPr>
            <b/>
            <sz val="9"/>
            <color indexed="81"/>
            <rFont val="Tahoma"/>
            <family val="2"/>
          </rPr>
          <t>IdB:  IEA balances</t>
        </r>
        <r>
          <rPr>
            <sz val="9"/>
            <color indexed="81"/>
            <rFont val="Tahoma"/>
            <family val="2"/>
          </rPr>
          <t xml:space="preserve">
</t>
        </r>
      </text>
    </comment>
    <comment ref="A227" authorId="0" shapeId="0">
      <text>
        <r>
          <rPr>
            <b/>
            <sz val="9"/>
            <color indexed="81"/>
            <rFont val="Tahoma"/>
            <family val="2"/>
          </rPr>
          <t>IdB:  IEA balances</t>
        </r>
        <r>
          <rPr>
            <sz val="9"/>
            <color indexed="81"/>
            <rFont val="Tahoma"/>
            <family val="2"/>
          </rPr>
          <t xml:space="preserve">
</t>
        </r>
      </text>
    </comment>
    <comment ref="A228" authorId="0" shapeId="0">
      <text>
        <r>
          <rPr>
            <b/>
            <sz val="9"/>
            <color indexed="81"/>
            <rFont val="Tahoma"/>
            <family val="2"/>
          </rPr>
          <t>IdB:  IEA balances</t>
        </r>
        <r>
          <rPr>
            <sz val="9"/>
            <color indexed="81"/>
            <rFont val="Tahoma"/>
            <family val="2"/>
          </rPr>
          <t xml:space="preserve">
</t>
        </r>
      </text>
    </comment>
    <comment ref="A229" authorId="0" shapeId="0">
      <text>
        <r>
          <rPr>
            <b/>
            <sz val="9"/>
            <color indexed="81"/>
            <rFont val="Tahoma"/>
            <family val="2"/>
          </rPr>
          <t>IdB:  IEA balances</t>
        </r>
        <r>
          <rPr>
            <sz val="9"/>
            <color indexed="81"/>
            <rFont val="Tahoma"/>
            <family val="2"/>
          </rPr>
          <t xml:space="preserve">
</t>
        </r>
      </text>
    </comment>
    <comment ref="A230" authorId="0" shapeId="0">
      <text>
        <r>
          <rPr>
            <b/>
            <sz val="9"/>
            <color indexed="81"/>
            <rFont val="Tahoma"/>
            <family val="2"/>
          </rPr>
          <t>IdB:  IEA balances</t>
        </r>
        <r>
          <rPr>
            <sz val="9"/>
            <color indexed="81"/>
            <rFont val="Tahoma"/>
            <family val="2"/>
          </rPr>
          <t xml:space="preserve">
</t>
        </r>
      </text>
    </comment>
    <comment ref="A231" authorId="0" shapeId="0">
      <text>
        <r>
          <rPr>
            <b/>
            <sz val="9"/>
            <color indexed="81"/>
            <rFont val="Tahoma"/>
            <family val="2"/>
          </rPr>
          <t>IdB:  IEA balances</t>
        </r>
        <r>
          <rPr>
            <sz val="9"/>
            <color indexed="81"/>
            <rFont val="Tahoma"/>
            <family val="2"/>
          </rPr>
          <t xml:space="preserve">
</t>
        </r>
      </text>
    </comment>
    <comment ref="V231" authorId="2" shapeId="0">
      <text>
        <r>
          <rPr>
            <sz val="9"/>
            <color indexed="81"/>
            <rFont val="Tahoma"/>
            <family val="2"/>
          </rPr>
          <t>L: Missing value; data exist but were not collected</t>
        </r>
      </text>
    </comment>
  </commentList>
</comments>
</file>

<file path=xl/comments12.xml><?xml version="1.0" encoding="utf-8"?>
<comments xmlns="http://schemas.openxmlformats.org/spreadsheetml/2006/main">
  <authors>
    <author>Iñigo</author>
    <author>carlos</author>
    <author>IdB</author>
    <author>Autor</author>
  </authors>
  <commentList>
    <comment ref="Y4" authorId="0" shapeId="0">
      <text>
        <r>
          <rPr>
            <b/>
            <sz val="9"/>
            <color indexed="81"/>
            <rFont val="Tahoma"/>
            <family val="2"/>
          </rPr>
          <t>Iñigo:</t>
        </r>
        <r>
          <rPr>
            <sz val="9"/>
            <color indexed="81"/>
            <rFont val="Tahoma"/>
            <family val="2"/>
          </rPr>
          <t xml:space="preserve">
Energy [G]eneration 2015, Greenpeace
and REN21 (2017)</t>
        </r>
      </text>
    </comment>
    <comment ref="B5" authorId="0" shapeId="0">
      <text>
        <r>
          <rPr>
            <b/>
            <sz val="9"/>
            <color indexed="81"/>
            <rFont val="Tahoma"/>
            <family val="2"/>
          </rPr>
          <t>Iñigo:</t>
        </r>
        <r>
          <rPr>
            <sz val="9"/>
            <color indexed="81"/>
            <rFont val="Tahoma"/>
            <family val="2"/>
          </rPr>
          <t xml:space="preserve">
Capellán-Pérez et al (2017)
</t>
        </r>
      </text>
    </comment>
    <comment ref="C5" authorId="0" shapeId="0">
      <text>
        <r>
          <rPr>
            <b/>
            <sz val="9"/>
            <color indexed="81"/>
            <rFont val="Tahoma"/>
            <charset val="1"/>
          </rPr>
          <t>Iñigo:</t>
        </r>
        <r>
          <rPr>
            <sz val="9"/>
            <color indexed="81"/>
            <rFont val="Tahoma"/>
            <charset val="1"/>
          </rPr>
          <t xml:space="preserve">
IPCC SRREN (2011)</t>
        </r>
      </text>
    </comment>
    <comment ref="E5" authorId="0" shapeId="0">
      <text>
        <r>
          <rPr>
            <b/>
            <sz val="9"/>
            <color indexed="81"/>
            <rFont val="Tahoma"/>
            <family val="2"/>
          </rPr>
          <t>Iñigo:</t>
        </r>
        <r>
          <rPr>
            <sz val="9"/>
            <color indexed="81"/>
            <rFont val="Tahoma"/>
            <family val="2"/>
          </rPr>
          <t xml:space="preserve">
Arvesen et al. (2011)</t>
        </r>
      </text>
    </comment>
    <comment ref="G5" authorId="0" shapeId="0">
      <text>
        <r>
          <rPr>
            <b/>
            <sz val="9"/>
            <color indexed="81"/>
            <rFont val="Tahoma"/>
            <family val="2"/>
          </rPr>
          <t>Iñigo:</t>
        </r>
        <r>
          <rPr>
            <sz val="9"/>
            <color indexed="81"/>
            <rFont val="Tahoma"/>
            <family val="2"/>
          </rPr>
          <t xml:space="preserve">
RES: Teske et al (2011)
Nuclear: (Schneider and Froggatt, 2014).</t>
        </r>
      </text>
    </comment>
    <comment ref="V5" authorId="0" shapeId="0">
      <text>
        <r>
          <rPr>
            <b/>
            <sz val="9"/>
            <color indexed="81"/>
            <rFont val="Tahoma"/>
            <family val="2"/>
          </rPr>
          <t>Iñigo:</t>
        </r>
        <r>
          <rPr>
            <sz val="9"/>
            <color indexed="81"/>
            <rFont val="Tahoma"/>
            <family val="2"/>
          </rPr>
          <t xml:space="preserve">
own estimations
Habría que poner un mínimo Cp para cada tecnología. Ese mínimo podría venir dado por la TRE</t>
        </r>
      </text>
    </comment>
    <comment ref="W5" authorId="0" shapeId="0">
      <text>
        <r>
          <rPr>
            <b/>
            <sz val="9"/>
            <color indexed="81"/>
            <rFont val="Tahoma"/>
            <family val="2"/>
          </rPr>
          <t>Iñigo:</t>
        </r>
        <r>
          <rPr>
            <sz val="9"/>
            <color indexed="81"/>
            <rFont val="Tahoma"/>
            <family val="2"/>
          </rPr>
          <t xml:space="preserve">
pendiente Carlos de enviarme las refs.</t>
        </r>
      </text>
    </comment>
    <comment ref="X5" authorId="0" shapeId="0">
      <text>
        <r>
          <rPr>
            <b/>
            <sz val="9"/>
            <color indexed="81"/>
            <rFont val="Tahoma"/>
            <family val="2"/>
          </rPr>
          <t>Iñigo:</t>
        </r>
        <r>
          <rPr>
            <sz val="9"/>
            <color indexed="81"/>
            <rFont val="Tahoma"/>
            <family val="2"/>
          </rPr>
          <t xml:space="preserve">
1= RES elec variables
0 = RES elec dispatchables</t>
        </r>
      </text>
    </comment>
    <comment ref="Y5" authorId="0" shapeId="0">
      <text>
        <r>
          <rPr>
            <b/>
            <sz val="9"/>
            <color indexed="81"/>
            <rFont val="Tahoma"/>
            <family val="2"/>
          </rPr>
          <t>Iñigo:</t>
        </r>
        <r>
          <rPr>
            <sz val="9"/>
            <color indexed="81"/>
            <rFont val="Tahoma"/>
            <family val="2"/>
          </rPr>
          <t xml:space="preserve">
Construction+installation+manufacturing</t>
        </r>
      </text>
    </comment>
    <comment ref="F7" authorId="0" shapeId="0">
      <text>
        <r>
          <rPr>
            <b/>
            <sz val="9"/>
            <color indexed="81"/>
            <rFont val="Tahoma"/>
            <family val="2"/>
          </rPr>
          <t>Iñigo:</t>
        </r>
        <r>
          <rPr>
            <sz val="9"/>
            <color indexed="81"/>
            <rFont val="Tahoma"/>
            <family val="2"/>
          </rPr>
          <t xml:space="preserve">
REN21 2016</t>
        </r>
      </text>
    </comment>
    <comment ref="W7" authorId="0" shapeId="0">
      <text>
        <r>
          <rPr>
            <b/>
            <sz val="9"/>
            <color indexed="81"/>
            <rFont val="Tahoma"/>
            <family val="2"/>
          </rPr>
          <t>Iñigo:</t>
        </r>
        <r>
          <rPr>
            <sz val="9"/>
            <color indexed="81"/>
            <rFont val="Tahoma"/>
            <family val="2"/>
          </rPr>
          <t xml:space="preserve">
basándose en Valeros, parte baja</t>
        </r>
      </text>
    </comment>
    <comment ref="F8" authorId="0" shapeId="0">
      <text>
        <r>
          <rPr>
            <b/>
            <sz val="9"/>
            <color indexed="81"/>
            <rFont val="Tahoma"/>
            <family val="2"/>
          </rPr>
          <t>Iñigo:</t>
        </r>
        <r>
          <rPr>
            <sz val="9"/>
            <color indexed="81"/>
            <rFont val="Tahoma"/>
            <family val="2"/>
          </rPr>
          <t xml:space="preserve">
estimación de Carlos</t>
        </r>
      </text>
    </comment>
    <comment ref="W8" authorId="0" shapeId="0">
      <text>
        <r>
          <rPr>
            <b/>
            <sz val="9"/>
            <color indexed="81"/>
            <rFont val="Tahoma"/>
            <family val="2"/>
          </rPr>
          <t>Iñigo:</t>
        </r>
        <r>
          <rPr>
            <sz val="9"/>
            <color indexed="81"/>
            <rFont val="Tahoma"/>
            <family val="2"/>
          </rPr>
          <t xml:space="preserve">
de Castro et al (2014)</t>
        </r>
      </text>
    </comment>
    <comment ref="F9" authorId="0" shapeId="0">
      <text>
        <r>
          <rPr>
            <b/>
            <sz val="9"/>
            <color indexed="81"/>
            <rFont val="Tahoma"/>
            <family val="2"/>
          </rPr>
          <t>Iñigo:</t>
        </r>
        <r>
          <rPr>
            <sz val="9"/>
            <color indexed="81"/>
            <rFont val="Tahoma"/>
            <family val="2"/>
          </rPr>
          <t xml:space="preserve">
Literature review (see TR)</t>
        </r>
      </text>
    </comment>
    <comment ref="W9" authorId="0" shapeId="0">
      <text>
        <r>
          <rPr>
            <b/>
            <sz val="9"/>
            <color indexed="81"/>
            <rFont val="Tahoma"/>
            <family val="2"/>
          </rPr>
          <t>Iñigo:</t>
        </r>
        <r>
          <rPr>
            <sz val="9"/>
            <color indexed="81"/>
            <rFont val="Tahoma"/>
            <family val="2"/>
          </rPr>
          <t xml:space="preserve">
own estimation (see D4.1)</t>
        </r>
      </text>
    </comment>
    <comment ref="F10" authorId="0" shapeId="0">
      <text>
        <r>
          <rPr>
            <b/>
            <sz val="9"/>
            <color indexed="81"/>
            <rFont val="Tahoma"/>
            <family val="2"/>
          </rPr>
          <t>Iñigo:</t>
        </r>
        <r>
          <rPr>
            <sz val="9"/>
            <color indexed="81"/>
            <rFont val="Tahoma"/>
            <family val="2"/>
          </rPr>
          <t xml:space="preserve">
Boccard (2009)</t>
        </r>
      </text>
    </comment>
    <comment ref="B11" authorId="0" shapeId="0">
      <text>
        <r>
          <rPr>
            <b/>
            <sz val="9"/>
            <color indexed="81"/>
            <rFont val="Tahoma"/>
            <family val="2"/>
          </rPr>
          <t>Iñigo:</t>
        </r>
        <r>
          <rPr>
            <sz val="9"/>
            <color indexed="81"/>
            <rFont val="Tahoma"/>
            <family val="2"/>
          </rPr>
          <t xml:space="preserve">
de Castro et al. (2013)</t>
        </r>
      </text>
    </comment>
    <comment ref="F11" authorId="0" shapeId="0">
      <text>
        <r>
          <rPr>
            <b/>
            <sz val="9"/>
            <color indexed="81"/>
            <rFont val="Tahoma"/>
            <family val="2"/>
          </rPr>
          <t>Iñigo:</t>
        </r>
        <r>
          <rPr>
            <sz val="9"/>
            <color indexed="81"/>
            <rFont val="Tahoma"/>
            <family val="2"/>
          </rPr>
          <t xml:space="preserve">
BP (2016) and own estimation assuming that the power installed in each year has been functioning just 1/2 of the year) is 14%.</t>
        </r>
      </text>
    </comment>
    <comment ref="F12" authorId="0" shapeId="0">
      <text>
        <r>
          <rPr>
            <b/>
            <sz val="9"/>
            <color indexed="81"/>
            <rFont val="Tahoma"/>
            <family val="2"/>
          </rPr>
          <t>Iñigo:</t>
        </r>
        <r>
          <rPr>
            <sz val="9"/>
            <color indexed="81"/>
            <rFont val="Tahoma"/>
            <family val="2"/>
          </rPr>
          <t xml:space="preserve">
own estimation</t>
        </r>
      </text>
    </comment>
    <comment ref="F13" authorId="0" shapeId="0">
      <text>
        <r>
          <rPr>
            <b/>
            <sz val="9"/>
            <color indexed="81"/>
            <rFont val="Tahoma"/>
            <family val="2"/>
          </rPr>
          <t>Iñigo:</t>
        </r>
        <r>
          <rPr>
            <sz val="9"/>
            <color indexed="81"/>
            <rFont val="Tahoma"/>
            <family val="2"/>
          </rPr>
          <t xml:space="preserve">
IRENA and extrapolation following EIA (2009)</t>
        </r>
      </text>
    </comment>
    <comment ref="W13" authorId="0" shapeId="0">
      <text>
        <r>
          <rPr>
            <b/>
            <sz val="9"/>
            <color indexed="81"/>
            <rFont val="Tahoma"/>
            <family val="2"/>
          </rPr>
          <t>Iñigo:</t>
        </r>
        <r>
          <rPr>
            <sz val="9"/>
            <color indexed="81"/>
            <rFont val="Tahoma"/>
            <family val="2"/>
          </rPr>
          <t xml:space="preserve">
Anex 3 de Valeros</t>
        </r>
      </text>
    </comment>
    <comment ref="S15" authorId="0" shapeId="0">
      <text>
        <r>
          <rPr>
            <b/>
            <sz val="9"/>
            <color indexed="81"/>
            <rFont val="Tahoma"/>
            <family val="2"/>
          </rPr>
          <t>Iñigo:</t>
        </r>
        <r>
          <rPr>
            <sz val="9"/>
            <color indexed="81"/>
            <rFont val="Tahoma"/>
            <family val="2"/>
          </rPr>
          <t xml:space="preserve">
Schneider &amp; Froggatt (2016)
</t>
        </r>
      </text>
    </comment>
    <comment ref="T15" authorId="0" shapeId="0">
      <text>
        <r>
          <rPr>
            <b/>
            <sz val="9"/>
            <color indexed="81"/>
            <rFont val="Tahoma"/>
            <family val="2"/>
          </rPr>
          <t>Iñigo:</t>
        </r>
        <r>
          <rPr>
            <sz val="9"/>
            <color indexed="81"/>
            <rFont val="Tahoma"/>
            <family val="2"/>
          </rPr>
          <t xml:space="preserve">
Schneider &amp; Froggatt (2016)
</t>
        </r>
      </text>
    </comment>
    <comment ref="B16" authorId="0" shapeId="0">
      <text>
        <r>
          <rPr>
            <b/>
            <sz val="9"/>
            <color indexed="81"/>
            <rFont val="Tahoma"/>
            <family val="2"/>
          </rPr>
          <t>Iñigo:</t>
        </r>
        <r>
          <rPr>
            <sz val="9"/>
            <color indexed="81"/>
            <rFont val="Tahoma"/>
            <family val="2"/>
          </rPr>
          <t xml:space="preserve">
De Castro et al (2013); De Castro &amp; Capellán-Pérez (2017)</t>
        </r>
      </text>
    </comment>
    <comment ref="F16" authorId="0" shapeId="0">
      <text>
        <r>
          <rPr>
            <b/>
            <sz val="9"/>
            <color indexed="81"/>
            <rFont val="Tahoma"/>
            <family val="2"/>
          </rPr>
          <t>Iñigo:</t>
        </r>
        <r>
          <rPr>
            <sz val="9"/>
            <color indexed="81"/>
            <rFont val="Tahoma"/>
            <family val="2"/>
          </rPr>
          <t xml:space="preserve">
de Castro &amp; Capellán-Pérez (2017) Working paper</t>
        </r>
      </text>
    </comment>
    <comment ref="F17" authorId="0" shapeId="0">
      <text>
        <r>
          <rPr>
            <b/>
            <sz val="9"/>
            <color indexed="81"/>
            <rFont val="Tahoma"/>
            <family val="2"/>
          </rPr>
          <t>Iñigo:</t>
        </r>
        <r>
          <rPr>
            <sz val="9"/>
            <color indexed="81"/>
            <rFont val="Tahoma"/>
            <family val="2"/>
          </rPr>
          <t xml:space="preserve">
Carlos estima 0.094.. Ver "calcs-intermittence+EROI-RES elec+CCC.xlsx"
tiene que ver con la definición de energía primaria y final creo.</t>
        </r>
      </text>
    </comment>
    <comment ref="W17" authorId="0" shapeId="0">
      <text>
        <r>
          <rPr>
            <b/>
            <sz val="9"/>
            <color indexed="81"/>
            <rFont val="Tahoma"/>
            <family val="2"/>
          </rPr>
          <t>Iñigo:</t>
        </r>
        <r>
          <rPr>
            <sz val="9"/>
            <color indexed="81"/>
            <rFont val="Tahoma"/>
            <family val="2"/>
          </rPr>
          <t xml:space="preserve">
own estimation</t>
        </r>
      </text>
    </comment>
    <comment ref="F18" authorId="0" shapeId="0">
      <text>
        <r>
          <rPr>
            <b/>
            <sz val="9"/>
            <color indexed="81"/>
            <rFont val="Tahoma"/>
            <family val="2"/>
          </rPr>
          <t>Iñigo:</t>
        </r>
        <r>
          <rPr>
            <sz val="9"/>
            <color indexed="81"/>
            <rFont val="Tahoma"/>
            <family val="2"/>
          </rPr>
          <t xml:space="preserve">
Carlos estima 0.39.. Ver "calcs-intermittence+EROI-RES elec+CCC.xlsx"</t>
        </r>
      </text>
    </comment>
    <comment ref="W19" authorId="0" shapeId="0">
      <text>
        <r>
          <rPr>
            <b/>
            <sz val="9"/>
            <color indexed="81"/>
            <rFont val="Tahoma"/>
            <family val="2"/>
          </rPr>
          <t>Iñigo:</t>
        </r>
        <r>
          <rPr>
            <sz val="9"/>
            <color indexed="81"/>
            <rFont val="Tahoma"/>
            <family val="2"/>
          </rPr>
          <t xml:space="preserve">
multiplico por 5 la de biofuel, habría que buscar</t>
        </r>
      </text>
    </comment>
    <comment ref="A23" authorId="0" shapeId="0">
      <text>
        <r>
          <rPr>
            <b/>
            <sz val="9"/>
            <color indexed="81"/>
            <rFont val="Tahoma"/>
            <family val="2"/>
          </rPr>
          <t>Iñigo:</t>
        </r>
        <r>
          <rPr>
            <sz val="9"/>
            <color indexed="81"/>
            <rFont val="Tahoma"/>
            <family val="2"/>
          </rPr>
          <t xml:space="preserve">
Holttinen et al (2011)</t>
        </r>
      </text>
    </comment>
    <comment ref="B29" authorId="1" shapeId="0">
      <text>
        <r>
          <rPr>
            <b/>
            <sz val="9"/>
            <color indexed="81"/>
            <rFont val="Tahoma"/>
            <charset val="1"/>
          </rPr>
          <t>carlos:</t>
        </r>
        <r>
          <rPr>
            <sz val="9"/>
            <color indexed="81"/>
            <rFont val="Tahoma"/>
            <charset val="1"/>
          </rPr>
          <t xml:space="preserve">
La fila de abajo eran los valores iniciales que se pusieron. He dividido entre 5 para dar cuenta de que la imitación más coherente no es lo que uno desea producir de energía (igual que en la revolución de los biofuels entre 2000-2010), sino las hectáreas puestas a producir. Así, ese factor 5 permite que obtengamos en 5 años las mismas hectáreas que se consiguieron para biofuels en los 5 años de 2000 a 2005.</t>
        </r>
      </text>
    </comment>
    <comment ref="C29" authorId="1" shapeId="0">
      <text>
        <r>
          <rPr>
            <b/>
            <sz val="9"/>
            <color indexed="81"/>
            <rFont val="Tahoma"/>
            <charset val="1"/>
          </rPr>
          <t>carlos:</t>
        </r>
        <r>
          <rPr>
            <sz val="9"/>
            <color indexed="81"/>
            <rFont val="Tahoma"/>
            <charset val="1"/>
          </rPr>
          <t xml:space="preserve">
La fila de abajo es el valor antiguo. Divido entre 5 para imitar la no la producción energética sino el uso de tierras. Es decir, conseguir 10MHa en 5 años, como lo que pasó entre 2000 y 2005.</t>
        </r>
      </text>
    </comment>
    <comment ref="G33" authorId="0" shapeId="0">
      <text>
        <r>
          <rPr>
            <b/>
            <sz val="9"/>
            <color indexed="81"/>
            <rFont val="Tahoma"/>
            <family val="2"/>
          </rPr>
          <t>Iñigo:</t>
        </r>
        <r>
          <rPr>
            <sz val="9"/>
            <color indexed="81"/>
            <rFont val="Tahoma"/>
            <family val="2"/>
          </rPr>
          <t xml:space="preserve">
IEA (2014)
</t>
        </r>
      </text>
    </comment>
    <comment ref="I37" authorId="0" shapeId="0">
      <text>
        <r>
          <rPr>
            <b/>
            <sz val="9"/>
            <color indexed="81"/>
            <rFont val="Tahoma"/>
            <family val="2"/>
          </rPr>
          <t>Iñigo:</t>
        </r>
        <r>
          <rPr>
            <sz val="9"/>
            <color indexed="81"/>
            <rFont val="Tahoma"/>
            <family val="2"/>
          </rPr>
          <t xml:space="preserve">
IEA (2014) and own calculations</t>
        </r>
      </text>
    </comment>
    <comment ref="M37" authorId="0" shapeId="0">
      <text>
        <r>
          <rPr>
            <b/>
            <sz val="9"/>
            <color indexed="81"/>
            <rFont val="Tahoma"/>
            <family val="2"/>
          </rPr>
          <t>Iñigo:</t>
        </r>
        <r>
          <rPr>
            <sz val="9"/>
            <color indexed="81"/>
            <rFont val="Tahoma"/>
            <family val="2"/>
          </rPr>
          <t xml:space="preserve">
IEA (2014)</t>
        </r>
      </text>
    </comment>
    <comment ref="C41" authorId="0" shapeId="0">
      <text>
        <r>
          <rPr>
            <b/>
            <sz val="9"/>
            <color indexed="81"/>
            <rFont val="Tahoma"/>
            <family val="2"/>
          </rPr>
          <t>Iñigo:</t>
        </r>
        <r>
          <rPr>
            <sz val="9"/>
            <color indexed="81"/>
            <rFont val="Tahoma"/>
            <family val="2"/>
          </rPr>
          <t xml:space="preserve">
EIA criteria</t>
        </r>
      </text>
    </comment>
    <comment ref="G41" authorId="0" shapeId="0">
      <text>
        <r>
          <rPr>
            <b/>
            <sz val="9"/>
            <color indexed="81"/>
            <rFont val="Tahoma"/>
            <family val="2"/>
          </rPr>
          <t>Iñigo:</t>
        </r>
        <r>
          <rPr>
            <sz val="9"/>
            <color indexed="81"/>
            <rFont val="Tahoma"/>
            <family val="2"/>
          </rPr>
          <t xml:space="preserve">
SHC (2016)</t>
        </r>
      </text>
    </comment>
    <comment ref="G42" authorId="0" shapeId="0">
      <text>
        <r>
          <rPr>
            <b/>
            <sz val="9"/>
            <color indexed="81"/>
            <rFont val="Tahoma"/>
            <family val="2"/>
          </rPr>
          <t>Iñigo:</t>
        </r>
        <r>
          <rPr>
            <sz val="9"/>
            <color indexed="81"/>
            <rFont val="Tahoma"/>
            <family val="2"/>
          </rPr>
          <t xml:space="preserve">
Nielsen &amp; WoLiM 1.5</t>
        </r>
      </text>
    </comment>
    <comment ref="A43" authorId="0" shapeId="0">
      <text>
        <r>
          <rPr>
            <b/>
            <sz val="9"/>
            <color indexed="81"/>
            <rFont val="Tahoma"/>
            <family val="2"/>
          </rPr>
          <t>Iñigo:</t>
        </r>
        <r>
          <rPr>
            <sz val="9"/>
            <color indexed="81"/>
            <rFont val="Tahoma"/>
            <family val="2"/>
          </rPr>
          <t xml:space="preserve">
own calculations from IEA balances
</t>
        </r>
      </text>
    </comment>
    <comment ref="G43" authorId="0" shapeId="0">
      <text>
        <r>
          <rPr>
            <b/>
            <sz val="9"/>
            <color indexed="81"/>
            <rFont val="Tahoma"/>
            <family val="2"/>
          </rPr>
          <t>Iñigo:</t>
        </r>
        <r>
          <rPr>
            <sz val="9"/>
            <color indexed="81"/>
            <rFont val="Tahoma"/>
            <family val="2"/>
          </rPr>
          <t xml:space="preserve">
(IEA balances, average 1995-2015)</t>
        </r>
      </text>
    </comment>
    <comment ref="A44" authorId="2" shapeId="0">
      <text>
        <r>
          <rPr>
            <b/>
            <sz val="9"/>
            <color indexed="81"/>
            <rFont val="Tahoma"/>
            <family val="2"/>
          </rPr>
          <t>IdB:</t>
        </r>
        <r>
          <rPr>
            <sz val="9"/>
            <color indexed="81"/>
            <rFont val="Tahoma"/>
            <family val="2"/>
          </rPr>
          <t xml:space="preserve">
own calculations from IEA balances</t>
        </r>
      </text>
    </comment>
    <comment ref="G47" authorId="3" shapeId="0">
      <text>
        <r>
          <rPr>
            <b/>
            <sz val="9"/>
            <color indexed="81"/>
            <rFont val="Tahoma"/>
            <family val="2"/>
          </rPr>
          <t>Autor:</t>
        </r>
        <r>
          <rPr>
            <sz val="9"/>
            <color indexed="81"/>
            <rFont val="Tahoma"/>
            <family val="2"/>
          </rPr>
          <t xml:space="preserve">
Cálculos propios, ver celda F3 en pestaña "Minerals".</t>
        </r>
      </text>
    </comment>
    <comment ref="G48" authorId="3" shapeId="0">
      <text>
        <r>
          <rPr>
            <b/>
            <sz val="9"/>
            <color indexed="81"/>
            <rFont val="Tahoma"/>
            <family val="2"/>
          </rPr>
          <t>Autor:</t>
        </r>
        <r>
          <rPr>
            <sz val="9"/>
            <color indexed="81"/>
            <rFont val="Tahoma"/>
            <family val="2"/>
          </rPr>
          <t xml:space="preserve">
Cálculos propios, ver celda F3 en pestaña "Minerals".</t>
        </r>
      </text>
    </comment>
    <comment ref="A49" authorId="2" shapeId="0">
      <text>
        <r>
          <rPr>
            <b/>
            <sz val="9"/>
            <color indexed="81"/>
            <rFont val="Tahoma"/>
            <family val="2"/>
          </rPr>
          <t>IdB:</t>
        </r>
        <r>
          <rPr>
            <sz val="9"/>
            <color indexed="81"/>
            <rFont val="Tahoma"/>
            <family val="2"/>
          </rPr>
          <t xml:space="preserve">
IEA balances </t>
        </r>
      </text>
    </comment>
    <comment ref="A50" authorId="2" shapeId="0">
      <text>
        <r>
          <rPr>
            <b/>
            <sz val="9"/>
            <color indexed="81"/>
            <rFont val="Tahoma"/>
            <family val="2"/>
          </rPr>
          <t>IdB:</t>
        </r>
        <r>
          <rPr>
            <sz val="9"/>
            <color indexed="81"/>
            <rFont val="Tahoma"/>
            <family val="2"/>
          </rPr>
          <t xml:space="preserve">
IEA balances </t>
        </r>
      </text>
    </comment>
    <comment ref="E51" authorId="0" shapeId="0">
      <text>
        <r>
          <rPr>
            <b/>
            <sz val="9"/>
            <color indexed="81"/>
            <rFont val="Tahoma"/>
            <family val="2"/>
          </rPr>
          <t>Iñigo:</t>
        </r>
        <r>
          <rPr>
            <sz val="9"/>
            <color indexed="81"/>
            <rFont val="Tahoma"/>
            <family val="2"/>
          </rPr>
          <t xml:space="preserve">
Denholm and Margolis, 2008</t>
        </r>
      </text>
    </comment>
    <comment ref="G53" authorId="3" shapeId="0">
      <text>
        <r>
          <rPr>
            <b/>
            <sz val="9"/>
            <color indexed="81"/>
            <rFont val="Tahoma"/>
            <family val="2"/>
          </rPr>
          <t>Autor:</t>
        </r>
        <r>
          <rPr>
            <sz val="9"/>
            <color indexed="81"/>
            <rFont val="Tahoma"/>
            <family val="2"/>
          </rPr>
          <t xml:space="preserve">
IRENA database</t>
        </r>
      </text>
    </comment>
    <comment ref="G54" authorId="0" shapeId="0">
      <text>
        <r>
          <rPr>
            <b/>
            <sz val="9"/>
            <color indexed="81"/>
            <rFont val="Tahoma"/>
            <family val="2"/>
          </rPr>
          <t>Iñigo:</t>
        </r>
        <r>
          <rPr>
            <sz val="9"/>
            <color indexed="81"/>
            <rFont val="Tahoma"/>
            <family val="2"/>
          </rPr>
          <t xml:space="preserve">
own estimation</t>
        </r>
      </text>
    </comment>
    <comment ref="G56" authorId="0" shapeId="0">
      <text>
        <r>
          <rPr>
            <b/>
            <sz val="9"/>
            <color indexed="81"/>
            <rFont val="Tahoma"/>
            <family val="2"/>
          </rPr>
          <t>Iñigo:</t>
        </r>
        <r>
          <rPr>
            <sz val="9"/>
            <color indexed="81"/>
            <rFont val="Tahoma"/>
            <family val="2"/>
          </rPr>
          <t xml:space="preserve">
scenario 1 from (Ragnarsdóttir et al., 2012)</t>
        </r>
      </text>
    </comment>
    <comment ref="A57" authorId="0" shapeId="0">
      <text>
        <r>
          <rPr>
            <b/>
            <sz val="9"/>
            <color indexed="81"/>
            <rFont val="Tahoma"/>
            <family val="2"/>
          </rPr>
          <t>Iñigo:</t>
        </r>
        <r>
          <rPr>
            <sz val="9"/>
            <color indexed="81"/>
            <rFont val="Tahoma"/>
            <family val="2"/>
          </rPr>
          <t xml:space="preserve">
own estimation derived from IEA balances</t>
        </r>
      </text>
    </comment>
    <comment ref="A58" authorId="2" shapeId="0">
      <text>
        <r>
          <rPr>
            <b/>
            <sz val="9"/>
            <color indexed="81"/>
            <rFont val="Tahoma"/>
            <family val="2"/>
          </rPr>
          <t>IdB:</t>
        </r>
        <r>
          <rPr>
            <sz val="9"/>
            <color indexed="81"/>
            <rFont val="Tahoma"/>
            <family val="2"/>
          </rPr>
          <t xml:space="preserve">
(WEO, 2010)
</t>
        </r>
      </text>
    </comment>
    <comment ref="A59" authorId="2" shapeId="0">
      <text>
        <r>
          <rPr>
            <b/>
            <sz val="9"/>
            <color indexed="81"/>
            <rFont val="Tahoma"/>
            <family val="2"/>
          </rPr>
          <t>IdB:</t>
        </r>
        <r>
          <rPr>
            <sz val="9"/>
            <color indexed="81"/>
            <rFont val="Tahoma"/>
            <family val="2"/>
          </rPr>
          <t xml:space="preserve">
Mediavilla2013</t>
        </r>
      </text>
    </comment>
    <comment ref="C59" authorId="1" shapeId="0">
      <text>
        <r>
          <rPr>
            <b/>
            <sz val="9"/>
            <color indexed="81"/>
            <rFont val="Tahoma"/>
            <charset val="1"/>
          </rPr>
          <t>carlos:</t>
        </r>
        <r>
          <rPr>
            <sz val="9"/>
            <color indexed="81"/>
            <rFont val="Tahoma"/>
            <charset val="1"/>
          </rPr>
          <t xml:space="preserve">
de Castro et al (2014) and MEDEAS D2.2 Task 2.2.e.4</t>
        </r>
      </text>
    </comment>
    <comment ref="A60" authorId="2" shapeId="0">
      <text>
        <r>
          <rPr>
            <b/>
            <sz val="9"/>
            <color indexed="81"/>
            <rFont val="Tahoma"/>
            <family val="2"/>
          </rPr>
          <t>IdB:</t>
        </r>
        <r>
          <rPr>
            <sz val="9"/>
            <color indexed="81"/>
            <rFont val="Tahoma"/>
            <family val="2"/>
          </rPr>
          <t xml:space="preserve">
Field et al., 2008</t>
        </r>
      </text>
    </comment>
    <comment ref="A61" authorId="2" shapeId="0">
      <text>
        <r>
          <rPr>
            <b/>
            <sz val="9"/>
            <color indexed="81"/>
            <rFont val="Tahoma"/>
            <family val="2"/>
          </rPr>
          <t>IdB:</t>
        </r>
        <r>
          <rPr>
            <sz val="9"/>
            <color indexed="81"/>
            <rFont val="Tahoma"/>
            <family val="2"/>
          </rPr>
          <t xml:space="preserve">
de Castro &amp; Carpintero (2014).</t>
        </r>
      </text>
    </comment>
    <comment ref="A62" authorId="2" shapeId="0">
      <text>
        <r>
          <rPr>
            <b/>
            <sz val="9"/>
            <color indexed="81"/>
            <rFont val="Tahoma"/>
            <family val="2"/>
          </rPr>
          <t>IdB:</t>
        </r>
        <r>
          <rPr>
            <sz val="9"/>
            <color indexed="81"/>
            <rFont val="Tahoma"/>
            <family val="2"/>
          </rPr>
          <t xml:space="preserve">
Field et al. (2008)</t>
        </r>
      </text>
    </comment>
    <comment ref="E63" authorId="0" shapeId="0">
      <text>
        <r>
          <rPr>
            <b/>
            <sz val="9"/>
            <color indexed="81"/>
            <rFont val="Tahoma"/>
            <family val="2"/>
          </rPr>
          <t>Iñigo:</t>
        </r>
        <r>
          <rPr>
            <sz val="9"/>
            <color indexed="81"/>
            <rFont val="Tahoma"/>
            <family val="2"/>
          </rPr>
          <t xml:space="preserve">
datos ad hoc o de Hall et al (2014)</t>
        </r>
      </text>
    </comment>
    <comment ref="A68" authorId="2" shapeId="0">
      <text>
        <r>
          <rPr>
            <b/>
            <sz val="9"/>
            <color indexed="81"/>
            <rFont val="Tahoma"/>
            <family val="2"/>
          </rPr>
          <t>IdB:</t>
        </r>
        <r>
          <rPr>
            <sz val="9"/>
            <color indexed="81"/>
            <rFont val="Tahoma"/>
            <family val="2"/>
          </rPr>
          <t xml:space="preserve">
EABEV, 2008</t>
        </r>
      </text>
    </comment>
    <comment ref="A70" authorId="2" shapeId="0">
      <text>
        <r>
          <rPr>
            <b/>
            <sz val="9"/>
            <color indexed="81"/>
            <rFont val="Tahoma"/>
            <family val="2"/>
          </rPr>
          <t>IdB:</t>
        </r>
        <r>
          <rPr>
            <sz val="9"/>
            <color indexed="81"/>
            <rFont val="Tahoma"/>
            <family val="2"/>
          </rPr>
          <t xml:space="preserve">
FAOSTAT).</t>
        </r>
      </text>
    </comment>
    <comment ref="A71" authorId="2" shapeId="0">
      <text>
        <r>
          <rPr>
            <b/>
            <sz val="9"/>
            <color indexed="81"/>
            <rFont val="Tahoma"/>
            <family val="2"/>
          </rPr>
          <t>IdB:</t>
        </r>
        <r>
          <rPr>
            <sz val="9"/>
            <color indexed="81"/>
            <rFont val="Tahoma"/>
            <family val="2"/>
          </rPr>
          <t xml:space="preserve">
(Wackernagel et al., 2002; WWF, 2008; Young, 1999).</t>
        </r>
      </text>
    </comment>
    <comment ref="A73" authorId="2" shapeId="0">
      <text>
        <r>
          <rPr>
            <b/>
            <sz val="9"/>
            <color indexed="81"/>
            <rFont val="Tahoma"/>
            <family val="2"/>
          </rPr>
          <t>IdB:</t>
        </r>
        <r>
          <rPr>
            <sz val="9"/>
            <color indexed="81"/>
            <rFont val="Tahoma"/>
            <family val="2"/>
          </rPr>
          <t xml:space="preserve">
Mills et al (2012)</t>
        </r>
      </text>
    </comment>
    <comment ref="A74" authorId="2" shapeId="0">
      <text>
        <r>
          <rPr>
            <b/>
            <sz val="9"/>
            <color indexed="81"/>
            <rFont val="Tahoma"/>
            <family val="2"/>
          </rPr>
          <t>IdB:</t>
        </r>
        <r>
          <rPr>
            <sz val="9"/>
            <color indexed="81"/>
            <rFont val="Tahoma"/>
            <family val="2"/>
          </rPr>
          <t xml:space="preserve">
WEO (2010) gives a 2.8% for the year 2009 and BP (2007) 2.6%. The value 2.7% is taken.</t>
        </r>
      </text>
    </comment>
    <comment ref="A75" authorId="2" shapeId="0">
      <text>
        <r>
          <rPr>
            <b/>
            <sz val="9"/>
            <color indexed="81"/>
            <rFont val="Tahoma"/>
            <family val="2"/>
          </rPr>
          <t>IdB:</t>
        </r>
        <r>
          <rPr>
            <sz val="9"/>
            <color indexed="81"/>
            <rFont val="Tahoma"/>
            <family val="2"/>
          </rPr>
          <t xml:space="preserve">
Arto et al., (2016)</t>
        </r>
      </text>
    </comment>
    <comment ref="A76" authorId="2" shapeId="0">
      <text>
        <r>
          <rPr>
            <b/>
            <sz val="9"/>
            <color indexed="81"/>
            <rFont val="Tahoma"/>
            <family val="2"/>
          </rPr>
          <t>IdB:</t>
        </r>
        <r>
          <rPr>
            <sz val="9"/>
            <color indexed="81"/>
            <rFont val="Tahoma"/>
            <family val="2"/>
          </rPr>
          <t xml:space="preserve">
(Goldemberg, 2011; Rao et al, 2014, WBGU,2003)</t>
        </r>
      </text>
    </comment>
    <comment ref="A79" authorId="0" shapeId="0">
      <text>
        <r>
          <rPr>
            <b/>
            <sz val="9"/>
            <color indexed="81"/>
            <rFont val="Tahoma"/>
            <family val="2"/>
          </rPr>
          <t>Iñigo:</t>
        </r>
        <r>
          <rPr>
            <sz val="9"/>
            <color indexed="81"/>
            <rFont val="Tahoma"/>
            <family val="2"/>
          </rPr>
          <t xml:space="preserve">
1990-2014 average from IEA balances</t>
        </r>
      </text>
    </comment>
    <comment ref="E79" authorId="0" shapeId="0">
      <text>
        <r>
          <rPr>
            <b/>
            <sz val="9"/>
            <color indexed="81"/>
            <rFont val="Tahoma"/>
            <family val="2"/>
          </rPr>
          <t>Iñigo:</t>
        </r>
        <r>
          <rPr>
            <sz val="9"/>
            <color indexed="81"/>
            <rFont val="Tahoma"/>
            <family val="2"/>
          </rPr>
          <t xml:space="preserve">
1990-2014 average from own calculations from IEA balances</t>
        </r>
      </text>
    </comment>
    <comment ref="A80" authorId="0" shapeId="0">
      <text>
        <r>
          <rPr>
            <b/>
            <sz val="9"/>
            <color indexed="81"/>
            <rFont val="Tahoma"/>
            <family val="2"/>
          </rPr>
          <t>Iñigo:</t>
        </r>
        <r>
          <rPr>
            <sz val="9"/>
            <color indexed="81"/>
            <rFont val="Tahoma"/>
            <family val="2"/>
          </rPr>
          <t xml:space="preserve">
1990-2014 average from IEA balances</t>
        </r>
      </text>
    </comment>
    <comment ref="E80" authorId="0" shapeId="0">
      <text>
        <r>
          <rPr>
            <b/>
            <sz val="9"/>
            <color indexed="81"/>
            <rFont val="Tahoma"/>
            <family val="2"/>
          </rPr>
          <t>Iñigo:</t>
        </r>
        <r>
          <rPr>
            <sz val="9"/>
            <color indexed="81"/>
            <rFont val="Tahoma"/>
            <family val="2"/>
          </rPr>
          <t xml:space="preserve">
1990-2014 average from own calculations from IEA balances</t>
        </r>
      </text>
    </comment>
    <comment ref="A81" authorId="0" shapeId="0">
      <text>
        <r>
          <rPr>
            <b/>
            <sz val="9"/>
            <color indexed="81"/>
            <rFont val="Tahoma"/>
            <family val="2"/>
          </rPr>
          <t>Iñigo:</t>
        </r>
        <r>
          <rPr>
            <sz val="9"/>
            <color indexed="81"/>
            <rFont val="Tahoma"/>
            <family val="2"/>
          </rPr>
          <t xml:space="preserve">
1990-2014 average from IEA balances</t>
        </r>
      </text>
    </comment>
    <comment ref="E81" authorId="0" shapeId="0">
      <text>
        <r>
          <rPr>
            <b/>
            <sz val="9"/>
            <color indexed="81"/>
            <rFont val="Tahoma"/>
            <family val="2"/>
          </rPr>
          <t>Iñigo:</t>
        </r>
        <r>
          <rPr>
            <sz val="9"/>
            <color indexed="81"/>
            <rFont val="Tahoma"/>
            <family val="2"/>
          </rPr>
          <t xml:space="preserve">
1990-2014 average from own calculations from IEA balances</t>
        </r>
      </text>
    </comment>
    <comment ref="A82" authorId="0" shapeId="0">
      <text>
        <r>
          <rPr>
            <b/>
            <sz val="9"/>
            <color indexed="81"/>
            <rFont val="Tahoma"/>
            <family val="2"/>
          </rPr>
          <t>Iñigo:</t>
        </r>
        <r>
          <rPr>
            <sz val="9"/>
            <color indexed="81"/>
            <rFont val="Tahoma"/>
            <family val="2"/>
          </rPr>
          <t xml:space="preserve">
1990-2014 average from IEA balances</t>
        </r>
      </text>
    </comment>
    <comment ref="E82" authorId="0" shapeId="0">
      <text>
        <r>
          <rPr>
            <b/>
            <sz val="9"/>
            <color indexed="81"/>
            <rFont val="Tahoma"/>
            <family val="2"/>
          </rPr>
          <t>Iñigo:</t>
        </r>
        <r>
          <rPr>
            <sz val="9"/>
            <color indexed="81"/>
            <rFont val="Tahoma"/>
            <family val="2"/>
          </rPr>
          <t xml:space="preserve">
1990-2014 average from own calculations from IEA balances</t>
        </r>
      </text>
    </comment>
    <comment ref="A83" authorId="0" shapeId="0">
      <text>
        <r>
          <rPr>
            <b/>
            <sz val="9"/>
            <color indexed="81"/>
            <rFont val="Tahoma"/>
            <family val="2"/>
          </rPr>
          <t>Iñigo:</t>
        </r>
        <r>
          <rPr>
            <sz val="9"/>
            <color indexed="81"/>
            <rFont val="Tahoma"/>
            <family val="2"/>
          </rPr>
          <t xml:space="preserve">
1990-2014 average from IEA balances</t>
        </r>
      </text>
    </comment>
    <comment ref="E83" authorId="0" shapeId="0">
      <text>
        <r>
          <rPr>
            <b/>
            <sz val="9"/>
            <color indexed="81"/>
            <rFont val="Tahoma"/>
            <family val="2"/>
          </rPr>
          <t>Iñigo:</t>
        </r>
        <r>
          <rPr>
            <sz val="9"/>
            <color indexed="81"/>
            <rFont val="Tahoma"/>
            <family val="2"/>
          </rPr>
          <t xml:space="preserve">
1990-2014 average from own calculations from IEA balances</t>
        </r>
      </text>
    </comment>
    <comment ref="A84" authorId="0" shapeId="0">
      <text>
        <r>
          <rPr>
            <b/>
            <sz val="9"/>
            <color indexed="81"/>
            <rFont val="Tahoma"/>
            <family val="2"/>
          </rPr>
          <t>Iñigo:</t>
        </r>
        <r>
          <rPr>
            <sz val="9"/>
            <color indexed="81"/>
            <rFont val="Tahoma"/>
            <family val="2"/>
          </rPr>
          <t xml:space="preserve">
1990-2014 average from IEA balances</t>
        </r>
      </text>
    </comment>
    <comment ref="E84" authorId="0" shapeId="0">
      <text>
        <r>
          <rPr>
            <b/>
            <sz val="9"/>
            <color indexed="81"/>
            <rFont val="Tahoma"/>
            <family val="2"/>
          </rPr>
          <t>Iñigo:</t>
        </r>
        <r>
          <rPr>
            <sz val="9"/>
            <color indexed="81"/>
            <rFont val="Tahoma"/>
            <family val="2"/>
          </rPr>
          <t xml:space="preserve">
1990-2014 average from own calculations from IEA balances</t>
        </r>
      </text>
    </comment>
    <comment ref="A85" authorId="0" shapeId="0">
      <text>
        <r>
          <rPr>
            <b/>
            <sz val="9"/>
            <color indexed="81"/>
            <rFont val="Tahoma"/>
            <family val="2"/>
          </rPr>
          <t>Iñigo:</t>
        </r>
        <r>
          <rPr>
            <sz val="9"/>
            <color indexed="81"/>
            <rFont val="Tahoma"/>
            <family val="2"/>
          </rPr>
          <t xml:space="preserve">
1990-2014 average from IEA balances</t>
        </r>
      </text>
    </comment>
    <comment ref="E85" authorId="0" shapeId="0">
      <text>
        <r>
          <rPr>
            <b/>
            <sz val="9"/>
            <color indexed="81"/>
            <rFont val="Tahoma"/>
            <family val="2"/>
          </rPr>
          <t>Iñigo:</t>
        </r>
        <r>
          <rPr>
            <sz val="9"/>
            <color indexed="81"/>
            <rFont val="Tahoma"/>
            <family val="2"/>
          </rPr>
          <t xml:space="preserve">
1990-2014 average from own calculations from IEA balances</t>
        </r>
      </text>
    </comment>
    <comment ref="A86" authorId="0" shapeId="0">
      <text>
        <r>
          <rPr>
            <b/>
            <sz val="9"/>
            <color indexed="81"/>
            <rFont val="Tahoma"/>
            <family val="2"/>
          </rPr>
          <t>Iñigo:</t>
        </r>
        <r>
          <rPr>
            <sz val="9"/>
            <color indexed="81"/>
            <rFont val="Tahoma"/>
            <family val="2"/>
          </rPr>
          <t xml:space="preserve">
1990-2014 average from IEA balances</t>
        </r>
      </text>
    </comment>
    <comment ref="E86" authorId="0" shapeId="0">
      <text>
        <r>
          <rPr>
            <b/>
            <sz val="9"/>
            <color indexed="81"/>
            <rFont val="Tahoma"/>
            <family val="2"/>
          </rPr>
          <t>Iñigo:</t>
        </r>
        <r>
          <rPr>
            <sz val="9"/>
            <color indexed="81"/>
            <rFont val="Tahoma"/>
            <family val="2"/>
          </rPr>
          <t xml:space="preserve">
1990-2014 average from own calculations from IEA balances</t>
        </r>
      </text>
    </comment>
    <comment ref="A89" authorId="0" shapeId="0">
      <text>
        <r>
          <rPr>
            <b/>
            <sz val="9"/>
            <color indexed="81"/>
            <rFont val="Tahoma"/>
            <family val="2"/>
          </rPr>
          <t>Iñigo:</t>
        </r>
        <r>
          <rPr>
            <sz val="9"/>
            <color indexed="81"/>
            <rFont val="Tahoma"/>
            <family val="2"/>
          </rPr>
          <t xml:space="preserve">
Brandt and Farrell (2007)</t>
        </r>
      </text>
    </comment>
    <comment ref="A90" authorId="0" shapeId="0">
      <text>
        <r>
          <rPr>
            <b/>
            <sz val="9"/>
            <color indexed="81"/>
            <rFont val="Tahoma"/>
            <family val="2"/>
          </rPr>
          <t>Iñigo:</t>
        </r>
        <r>
          <rPr>
            <sz val="9"/>
            <color indexed="81"/>
            <rFont val="Tahoma"/>
            <family val="2"/>
          </rPr>
          <t xml:space="preserve">
Brandt and Farrell (2007)</t>
        </r>
      </text>
    </comment>
    <comment ref="A91" authorId="0" shapeId="0">
      <text>
        <r>
          <rPr>
            <b/>
            <sz val="9"/>
            <color indexed="81"/>
            <rFont val="Tahoma"/>
            <family val="2"/>
          </rPr>
          <t>Iñigo:</t>
        </r>
        <r>
          <rPr>
            <sz val="9"/>
            <color indexed="81"/>
            <rFont val="Tahoma"/>
            <family val="2"/>
          </rPr>
          <t xml:space="preserve">
BP Statistical Review of World Energy (2013)</t>
        </r>
      </text>
    </comment>
    <comment ref="A92" authorId="0" shapeId="0">
      <text>
        <r>
          <rPr>
            <b/>
            <sz val="9"/>
            <color indexed="81"/>
            <rFont val="Tahoma"/>
            <family val="2"/>
          </rPr>
          <t>Iñigo:</t>
        </r>
        <r>
          <rPr>
            <sz val="9"/>
            <color indexed="81"/>
            <rFont val="Tahoma"/>
            <family val="2"/>
          </rPr>
          <t xml:space="preserve">
BP Statistical Review of World Energy (2013)</t>
        </r>
      </text>
    </comment>
    <comment ref="A93" authorId="0" shapeId="0">
      <text>
        <r>
          <rPr>
            <b/>
            <sz val="9"/>
            <color indexed="81"/>
            <rFont val="Tahoma"/>
            <family val="2"/>
          </rPr>
          <t>Iñigo:</t>
        </r>
        <r>
          <rPr>
            <sz val="9"/>
            <color indexed="81"/>
            <rFont val="Tahoma"/>
            <family val="2"/>
          </rPr>
          <t xml:space="preserve">
BP Statistical Review of World Energy (2013)</t>
        </r>
      </text>
    </comment>
    <comment ref="A94" authorId="0" shapeId="0">
      <text>
        <r>
          <rPr>
            <b/>
            <sz val="9"/>
            <color indexed="81"/>
            <rFont val="Tahoma"/>
            <family val="2"/>
          </rPr>
          <t>Iñigo:</t>
        </r>
        <r>
          <rPr>
            <sz val="9"/>
            <color indexed="81"/>
            <rFont val="Tahoma"/>
            <family val="2"/>
          </rPr>
          <t xml:space="preserve">
Howarth (2015) Fig. 2
Same as for conventional gas</t>
        </r>
      </text>
    </comment>
    <comment ref="A95" authorId="0" shapeId="0">
      <text>
        <r>
          <rPr>
            <b/>
            <sz val="9"/>
            <color indexed="81"/>
            <rFont val="Tahoma"/>
            <family val="2"/>
          </rPr>
          <t>Iñigo:</t>
        </r>
        <r>
          <rPr>
            <sz val="9"/>
            <color indexed="81"/>
            <rFont val="Tahoma"/>
            <family val="2"/>
          </rPr>
          <t xml:space="preserve">
Brandt and Farrell (2007)</t>
        </r>
      </text>
    </comment>
    <comment ref="A96" authorId="0" shapeId="0">
      <text>
        <r>
          <rPr>
            <b/>
            <sz val="9"/>
            <color indexed="81"/>
            <rFont val="Tahoma"/>
            <family val="2"/>
          </rPr>
          <t>Iñigo:</t>
        </r>
        <r>
          <rPr>
            <sz val="9"/>
            <color indexed="81"/>
            <rFont val="Tahoma"/>
            <family val="2"/>
          </rPr>
          <t xml:space="preserve">
Brandt and Farrell (2007)</t>
        </r>
      </text>
    </comment>
    <comment ref="A97" authorId="0" shapeId="0">
      <text>
        <r>
          <rPr>
            <b/>
            <sz val="9"/>
            <color indexed="81"/>
            <rFont val="Tahoma"/>
            <family val="2"/>
          </rPr>
          <t>Iñigo:</t>
        </r>
        <r>
          <rPr>
            <sz val="9"/>
            <color indexed="81"/>
            <rFont val="Tahoma"/>
            <family val="2"/>
          </rPr>
          <t xml:space="preserve">
Howarth (2015) Fig. 2</t>
        </r>
      </text>
    </comment>
    <comment ref="A98" authorId="0" shapeId="0">
      <text>
        <r>
          <rPr>
            <b/>
            <sz val="9"/>
            <color indexed="81"/>
            <rFont val="Tahoma"/>
            <family val="2"/>
          </rPr>
          <t>Iñigo:</t>
        </r>
        <r>
          <rPr>
            <sz val="9"/>
            <color indexed="81"/>
            <rFont val="Tahoma"/>
            <family val="2"/>
          </rPr>
          <t xml:space="preserve">
Howarth (2015) Fig. 2</t>
        </r>
      </text>
    </comment>
    <comment ref="A103" authorId="0" shapeId="0">
      <text>
        <r>
          <rPr>
            <b/>
            <sz val="9"/>
            <color indexed="81"/>
            <rFont val="Tahoma"/>
            <family val="2"/>
          </rPr>
          <t>Iñigo:</t>
        </r>
        <r>
          <rPr>
            <sz val="9"/>
            <color indexed="81"/>
            <rFont val="Tahoma"/>
            <family val="2"/>
          </rPr>
          <t xml:space="preserve">
Approximation: cte at 2010 level from 1990 to 2100.</t>
        </r>
      </text>
    </comment>
    <comment ref="A104" authorId="0" shapeId="0">
      <text>
        <r>
          <rPr>
            <b/>
            <sz val="9"/>
            <color indexed="81"/>
            <rFont val="Tahoma"/>
            <family val="2"/>
          </rPr>
          <t>Iñigo:</t>
        </r>
        <r>
          <rPr>
            <sz val="9"/>
            <color indexed="81"/>
            <rFont val="Tahoma"/>
            <family val="2"/>
          </rPr>
          <t xml:space="preserve">
(lineal interpolation between 1990 and 2010)
baseline scenario from DICE-2013R. </t>
        </r>
      </text>
    </comment>
    <comment ref="A126" authorId="0" shapeId="0">
      <text>
        <r>
          <rPr>
            <b/>
            <sz val="9"/>
            <color indexed="81"/>
            <rFont val="Tahoma"/>
            <family val="2"/>
          </rPr>
          <t>Iñigo:</t>
        </r>
        <r>
          <rPr>
            <sz val="9"/>
            <color indexed="81"/>
            <rFont val="Tahoma"/>
            <family val="2"/>
          </rPr>
          <t xml:space="preserve">
Nilsson &amp; Schopfhauser (1995)</t>
        </r>
      </text>
    </comment>
  </commentList>
</comments>
</file>

<file path=xl/comments2.xml><?xml version="1.0" encoding="utf-8"?>
<comments xmlns="http://schemas.openxmlformats.org/spreadsheetml/2006/main">
  <authors>
    <author>Iñigo</author>
  </authors>
  <commentList>
    <comment ref="A167" authorId="0" shapeId="0">
      <text>
        <r>
          <rPr>
            <b/>
            <sz val="9"/>
            <color indexed="81"/>
            <rFont val="Tahoma"/>
            <family val="2"/>
          </rPr>
          <t>Iñigo:</t>
        </r>
        <r>
          <rPr>
            <sz val="9"/>
            <color indexed="81"/>
            <rFont val="Tahoma"/>
            <family val="2"/>
          </rPr>
          <t xml:space="preserve">
Policies to reduce oil contribution in electricity linearly following linear decreasing trend</t>
        </r>
      </text>
    </comment>
    <comment ref="A168" authorId="0" shapeId="0">
      <text>
        <r>
          <rPr>
            <b/>
            <sz val="9"/>
            <color indexed="81"/>
            <rFont val="Tahoma"/>
            <family val="2"/>
          </rPr>
          <t>Iñigo:</t>
        </r>
        <r>
          <rPr>
            <sz val="9"/>
            <color indexed="81"/>
            <rFont val="Tahoma"/>
            <family val="2"/>
          </rPr>
          <t xml:space="preserve">
Policies to reduce oil contribution in heat linearly following linear decreasing trend</t>
        </r>
      </text>
    </comment>
  </commentList>
</comments>
</file>

<file path=xl/comments3.xml><?xml version="1.0" encoding="utf-8"?>
<comments xmlns="http://schemas.openxmlformats.org/spreadsheetml/2006/main">
  <authors>
    <author>Iñigo</author>
  </authors>
  <commentList>
    <comment ref="A135" authorId="0" shapeId="0">
      <text>
        <r>
          <rPr>
            <b/>
            <sz val="9"/>
            <color indexed="81"/>
            <rFont val="Tahoma"/>
            <family val="2"/>
          </rPr>
          <t>Iñigo:</t>
        </r>
        <r>
          <rPr>
            <sz val="9"/>
            <color indexed="81"/>
            <rFont val="Tahoma"/>
            <family val="2"/>
          </rPr>
          <t xml:space="preserve">
Policies to reduce oil contribution in electricity linearly following linear decreasing trend</t>
        </r>
      </text>
    </comment>
    <comment ref="A136" authorId="0" shapeId="0">
      <text>
        <r>
          <rPr>
            <b/>
            <sz val="9"/>
            <color indexed="81"/>
            <rFont val="Tahoma"/>
            <family val="2"/>
          </rPr>
          <t>Iñigo:</t>
        </r>
        <r>
          <rPr>
            <sz val="9"/>
            <color indexed="81"/>
            <rFont val="Tahoma"/>
            <family val="2"/>
          </rPr>
          <t xml:space="preserve">
Policies to reduce oil contribution in heat linearly following linear decreasing trend</t>
        </r>
      </text>
    </comment>
  </commentList>
</comments>
</file>

<file path=xl/comments4.xml><?xml version="1.0" encoding="utf-8"?>
<comments xmlns="http://schemas.openxmlformats.org/spreadsheetml/2006/main">
  <authors>
    <author>Iñigo</author>
  </authors>
  <commentList>
    <comment ref="A135" authorId="0" shapeId="0">
      <text>
        <r>
          <rPr>
            <b/>
            <sz val="9"/>
            <color indexed="81"/>
            <rFont val="Tahoma"/>
            <family val="2"/>
          </rPr>
          <t>Iñigo:</t>
        </r>
        <r>
          <rPr>
            <sz val="9"/>
            <color indexed="81"/>
            <rFont val="Tahoma"/>
            <family val="2"/>
          </rPr>
          <t xml:space="preserve">
Policies to reduce oil contribution in electricity linearly following linear decreasing trend</t>
        </r>
      </text>
    </comment>
    <comment ref="A136" authorId="0" shapeId="0">
      <text>
        <r>
          <rPr>
            <b/>
            <sz val="9"/>
            <color indexed="81"/>
            <rFont val="Tahoma"/>
            <family val="2"/>
          </rPr>
          <t>Iñigo:</t>
        </r>
        <r>
          <rPr>
            <sz val="9"/>
            <color indexed="81"/>
            <rFont val="Tahoma"/>
            <family val="2"/>
          </rPr>
          <t xml:space="preserve">
Policies to reduce oil contribution in heat linearly following linear decreasing trend</t>
        </r>
      </text>
    </comment>
  </commentList>
</comments>
</file>

<file path=xl/comments5.xml><?xml version="1.0" encoding="utf-8"?>
<comments xmlns="http://schemas.openxmlformats.org/spreadsheetml/2006/main">
  <authors>
    <author>Iñigo</author>
  </authors>
  <commentList>
    <comment ref="A135" authorId="0" shapeId="0">
      <text>
        <r>
          <rPr>
            <b/>
            <sz val="9"/>
            <color indexed="81"/>
            <rFont val="Tahoma"/>
            <family val="2"/>
          </rPr>
          <t>Iñigo:</t>
        </r>
        <r>
          <rPr>
            <sz val="9"/>
            <color indexed="81"/>
            <rFont val="Tahoma"/>
            <family val="2"/>
          </rPr>
          <t xml:space="preserve">
Policies to reduce oil contribution in electricity linearly following linear decreasing trend</t>
        </r>
      </text>
    </comment>
    <comment ref="A136" authorId="0" shapeId="0">
      <text>
        <r>
          <rPr>
            <b/>
            <sz val="9"/>
            <color indexed="81"/>
            <rFont val="Tahoma"/>
            <family val="2"/>
          </rPr>
          <t>Iñigo:</t>
        </r>
        <r>
          <rPr>
            <sz val="9"/>
            <color indexed="81"/>
            <rFont val="Tahoma"/>
            <family val="2"/>
          </rPr>
          <t xml:space="preserve">
Policies to reduce oil contribution in heat linearly following linear decreasing trend</t>
        </r>
      </text>
    </comment>
  </commentList>
</comments>
</file>

<file path=xl/comments6.xml><?xml version="1.0" encoding="utf-8"?>
<comments xmlns="http://schemas.openxmlformats.org/spreadsheetml/2006/main">
  <authors>
    <author>Iñigo</author>
  </authors>
  <commentList>
    <comment ref="A135" authorId="0" shapeId="0">
      <text>
        <r>
          <rPr>
            <b/>
            <sz val="9"/>
            <color indexed="81"/>
            <rFont val="Tahoma"/>
            <family val="2"/>
          </rPr>
          <t>Iñigo:</t>
        </r>
        <r>
          <rPr>
            <sz val="9"/>
            <color indexed="81"/>
            <rFont val="Tahoma"/>
            <family val="2"/>
          </rPr>
          <t xml:space="preserve">
Policies to reduce oil contribution in electricity linearly following linear decreasing trend</t>
        </r>
      </text>
    </comment>
    <comment ref="A136" authorId="0" shapeId="0">
      <text>
        <r>
          <rPr>
            <b/>
            <sz val="9"/>
            <color indexed="81"/>
            <rFont val="Tahoma"/>
            <family val="2"/>
          </rPr>
          <t>Iñigo:</t>
        </r>
        <r>
          <rPr>
            <sz val="9"/>
            <color indexed="81"/>
            <rFont val="Tahoma"/>
            <family val="2"/>
          </rPr>
          <t xml:space="preserve">
Policies to reduce oil contribution in heat linearly following linear decreasing trend</t>
        </r>
      </text>
    </comment>
  </commentList>
</comments>
</file>

<file path=xl/comments7.xml><?xml version="1.0" encoding="utf-8"?>
<comments xmlns="http://schemas.openxmlformats.org/spreadsheetml/2006/main">
  <authors>
    <author>Iñigo</author>
  </authors>
  <commentList>
    <comment ref="A135" authorId="0" shapeId="0">
      <text>
        <r>
          <rPr>
            <b/>
            <sz val="9"/>
            <color indexed="81"/>
            <rFont val="Tahoma"/>
            <family val="2"/>
          </rPr>
          <t>Iñigo:</t>
        </r>
        <r>
          <rPr>
            <sz val="9"/>
            <color indexed="81"/>
            <rFont val="Tahoma"/>
            <family val="2"/>
          </rPr>
          <t xml:space="preserve">
Policies to reduce oil contribution in electricity linearly following linear decreasing trend</t>
        </r>
      </text>
    </comment>
    <comment ref="A136" authorId="0" shapeId="0">
      <text>
        <r>
          <rPr>
            <b/>
            <sz val="9"/>
            <color indexed="81"/>
            <rFont val="Tahoma"/>
            <family val="2"/>
          </rPr>
          <t>Iñigo:</t>
        </r>
        <r>
          <rPr>
            <sz val="9"/>
            <color indexed="81"/>
            <rFont val="Tahoma"/>
            <family val="2"/>
          </rPr>
          <t xml:space="preserve">
Policies to reduce oil contribution in heat linearly following linear decreasing trend</t>
        </r>
      </text>
    </comment>
  </commentList>
</comments>
</file>

<file path=xl/comments8.xml><?xml version="1.0" encoding="utf-8"?>
<comments xmlns="http://schemas.openxmlformats.org/spreadsheetml/2006/main">
  <authors>
    <author>Iñigo</author>
  </authors>
  <commentList>
    <comment ref="A327" authorId="0" shapeId="0">
      <text>
        <r>
          <rPr>
            <b/>
            <sz val="9"/>
            <color indexed="81"/>
            <rFont val="Tahoma"/>
            <family val="2"/>
          </rPr>
          <t>Iñigo:</t>
        </r>
        <r>
          <rPr>
            <sz val="9"/>
            <color indexed="81"/>
            <rFont val="Tahoma"/>
            <family val="2"/>
          </rPr>
          <t xml:space="preserve">
Ref: WIOD</t>
        </r>
      </text>
    </comment>
  </commentList>
</comments>
</file>

<file path=xl/comments9.xml><?xml version="1.0" encoding="utf-8"?>
<comments xmlns="http://schemas.openxmlformats.org/spreadsheetml/2006/main">
  <authors>
    <author>Iñigo</author>
    <author>carlos</author>
  </authors>
  <commentList>
    <comment ref="BA1" authorId="0" shapeId="0">
      <text>
        <r>
          <rPr>
            <b/>
            <sz val="9"/>
            <color indexed="81"/>
            <rFont val="Tahoma"/>
            <family val="2"/>
          </rPr>
          <t>Iñigo:</t>
        </r>
        <r>
          <rPr>
            <sz val="9"/>
            <color indexed="81"/>
            <rFont val="Tahoma"/>
            <family val="2"/>
          </rPr>
          <t xml:space="preserve">
Regression using historical data from USGS (1994-2015)</t>
        </r>
      </text>
    </comment>
    <comment ref="Z2" authorId="0" shapeId="0">
      <text>
        <r>
          <rPr>
            <b/>
            <sz val="9"/>
            <color indexed="81"/>
            <rFont val="Tahoma"/>
            <family val="2"/>
          </rPr>
          <t>Iñigo:</t>
        </r>
        <r>
          <rPr>
            <sz val="9"/>
            <color indexed="81"/>
            <rFont val="Tahoma"/>
            <family val="2"/>
          </rPr>
          <t xml:space="preserve">
Hammond (2011)</t>
        </r>
      </text>
    </comment>
    <comment ref="AP2" authorId="0" shapeId="0">
      <text>
        <r>
          <rPr>
            <b/>
            <sz val="9"/>
            <color indexed="81"/>
            <rFont val="Tahoma"/>
            <family val="2"/>
          </rPr>
          <t>Iñigo:</t>
        </r>
        <r>
          <rPr>
            <sz val="9"/>
            <color indexed="81"/>
            <rFont val="Tahoma"/>
            <family val="2"/>
          </rPr>
          <t xml:space="preserve">
UNEP (2011)</t>
        </r>
      </text>
    </comment>
    <comment ref="AQ2" authorId="0" shapeId="0">
      <text>
        <r>
          <rPr>
            <b/>
            <sz val="9"/>
            <color indexed="81"/>
            <rFont val="Tahoma"/>
            <family val="2"/>
          </rPr>
          <t>Iñigo:</t>
        </r>
        <r>
          <rPr>
            <sz val="9"/>
            <color indexed="81"/>
            <rFont val="Tahoma"/>
            <family val="2"/>
          </rPr>
          <t xml:space="preserve">
UNEP (2011)</t>
        </r>
      </text>
    </comment>
    <comment ref="AR2" authorId="0" shapeId="0">
      <text>
        <r>
          <rPr>
            <b/>
            <sz val="9"/>
            <color indexed="81"/>
            <rFont val="Tahoma"/>
            <family val="2"/>
          </rPr>
          <t>Iñigo:</t>
        </r>
        <r>
          <rPr>
            <sz val="9"/>
            <color indexed="81"/>
            <rFont val="Tahoma"/>
            <family val="2"/>
          </rPr>
          <t xml:space="preserve">
UNEP (2011)
mean of the minimum and maximum values if a range is reported</t>
        </r>
      </text>
    </comment>
    <comment ref="AT2" authorId="1" shapeId="0">
      <text>
        <r>
          <rPr>
            <b/>
            <sz val="9"/>
            <color indexed="81"/>
            <rFont val="Tahoma"/>
            <family val="2"/>
          </rPr>
          <t>carlos:</t>
        </r>
        <r>
          <rPr>
            <sz val="9"/>
            <color indexed="81"/>
            <rFont val="Tahoma"/>
            <family val="2"/>
          </rPr>
          <t xml:space="preserve">
Fuente: www.roperld.com
toma funciones de ajuste Venhulst, he tomado sus picos de producción para resources y en algún caso incluyendo el reciclado</t>
        </r>
      </text>
    </comment>
    <comment ref="AV2" authorId="0" shapeId="0">
      <text>
        <r>
          <rPr>
            <b/>
            <sz val="9"/>
            <color indexed="81"/>
            <rFont val="Tahoma"/>
            <family val="2"/>
          </rPr>
          <t>Iñigo:</t>
        </r>
        <r>
          <rPr>
            <sz val="9"/>
            <color indexed="81"/>
            <rFont val="Tahoma"/>
            <family val="2"/>
          </rPr>
          <t xml:space="preserve">
Table 1 Task 2.2c.2 deliverable MEDEAS
</t>
        </r>
      </text>
    </comment>
    <comment ref="AY2" authorId="0" shapeId="0">
      <text>
        <r>
          <rPr>
            <b/>
            <sz val="9"/>
            <color indexed="81"/>
            <rFont val="Tahoma"/>
            <family val="2"/>
          </rPr>
          <t xml:space="preserve">Iñigo:
</t>
        </r>
        <r>
          <rPr>
            <sz val="9"/>
            <color indexed="81"/>
            <rFont val="Tahoma"/>
            <family val="2"/>
          </rPr>
          <t>Table 1 Task 2.2c.2 deliverable MEDEAS</t>
        </r>
      </text>
    </comment>
    <comment ref="BD2" authorId="0" shapeId="0">
      <text>
        <r>
          <rPr>
            <b/>
            <sz val="9"/>
            <color indexed="81"/>
            <rFont val="Tahoma"/>
            <family val="2"/>
          </rPr>
          <t>Iñigo:</t>
        </r>
        <r>
          <rPr>
            <sz val="9"/>
            <color indexed="81"/>
            <rFont val="Tahoma"/>
            <family val="2"/>
          </rPr>
          <t xml:space="preserve">
Source: USGS</t>
        </r>
      </text>
    </comment>
    <comment ref="B3" authorId="0" shapeId="0">
      <text>
        <r>
          <rPr>
            <b/>
            <sz val="9"/>
            <color indexed="81"/>
            <rFont val="Tahoma"/>
            <family val="2"/>
          </rPr>
          <t>Iñigo:</t>
        </r>
        <r>
          <rPr>
            <sz val="9"/>
            <color indexed="81"/>
            <rFont val="Tahoma"/>
            <family val="2"/>
          </rPr>
          <t xml:space="preserve">
Castro &amp; Capellán-Pérez (2017)</t>
        </r>
      </text>
    </comment>
    <comment ref="C3" authorId="1" shapeId="0">
      <text>
        <r>
          <rPr>
            <b/>
            <sz val="9"/>
            <color indexed="81"/>
            <rFont val="Tahoma"/>
            <family val="2"/>
          </rPr>
          <t>carlos:</t>
        </r>
        <r>
          <rPr>
            <sz val="9"/>
            <color indexed="81"/>
            <rFont val="Tahoma"/>
            <family val="2"/>
          </rPr>
          <t xml:space="preserve">
tecnología basada en silicio, paneles casi todo fijos, Fuente principal Prieto &amp; Hall (2013). Usamos Valero para el promedio del resto de tecnologías</t>
        </r>
      </text>
    </comment>
    <comment ref="D3" authorId="1" shapeId="0">
      <text>
        <r>
          <rPr>
            <b/>
            <sz val="9"/>
            <color indexed="81"/>
            <rFont val="Tahoma"/>
            <family val="2"/>
          </rPr>
          <t>carlos:</t>
        </r>
        <r>
          <rPr>
            <sz val="9"/>
            <color indexed="81"/>
            <rFont val="Tahoma"/>
            <family val="2"/>
          </rPr>
          <t xml:space="preserve">
Fuente principal Gamesa.pdf</t>
        </r>
      </text>
    </comment>
    <comment ref="E3" authorId="1" shapeId="0">
      <text>
        <r>
          <rPr>
            <b/>
            <sz val="9"/>
            <color indexed="81"/>
            <rFont val="Tahoma"/>
            <family val="2"/>
          </rPr>
          <t>carlos:</t>
        </r>
        <r>
          <rPr>
            <sz val="9"/>
            <color indexed="81"/>
            <rFont val="Tahoma"/>
            <family val="2"/>
          </rPr>
          <t xml:space="preserve">
Si igual a la columna de la izquierda tomo la fuente de onshore. Sacado de Londonarray y apoyado por Hornsea</t>
        </r>
      </text>
    </comment>
    <comment ref="F3" authorId="1" shapeId="0">
      <text>
        <r>
          <rPr>
            <b/>
            <sz val="9"/>
            <color indexed="81"/>
            <rFont val="Tahoma"/>
            <family val="2"/>
          </rPr>
          <t>carlos:</t>
        </r>
        <r>
          <rPr>
            <sz val="9"/>
            <color indexed="81"/>
            <rFont val="Tahoma"/>
            <family val="2"/>
          </rPr>
          <t xml:space="preserve">
Me baso en los componentes de la batería del Leaf EV y los datos de su composición que dan Dunn 2012. La batería nueva da para 117km y proporciona 21,3KWh). Tomo un life time de 10 años, 2000 ciclos o casi 150000Km para una batería de 80KW y 210kg de peso. El energy output in the life time es 138240MJ (cuento pérdidas del 10% en el ciclo total porque la capacidad disminuye en los 2000 ciclos), lo que da una potencia eléctrica promedio de 439W o una Cp = 0,0055.
Según Dunn las baterías de LiCoO2 requieren 147MJ/Kg frente a los 75MJ/Kg que encuentran ellos, para el LiMn2O4, la gran diferencia se basa pues en el uso de Cobalto virgen (como ellos mismos señalan). Aunque las baterías de Li-Co sean más eficientes que las de LiMn, el gasto energético no compensa. Así pues, tomo las de LiMn como representativas y no añado gastos en Cobalto.</t>
        </r>
      </text>
    </comment>
    <comment ref="G3" authorId="1" shapeId="0">
      <text>
        <r>
          <rPr>
            <b/>
            <sz val="9"/>
            <color indexed="81"/>
            <rFont val="Tahoma"/>
            <family val="2"/>
          </rPr>
          <t>carlos:</t>
        </r>
        <r>
          <rPr>
            <sz val="9"/>
            <color indexed="81"/>
            <rFont val="Tahoma"/>
            <family val="2"/>
          </rPr>
          <t xml:space="preserve">
1KM de aereal lines 150KV, +
 100 metros de underground 150KV lines +
0,03 transformers de 63MVA y 0,03 transformers de 250MVA 
por MW de cualquier tecnología instalada variable
Materiales de Hertwitch 2011 y Santos 2011.
Necesidades por MW a partir de estimaciones de NREL2012, largepowertransformers.pdf y energy.gov
Según energy.gov hay 450000 millas de high power lines en USA. y disponían para unos 1000GW de 6000 plantas.
Según large power transformers.pdf, deduzco de varias figuras que hay unos 30000 LPTransformers de &gt;100MVA y otros tantos de &gt;60 y menos de 100MVA. Esto son unos 5 transformers por planta o 30 transformers de cada tipo por GW instalado, es decir 0,03 transformers /MW
Por demanda anual otras figuras me dan unos 24000 transformers de &gt;100MVA.
Como hay 725000 Km de lineas, tocan a 24Km/transformador si 30000 transformers, es decir unos 0,042 transformadores/Km de línea.
Según NREL2012, se necesita añadir más de un 20% de nuevas líneas respecto a las existentes si la penetracion renovable es del 50% (para la misma electricidad producida). Es decir, 145000 Km nuevos, estos son debidos a que se necesitan 200MW más de potencia que sin RES, es decir, 0,725Km/MW. Para una penetración del 80% hay que generar más del 60% de nuevas líneas y hay que añadir una sobrepotencia renovable de 400MW, es decir, 435000Km o 1,09Km/MW. Para un 90% de penetración se necesitaría 1,77Km/MW.
Para simplificar, tomo constante este overgrid en vez de función del %RES: 1Km/MW de nuevas high power aerial lines y 0,1Km/MW de nuevas high power underground lines y sus infraestructuras y costes asociados. Hay muchos más materiales asociados a switchgears, interruptors, etc. por lo que posiblemente sea conservador este cálculo.
Estos cálculos son solo de la parte debida a la sobrecapacidad que hay que añadir. El mantenimiento de la propia red eléctrica costaría a su vez. En EEUU la vida media actual de la red eléctrica es de 25 años y su esperanza de vida es de 40 años (según largepowertransformers). Esto implica que hay sobrecostes que habría que añadir a cualquier mix eléctrico. </t>
        </r>
      </text>
    </comment>
    <comment ref="H3" authorId="1" shapeId="0">
      <text>
        <r>
          <rPr>
            <b/>
            <sz val="9"/>
            <color indexed="81"/>
            <rFont val="Tahoma"/>
            <family val="2"/>
          </rPr>
          <t>carlos:</t>
        </r>
        <r>
          <rPr>
            <sz val="9"/>
            <color indexed="81"/>
            <rFont val="Tahoma"/>
            <family val="2"/>
          </rPr>
          <t xml:space="preserve">
Basándonos en García-Olivares et al 2012. ellos toman las necesidades materiales para las interconexiones interregionales con HVDC. De sus tablas D1 y D2 saco la longitud total de líneas y los materiales por Km de esas íneas para un mundo con 11,5TW de RES (CSP+wind +PV principalmente). Recalculo las necesidades por MW instalado (0,82metros/MW de líneas submarinas y 2,9 m/MW).
Las pérdidas dependen de la longitud de cada línea, pero el average sería aproximadamente un 7,5%
Una forma de tener en cuenta esta pérdida sin calcular cuanta energía circula es multiplicar por 1,075 los datos aquí puestos.
Observamos en general algo menos del 10% de la columna de overgrids.</t>
        </r>
      </text>
    </comment>
    <comment ref="Y3" authorId="1" shapeId="0">
      <text>
        <r>
          <rPr>
            <b/>
            <sz val="9"/>
            <color indexed="81"/>
            <rFont val="Tahoma"/>
            <family val="2"/>
          </rPr>
          <t>carlos:</t>
        </r>
        <r>
          <rPr>
            <sz val="9"/>
            <color indexed="81"/>
            <rFont val="Tahoma"/>
            <family val="2"/>
          </rPr>
          <t xml:space="preserve">
Cradle to gate o como mucho to point of use. Materiales elaborados es mayor.
La mayoría de Hammond (2011). Se considera materiales vírgenes.</t>
        </r>
      </text>
    </comment>
    <comment ref="D6" authorId="1" shapeId="0">
      <text>
        <r>
          <rPr>
            <b/>
            <sz val="9"/>
            <color indexed="81"/>
            <rFont val="Tahoma"/>
            <family val="2"/>
          </rPr>
          <t>carlos:</t>
        </r>
        <r>
          <rPr>
            <sz val="9"/>
            <color indexed="81"/>
            <rFont val="Tahoma"/>
            <family val="2"/>
          </rPr>
          <t xml:space="preserve">
la mayor parte es para el internal wiring</t>
        </r>
      </text>
    </comment>
    <comment ref="E6" authorId="1" shapeId="0">
      <text>
        <r>
          <rPr>
            <b/>
            <sz val="9"/>
            <color indexed="81"/>
            <rFont val="Tahoma"/>
            <family val="2"/>
          </rPr>
          <t>carlos:</t>
        </r>
        <r>
          <rPr>
            <sz val="9"/>
            <color indexed="81"/>
            <rFont val="Tahoma"/>
            <family val="2"/>
          </rPr>
          <t xml:space="preserve">
Ha de ser mayor. 675Kg serían de la estructura y el resto hasta 2030 del internal wiring, que es mucho mayor. Los cables en london array tienen cobre (arriba), y aluminio y plástico en parecida proporción, 5500Tn pesan el aluminio y el plástico aproximadamente para los 630MW de London array, es decir unos 8730Kg de plástico y aluminio por MW, le sumo los 675kg del resto del equipo</t>
        </r>
      </text>
    </comment>
    <comment ref="Y7" authorId="1" shapeId="0">
      <text>
        <r>
          <rPr>
            <b/>
            <sz val="9"/>
            <color indexed="81"/>
            <rFont val="Tahoma"/>
            <family val="2"/>
          </rPr>
          <t>carlos:</t>
        </r>
        <r>
          <rPr>
            <sz val="9"/>
            <color indexed="81"/>
            <rFont val="Tahoma"/>
            <family val="2"/>
          </rPr>
          <t xml:space="preserve">
ultrapuro 255MJ/kg</t>
        </r>
      </text>
    </comment>
    <comment ref="C8" authorId="1" shapeId="0">
      <text>
        <r>
          <rPr>
            <b/>
            <sz val="9"/>
            <color indexed="81"/>
            <rFont val="Tahoma"/>
            <family val="2"/>
          </rPr>
          <t>carlos:</t>
        </r>
        <r>
          <rPr>
            <sz val="9"/>
            <color indexed="81"/>
            <rFont val="Tahoma"/>
            <family val="2"/>
          </rPr>
          <t xml:space="preserve">
Hay datos de Valero, tomamos el mínimo de ellos, se refieren a c-Si</t>
        </r>
      </text>
    </comment>
    <comment ref="Y8" authorId="1" shapeId="0">
      <text>
        <r>
          <rPr>
            <b/>
            <sz val="9"/>
            <color indexed="81"/>
            <rFont val="Tahoma"/>
            <family val="2"/>
          </rPr>
          <t>carlos:</t>
        </r>
        <r>
          <rPr>
            <sz val="9"/>
            <color indexed="81"/>
            <rFont val="Tahoma"/>
            <family val="2"/>
          </rPr>
          <t xml:space="preserve">
Valero PV</t>
        </r>
      </text>
    </comment>
    <comment ref="E9" authorId="1" shapeId="0">
      <text>
        <r>
          <rPr>
            <b/>
            <sz val="9"/>
            <color indexed="81"/>
            <rFont val="Tahoma"/>
            <family val="2"/>
          </rPr>
          <t>carlos:</t>
        </r>
        <r>
          <rPr>
            <sz val="9"/>
            <color indexed="81"/>
            <rFont val="Tahoma"/>
            <family val="2"/>
          </rPr>
          <t xml:space="preserve">
Supongo que la suma de fiberglass y carbonfiber de onshore se reparte por igual para dar cuenta de que en offshore tiende a haber palas de fiberglass (más resistentes).</t>
        </r>
      </text>
    </comment>
    <comment ref="Y9" authorId="1" shapeId="0">
      <text>
        <r>
          <rPr>
            <b/>
            <sz val="9"/>
            <color indexed="81"/>
            <rFont val="Tahoma"/>
            <family val="2"/>
          </rPr>
          <t>carlos:</t>
        </r>
        <r>
          <rPr>
            <sz val="9"/>
            <color indexed="81"/>
            <rFont val="Tahoma"/>
            <family val="2"/>
          </rPr>
          <t xml:space="preserve">
Hammond da 200, en GRP se da 315</t>
        </r>
      </text>
    </comment>
    <comment ref="C10" authorId="1" shapeId="0">
      <text>
        <r>
          <rPr>
            <b/>
            <sz val="9"/>
            <color indexed="81"/>
            <rFont val="Tahoma"/>
            <family val="2"/>
          </rPr>
          <t>carlos:</t>
        </r>
        <r>
          <rPr>
            <sz val="9"/>
            <color indexed="81"/>
            <rFont val="Tahoma"/>
            <family val="2"/>
          </rPr>
          <t xml:space="preserve">
Las estimaciones normalmente son de Prieto y Hall o de Dunn21012. Aquí vemos que la PV es el 30% de la CSP</t>
        </r>
      </text>
    </comment>
    <comment ref="E10" authorId="1" shapeId="0">
      <text>
        <r>
          <rPr>
            <b/>
            <sz val="9"/>
            <color indexed="81"/>
            <rFont val="Tahoma"/>
            <family val="2"/>
          </rPr>
          <t>carlos:</t>
        </r>
        <r>
          <rPr>
            <sz val="9"/>
            <color indexed="81"/>
            <rFont val="Tahoma"/>
            <family val="2"/>
          </rPr>
          <t xml:space="preserve">
utilizado en Hornsea para el relleno de mortero (grout)</t>
        </r>
      </text>
    </comment>
    <comment ref="C11" authorId="1" shapeId="0">
      <text>
        <r>
          <rPr>
            <b/>
            <sz val="9"/>
            <color indexed="81"/>
            <rFont val="Tahoma"/>
            <family val="2"/>
          </rPr>
          <t>carlos:</t>
        </r>
        <r>
          <rPr>
            <sz val="9"/>
            <color indexed="81"/>
            <rFont val="Tahoma"/>
            <family val="2"/>
          </rPr>
          <t xml:space="preserve">
En aquellos metales que no disponemos de datos siguiendo a Prieto, suponemos queel 25% de lo que necesita CSP. La densidad de materiales de CSP es entre el 25 y el 35% la densidad del PV (kg/m2 de ocupación de la planta). Es conservador ymejor que despreciarlo.</t>
        </r>
      </text>
    </comment>
    <comment ref="B12" authorId="1" shapeId="0">
      <text>
        <r>
          <rPr>
            <b/>
            <sz val="9"/>
            <color indexed="81"/>
            <rFont val="Tahoma"/>
            <family val="2"/>
          </rPr>
          <t>carlos:</t>
        </r>
        <r>
          <rPr>
            <sz val="9"/>
            <color indexed="81"/>
            <rFont val="Tahoma"/>
            <family val="2"/>
          </rPr>
          <t xml:space="preserve">
significativo y no puesto en pèstaña autores</t>
        </r>
      </text>
    </comment>
    <comment ref="C12" authorId="1" shapeId="0">
      <text>
        <r>
          <rPr>
            <b/>
            <sz val="9"/>
            <color indexed="81"/>
            <rFont val="Tahoma"/>
            <family val="2"/>
          </rPr>
          <t>carlos:</t>
        </r>
        <r>
          <rPr>
            <sz val="9"/>
            <color indexed="81"/>
            <rFont val="Tahoma"/>
            <family val="2"/>
          </rPr>
          <t xml:space="preserve">
Valero da entre 2200 y 7600. Tomamos el menor para evitar double counting</t>
        </r>
      </text>
    </comment>
    <comment ref="D12" authorId="1" shapeId="0">
      <text>
        <r>
          <rPr>
            <b/>
            <sz val="9"/>
            <color indexed="81"/>
            <rFont val="Tahoma"/>
            <family val="2"/>
          </rPr>
          <t>carlos:</t>
        </r>
        <r>
          <rPr>
            <sz val="9"/>
            <color indexed="81"/>
            <rFont val="Tahoma"/>
            <family val="2"/>
          </rPr>
          <t xml:space="preserve">
Gamesa da 780, Menor que lo que se encuentra en la literatura, Crowford 1330, Valeros entre 2700 y 11500 dependiendo tecnología. Habiendo un rotor no parece lógico que sea menor que PV.</t>
        </r>
      </text>
    </comment>
    <comment ref="E12" authorId="1" shapeId="0">
      <text>
        <r>
          <rPr>
            <b/>
            <sz val="9"/>
            <color indexed="81"/>
            <rFont val="Tahoma"/>
            <family val="2"/>
          </rPr>
          <t>carlos:</t>
        </r>
        <r>
          <rPr>
            <sz val="9"/>
            <color indexed="81"/>
            <rFont val="Tahoma"/>
            <family val="2"/>
          </rPr>
          <t xml:space="preserve">
London array. Para BARD offshore 1= 28000, por tanto también se incrementaría el uso de aluminio y de plásticos</t>
        </r>
      </text>
    </comment>
    <comment ref="G12" authorId="1" shapeId="0">
      <text>
        <r>
          <rPr>
            <b/>
            <sz val="9"/>
            <color indexed="81"/>
            <rFont val="Tahoma"/>
            <family val="2"/>
          </rPr>
          <t>carlos:</t>
        </r>
        <r>
          <rPr>
            <sz val="9"/>
            <color indexed="81"/>
            <rFont val="Tahoma"/>
            <family val="2"/>
          </rPr>
          <t xml:space="preserve">
añado la parte de Cu de 320Kg de bronze</t>
        </r>
      </text>
    </comment>
    <comment ref="B13" authorId="1" shapeId="0">
      <text>
        <r>
          <rPr>
            <b/>
            <sz val="9"/>
            <color indexed="81"/>
            <rFont val="Tahoma"/>
            <family val="2"/>
          </rPr>
          <t>carlos:</t>
        </r>
        <r>
          <rPr>
            <sz val="9"/>
            <color indexed="81"/>
            <rFont val="Tahoma"/>
            <family val="2"/>
          </rPr>
          <t xml:space="preserve">
CSP&gt;PV (más materiales que transportar)</t>
        </r>
      </text>
    </comment>
    <comment ref="D13" authorId="1" shapeId="0">
      <text>
        <r>
          <rPr>
            <b/>
            <sz val="9"/>
            <color indexed="81"/>
            <rFont val="Tahoma"/>
            <family val="2"/>
          </rPr>
          <t>carlos:</t>
        </r>
        <r>
          <rPr>
            <sz val="9"/>
            <color indexed="81"/>
            <rFont val="Tahoma"/>
            <family val="2"/>
          </rPr>
          <t xml:space="preserve">
Calculado con los materiales que hay que llevar con la metodología de Prieto. Haapala hace un estudio para EEUU y encuentra distancias de un orden de magnitud mayores que para Gamesa en España. (valores de 2000-4000Km)</t>
        </r>
      </text>
    </comment>
    <comment ref="E13" authorId="1" shapeId="0">
      <text>
        <r>
          <rPr>
            <b/>
            <sz val="9"/>
            <color indexed="81"/>
            <rFont val="Tahoma"/>
            <family val="2"/>
          </rPr>
          <t>carlos:</t>
        </r>
        <r>
          <rPr>
            <sz val="9"/>
            <color indexed="81"/>
            <rFont val="Tahoma"/>
            <family val="2"/>
          </rPr>
          <t xml:space="preserve">
Asumiendo proporcional al steel transportado respecto al onshore</t>
        </r>
      </text>
    </comment>
    <comment ref="Y13" authorId="1" shapeId="0">
      <text>
        <r>
          <rPr>
            <b/>
            <sz val="9"/>
            <color indexed="81"/>
            <rFont val="Tahoma"/>
            <family val="2"/>
          </rPr>
          <t>carlos:</t>
        </r>
        <r>
          <rPr>
            <sz val="9"/>
            <color indexed="81"/>
            <rFont val="Tahoma"/>
            <family val="2"/>
          </rPr>
          <t xml:space="preserve">
Contenido energético: MJ/litro</t>
        </r>
      </text>
    </comment>
    <comment ref="B16" authorId="1" shapeId="0">
      <text>
        <r>
          <rPr>
            <b/>
            <sz val="9"/>
            <color indexed="81"/>
            <rFont val="Tahoma"/>
            <family val="2"/>
          </rPr>
          <t>carlos:</t>
        </r>
        <r>
          <rPr>
            <sz val="9"/>
            <color indexed="81"/>
            <rFont val="Tahoma"/>
            <family val="2"/>
          </rPr>
          <t xml:space="preserve">
Suponemos igual que PV</t>
        </r>
      </text>
    </comment>
    <comment ref="C16" authorId="1" shapeId="0">
      <text>
        <r>
          <rPr>
            <b/>
            <sz val="9"/>
            <color indexed="81"/>
            <rFont val="Tahoma"/>
            <family val="2"/>
          </rPr>
          <t>carlos:</t>
        </r>
        <r>
          <rPr>
            <sz val="9"/>
            <color indexed="81"/>
            <rFont val="Tahoma"/>
            <family val="2"/>
          </rPr>
          <t xml:space="preserve">
el peso de 500 metros de línea</t>
        </r>
      </text>
    </comment>
    <comment ref="D16" authorId="1" shapeId="0">
      <text>
        <r>
          <rPr>
            <b/>
            <sz val="9"/>
            <color indexed="81"/>
            <rFont val="Tahoma"/>
            <family val="2"/>
          </rPr>
          <t>carlos:</t>
        </r>
        <r>
          <rPr>
            <sz val="9"/>
            <color indexed="81"/>
            <rFont val="Tahoma"/>
            <family val="2"/>
          </rPr>
          <t xml:space="preserve">
Hasta subestación, Gamesa hace su cálculo con 15kn aunque dice que en España suele estar a 2-3 km. Hace también un análisis de sensibilidad con 100Km. Ya está metido en Cu, Al y plastics: 266, 1357 y1472 respectivamente, es decir, 17,7Kg de Cu, 90,5 Kg de Al, y 196Kg de plásticos por Km</t>
        </r>
      </text>
    </comment>
    <comment ref="Y16" authorId="1" shapeId="0">
      <text>
        <r>
          <rPr>
            <b/>
            <sz val="9"/>
            <color indexed="81"/>
            <rFont val="Tahoma"/>
            <family val="2"/>
          </rPr>
          <t>carlos:</t>
        </r>
        <r>
          <rPr>
            <sz val="9"/>
            <color indexed="81"/>
            <rFont val="Tahoma"/>
            <family val="2"/>
          </rPr>
          <t xml:space="preserve">
promediando los materiales Cu, Al y plástico</t>
        </r>
      </text>
    </comment>
    <comment ref="D17" authorId="1" shapeId="0">
      <text>
        <r>
          <rPr>
            <b/>
            <sz val="9"/>
            <color indexed="81"/>
            <rFont val="Tahoma"/>
            <family val="2"/>
          </rPr>
          <t>carlos:</t>
        </r>
        <r>
          <rPr>
            <sz val="9"/>
            <color indexed="81"/>
            <rFont val="Tahoma"/>
            <family val="2"/>
          </rPr>
          <t xml:space="preserve">
Si las palas fueran de fibra de carbono parte de este valor pasaría a arriba con mayor gasto energético</t>
        </r>
      </text>
    </comment>
    <comment ref="E17" authorId="1" shapeId="0">
      <text>
        <r>
          <rPr>
            <b/>
            <sz val="9"/>
            <color indexed="81"/>
            <rFont val="Tahoma"/>
            <family val="2"/>
          </rPr>
          <t>carlos:</t>
        </r>
        <r>
          <rPr>
            <sz val="9"/>
            <color indexed="81"/>
            <rFont val="Tahoma"/>
            <family val="2"/>
          </rPr>
          <t xml:space="preserve">
Bard offshore usa 20Tn de fibra</t>
        </r>
      </text>
    </comment>
    <comment ref="AR19" authorId="0" shapeId="0">
      <text>
        <r>
          <rPr>
            <b/>
            <sz val="9"/>
            <color indexed="81"/>
            <rFont val="Tahoma"/>
            <family val="2"/>
          </rPr>
          <t>Iñigo:</t>
        </r>
        <r>
          <rPr>
            <sz val="9"/>
            <color indexed="81"/>
            <rFont val="Tahoma"/>
            <family val="2"/>
          </rPr>
          <t xml:space="preserve">
&lt;1</t>
        </r>
      </text>
    </comment>
    <comment ref="Y21" authorId="1" shapeId="0">
      <text>
        <r>
          <rPr>
            <b/>
            <sz val="9"/>
            <color indexed="81"/>
            <rFont val="Tahoma"/>
            <family val="2"/>
          </rPr>
          <t>carlos:</t>
        </r>
        <r>
          <rPr>
            <sz val="9"/>
            <color indexed="81"/>
            <rFont val="Tahoma"/>
            <family val="2"/>
          </rPr>
          <t xml:space="preserve">
GRP.pdf da 20, Hammond da 100Mj/kg</t>
        </r>
      </text>
    </comment>
    <comment ref="B22" authorId="1" shapeId="0">
      <text>
        <r>
          <rPr>
            <b/>
            <sz val="9"/>
            <color indexed="81"/>
            <rFont val="Tahoma"/>
            <family val="2"/>
          </rPr>
          <t>carlos:</t>
        </r>
        <r>
          <rPr>
            <sz val="9"/>
            <color indexed="81"/>
            <rFont val="Tahoma"/>
            <family val="2"/>
          </rPr>
          <t xml:space="preserve">
=PV</t>
        </r>
      </text>
    </comment>
    <comment ref="E22" authorId="1" shapeId="0">
      <text>
        <r>
          <rPr>
            <b/>
            <sz val="9"/>
            <color indexed="81"/>
            <rFont val="Tahoma"/>
            <family val="2"/>
          </rPr>
          <t>carlos:</t>
        </r>
        <r>
          <rPr>
            <sz val="9"/>
            <color indexed="81"/>
            <rFont val="Tahoma"/>
            <family val="2"/>
          </rPr>
          <t xml:space="preserve">
Hornsea da 375m3/MW de scour protection (plataforma donde penetra la pile fundation), que es de roca o gravel, a 2400kg/m3 para la gravel, da unas 900 Tn</t>
        </r>
      </text>
    </comment>
    <comment ref="Y23" authorId="1" shapeId="0">
      <text>
        <r>
          <rPr>
            <b/>
            <sz val="9"/>
            <color indexed="81"/>
            <rFont val="Tahoma"/>
            <family val="2"/>
          </rPr>
          <t>carlos:</t>
        </r>
        <r>
          <rPr>
            <sz val="9"/>
            <color indexed="81"/>
            <rFont val="Tahoma"/>
            <family val="2"/>
          </rPr>
          <t xml:space="preserve">
Valero PV</t>
        </r>
      </text>
    </comment>
    <comment ref="AR23" authorId="0" shapeId="0">
      <text>
        <r>
          <rPr>
            <b/>
            <sz val="9"/>
            <color indexed="81"/>
            <rFont val="Tahoma"/>
            <family val="2"/>
          </rPr>
          <t>Iñigo:</t>
        </r>
        <r>
          <rPr>
            <sz val="9"/>
            <color indexed="81"/>
            <rFont val="Tahoma"/>
            <family val="2"/>
          </rPr>
          <t xml:space="preserve">
&lt;1</t>
        </r>
      </text>
    </comment>
    <comment ref="G24" authorId="1" shapeId="0">
      <text>
        <r>
          <rPr>
            <b/>
            <sz val="9"/>
            <color indexed="81"/>
            <rFont val="Tahoma"/>
            <family val="2"/>
          </rPr>
          <t>carlos:</t>
        </r>
        <r>
          <rPr>
            <sz val="9"/>
            <color indexed="81"/>
            <rFont val="Tahoma"/>
            <family val="2"/>
          </rPr>
          <t xml:space="preserve">
sumo iron y steel no electrical (low steel asumido como hierro)</t>
        </r>
      </text>
    </comment>
    <comment ref="H24" authorId="1" shapeId="0">
      <text>
        <r>
          <rPr>
            <b/>
            <sz val="9"/>
            <color indexed="81"/>
            <rFont val="Tahoma"/>
            <family val="2"/>
          </rPr>
          <t>carlos:</t>
        </r>
        <r>
          <rPr>
            <sz val="9"/>
            <color indexed="81"/>
            <rFont val="Tahoma"/>
            <family val="2"/>
          </rPr>
          <t xml:space="preserve">
steel low grade</t>
        </r>
      </text>
    </comment>
    <comment ref="A26" authorId="0" shapeId="0">
      <text>
        <r>
          <rPr>
            <b/>
            <sz val="9"/>
            <color indexed="81"/>
            <rFont val="Tahoma"/>
            <family val="2"/>
          </rPr>
          <t>Iñigo:</t>
        </r>
        <r>
          <rPr>
            <sz val="9"/>
            <color indexed="81"/>
            <rFont val="Tahoma"/>
            <family val="2"/>
          </rPr>
          <t xml:space="preserve">
not alphabetical order..</t>
        </r>
      </text>
    </comment>
    <comment ref="Y26" authorId="1" shapeId="0">
      <text>
        <r>
          <rPr>
            <b/>
            <sz val="9"/>
            <color indexed="81"/>
            <rFont val="Tahoma"/>
            <family val="2"/>
          </rPr>
          <t>carlos:</t>
        </r>
        <r>
          <rPr>
            <sz val="9"/>
            <color indexed="81"/>
            <rFont val="Tahoma"/>
            <family val="2"/>
          </rPr>
          <t xml:space="preserve">
Según calidad da entre 2,86 y 5</t>
        </r>
      </text>
    </comment>
    <comment ref="AR29" authorId="0" shapeId="0">
      <text>
        <r>
          <rPr>
            <b/>
            <sz val="9"/>
            <color indexed="81"/>
            <rFont val="Tahoma"/>
            <family val="2"/>
          </rPr>
          <t>Iñigo:</t>
        </r>
        <r>
          <rPr>
            <sz val="9"/>
            <color indexed="81"/>
            <rFont val="Tahoma"/>
            <family val="2"/>
          </rPr>
          <t xml:space="preserve">
&lt;1</t>
        </r>
      </text>
    </comment>
    <comment ref="C31" authorId="1" shapeId="0">
      <text>
        <r>
          <rPr>
            <b/>
            <sz val="9"/>
            <color indexed="81"/>
            <rFont val="Tahoma"/>
            <family val="2"/>
          </rPr>
          <t>carlos:</t>
        </r>
        <r>
          <rPr>
            <sz val="9"/>
            <color indexed="81"/>
            <rFont val="Tahoma"/>
            <family val="2"/>
          </rPr>
          <t xml:space="preserve">
Valero da 53,5</t>
        </r>
      </text>
    </comment>
    <comment ref="Y31" authorId="1" shapeId="0">
      <text>
        <r>
          <rPr>
            <b/>
            <sz val="9"/>
            <color indexed="81"/>
            <rFont val="Tahoma"/>
            <family val="2"/>
          </rPr>
          <t>carlos:</t>
        </r>
        <r>
          <rPr>
            <sz val="9"/>
            <color indexed="81"/>
            <rFont val="Tahoma"/>
            <family val="2"/>
          </rPr>
          <t xml:space="preserve">
Heugh</t>
        </r>
      </text>
    </comment>
    <comment ref="Y32" authorId="1" shapeId="0">
      <text>
        <r>
          <rPr>
            <b/>
            <sz val="9"/>
            <color indexed="81"/>
            <rFont val="Tahoma"/>
            <family val="2"/>
          </rPr>
          <t>carlos:</t>
        </r>
        <r>
          <rPr>
            <sz val="9"/>
            <color indexed="81"/>
            <rFont val="Tahoma"/>
            <family val="2"/>
          </rPr>
          <t xml:space="preserve">
Valero</t>
        </r>
      </text>
    </comment>
    <comment ref="B33" authorId="1" shapeId="0">
      <text>
        <r>
          <rPr>
            <b/>
            <sz val="9"/>
            <color indexed="81"/>
            <rFont val="Tahoma"/>
            <family val="2"/>
          </rPr>
          <t>carlos:</t>
        </r>
        <r>
          <rPr>
            <sz val="9"/>
            <color indexed="81"/>
            <rFont val="Tahoma"/>
            <family val="2"/>
          </rPr>
          <t xml:space="preserve">
asignamos = PV aunque será mayor</t>
        </r>
      </text>
    </comment>
    <comment ref="C33" authorId="1" shapeId="0">
      <text>
        <r>
          <rPr>
            <b/>
            <sz val="9"/>
            <color indexed="81"/>
            <rFont val="Tahoma"/>
            <family val="2"/>
          </rPr>
          <t>carlos:</t>
        </r>
        <r>
          <rPr>
            <sz val="9"/>
            <color indexed="81"/>
            <rFont val="Tahoma"/>
            <family val="2"/>
          </rPr>
          <t xml:space="preserve">
cálculos a partir de Observatorio de coses del transporte: a partir de una vida útil de 840000km para un camión de 10Tn (7 años a 120000km/año), 0,3l/km. </t>
        </r>
      </text>
    </comment>
    <comment ref="D33" authorId="1" shapeId="0">
      <text>
        <r>
          <rPr>
            <b/>
            <sz val="9"/>
            <color indexed="81"/>
            <rFont val="Tahoma"/>
            <family val="2"/>
          </rPr>
          <t>carlos:</t>
        </r>
        <r>
          <rPr>
            <sz val="9"/>
            <color indexed="81"/>
            <rFont val="Tahoma"/>
            <family val="2"/>
          </rPr>
          <t xml:space="preserve">
En proporción al diesel consumido y como PV.</t>
        </r>
      </text>
    </comment>
    <comment ref="E33" authorId="1" shapeId="0">
      <text>
        <r>
          <rPr>
            <b/>
            <sz val="9"/>
            <color indexed="81"/>
            <rFont val="Tahoma"/>
            <family val="2"/>
          </rPr>
          <t>carlos:</t>
        </r>
        <r>
          <rPr>
            <sz val="9"/>
            <color indexed="81"/>
            <rFont val="Tahoma"/>
            <family val="2"/>
          </rPr>
          <t xml:space="preserve">
igual que PV pues hablamos de barcos, helicópteros además de camiones</t>
        </r>
      </text>
    </comment>
    <comment ref="G33" authorId="1" shapeId="0">
      <text>
        <r>
          <rPr>
            <b/>
            <sz val="9"/>
            <color indexed="81"/>
            <rFont val="Tahoma"/>
            <family val="2"/>
          </rPr>
          <t>carlos:</t>
        </r>
        <r>
          <rPr>
            <sz val="9"/>
            <color indexed="81"/>
            <rFont val="Tahoma"/>
            <family val="2"/>
          </rPr>
          <t xml:space="preserve">
en proporción al diesel dde transporte y como PV</t>
        </r>
      </text>
    </comment>
    <comment ref="Y33" authorId="1" shapeId="0">
      <text>
        <r>
          <rPr>
            <b/>
            <sz val="9"/>
            <color indexed="81"/>
            <rFont val="Tahoma"/>
            <family val="2"/>
          </rPr>
          <t>carlos:</t>
        </r>
        <r>
          <rPr>
            <sz val="9"/>
            <color indexed="81"/>
            <rFont val="Tahoma"/>
            <family val="2"/>
          </rPr>
          <t xml:space="preserve">
tomado de LCA de agricultura.</t>
        </r>
      </text>
    </comment>
    <comment ref="A34" authorId="0" shapeId="0">
      <text>
        <r>
          <rPr>
            <b/>
            <sz val="9"/>
            <color indexed="81"/>
            <rFont val="Tahoma"/>
            <family val="2"/>
          </rPr>
          <t>Iñigo:</t>
        </r>
        <r>
          <rPr>
            <sz val="9"/>
            <color indexed="81"/>
            <rFont val="Tahoma"/>
            <family val="2"/>
          </rPr>
          <t xml:space="preserve">
not alphabetical order..</t>
        </r>
      </text>
    </comment>
    <comment ref="B34" authorId="0" shapeId="0">
      <text>
        <r>
          <rPr>
            <b/>
            <sz val="9"/>
            <color indexed="81"/>
            <rFont val="Tahoma"/>
            <family val="2"/>
          </rPr>
          <t>Iñigo:</t>
        </r>
        <r>
          <rPr>
            <sz val="9"/>
            <color indexed="81"/>
            <rFont val="Tahoma"/>
            <family val="2"/>
          </rPr>
          <t xml:space="preserve">
2,5% of CED for CSP.</t>
        </r>
      </text>
    </comment>
    <comment ref="Y34" authorId="1" shapeId="0">
      <text>
        <r>
          <rPr>
            <b/>
            <sz val="9"/>
            <color indexed="81"/>
            <rFont val="Tahoma"/>
            <family val="2"/>
          </rPr>
          <t>carlos:</t>
        </r>
        <r>
          <rPr>
            <sz val="9"/>
            <color indexed="81"/>
            <rFont val="Tahoma"/>
            <family val="2"/>
          </rPr>
          <t xml:space="preserve">
0,75-1</t>
        </r>
      </text>
    </comment>
    <comment ref="D38" authorId="1" shapeId="0">
      <text>
        <r>
          <rPr>
            <b/>
            <sz val="9"/>
            <color indexed="81"/>
            <rFont val="Tahoma"/>
            <family val="2"/>
          </rPr>
          <t>carlos:</t>
        </r>
        <r>
          <rPr>
            <sz val="9"/>
            <color indexed="81"/>
            <rFont val="Tahoma"/>
            <family val="2"/>
          </rPr>
          <t xml:space="preserve">
Valero, aunque propondremos que no lo utilicen, y tampoco el Dy.</t>
        </r>
      </text>
    </comment>
    <comment ref="C39" authorId="1" shapeId="0">
      <text>
        <r>
          <rPr>
            <b/>
            <sz val="9"/>
            <color indexed="81"/>
            <rFont val="Tahoma"/>
            <family val="2"/>
          </rPr>
          <t>carlos:</t>
        </r>
        <r>
          <rPr>
            <sz val="9"/>
            <color indexed="81"/>
            <rFont val="Tahoma"/>
            <family val="2"/>
          </rPr>
          <t xml:space="preserve">
Valero da 1,1, parece demasiado bajo</t>
        </r>
      </text>
    </comment>
    <comment ref="D39" authorId="1" shapeId="0">
      <text>
        <r>
          <rPr>
            <b/>
            <sz val="9"/>
            <color indexed="81"/>
            <rFont val="Tahoma"/>
            <family val="2"/>
          </rPr>
          <t>carlos:</t>
        </r>
        <r>
          <rPr>
            <sz val="9"/>
            <color indexed="81"/>
            <rFont val="Tahoma"/>
            <family val="2"/>
          </rPr>
          <t xml:space="preserve">
Valero</t>
        </r>
      </text>
    </comment>
    <comment ref="AV39" authorId="0" shapeId="0">
      <text>
        <r>
          <rPr>
            <b/>
            <sz val="9"/>
            <color indexed="81"/>
            <rFont val="Tahoma"/>
            <family val="2"/>
          </rPr>
          <t>Iñigo:</t>
        </r>
        <r>
          <rPr>
            <sz val="9"/>
            <color indexed="81"/>
            <rFont val="Tahoma"/>
            <family val="2"/>
          </rPr>
          <t xml:space="preserve">
includes sulphides and laterites</t>
        </r>
      </text>
    </comment>
    <comment ref="AY39" authorId="0" shapeId="0">
      <text>
        <r>
          <rPr>
            <b/>
            <sz val="9"/>
            <color indexed="81"/>
            <rFont val="Tahoma"/>
            <family val="2"/>
          </rPr>
          <t>Iñigo:</t>
        </r>
        <r>
          <rPr>
            <sz val="9"/>
            <color indexed="81"/>
            <rFont val="Tahoma"/>
            <family val="2"/>
          </rPr>
          <t xml:space="preserve">
includes sulphides and laterites</t>
        </r>
      </text>
    </comment>
    <comment ref="C43" authorId="1" shapeId="0">
      <text>
        <r>
          <rPr>
            <b/>
            <sz val="9"/>
            <color indexed="81"/>
            <rFont val="Tahoma"/>
            <family val="2"/>
          </rPr>
          <t>carlos: Valero</t>
        </r>
        <r>
          <rPr>
            <sz val="9"/>
            <color indexed="81"/>
            <rFont val="Tahoma"/>
            <family val="2"/>
          </rPr>
          <t xml:space="preserve">
dan entre 21,2 y 336, tomamos míinimo</t>
        </r>
      </text>
    </comment>
    <comment ref="B44" authorId="1" shapeId="0">
      <text>
        <r>
          <rPr>
            <b/>
            <sz val="9"/>
            <color indexed="81"/>
            <rFont val="Tahoma"/>
            <family val="2"/>
          </rPr>
          <t>carlos:</t>
        </r>
        <r>
          <rPr>
            <sz val="9"/>
            <color indexed="81"/>
            <rFont val="Tahoma"/>
            <family val="2"/>
          </rPr>
          <t xml:space="preserve">
aparece en polipropylene</t>
        </r>
      </text>
    </comment>
    <comment ref="E44" authorId="1" shapeId="0">
      <text>
        <r>
          <rPr>
            <b/>
            <sz val="9"/>
            <color indexed="81"/>
            <rFont val="Tahoma"/>
            <family val="2"/>
          </rPr>
          <t>carlos:</t>
        </r>
        <r>
          <rPr>
            <sz val="9"/>
            <color indexed="81"/>
            <rFont val="Tahoma"/>
            <family val="2"/>
          </rPr>
          <t xml:space="preserve">
Ver Aluminio para este cálculo.</t>
        </r>
      </text>
    </comment>
    <comment ref="F44" authorId="1" shapeId="0">
      <text>
        <r>
          <rPr>
            <b/>
            <sz val="9"/>
            <color indexed="81"/>
            <rFont val="Tahoma"/>
            <family val="2"/>
          </rPr>
          <t>carlos:</t>
        </r>
        <r>
          <rPr>
            <sz val="9"/>
            <color indexed="81"/>
            <rFont val="Tahoma"/>
            <family val="2"/>
          </rPr>
          <t xml:space="preserve">
En la batería hay plásticos, carbono y acero y electrónica sumando unos 10Kg, asumo que todo esto son plásticos
También hay unos 10Kg/MW de P y 37,4kg/MW de F que ignoro por ahora</t>
        </r>
      </text>
    </comment>
    <comment ref="D48" authorId="1" shapeId="0">
      <text>
        <r>
          <rPr>
            <b/>
            <sz val="9"/>
            <color indexed="81"/>
            <rFont val="Tahoma"/>
            <family val="2"/>
          </rPr>
          <t>carlos:</t>
        </r>
        <r>
          <rPr>
            <sz val="9"/>
            <color indexed="81"/>
            <rFont val="Tahoma"/>
            <family val="2"/>
          </rPr>
          <t xml:space="preserve">
Gamesa da este dato para lo que llama casting (molde, que supongo que es de sand muy barato, conservador).</t>
        </r>
      </text>
    </comment>
    <comment ref="C50" authorId="1" shapeId="0">
      <text>
        <r>
          <rPr>
            <b/>
            <sz val="9"/>
            <color indexed="81"/>
            <rFont val="Tahoma"/>
            <family val="2"/>
          </rPr>
          <t>carlos:</t>
        </r>
        <r>
          <rPr>
            <sz val="9"/>
            <color indexed="81"/>
            <rFont val="Tahoma"/>
            <family val="2"/>
          </rPr>
          <t xml:space="preserve">
Alsema da unas 300micras que con la densidad del silicio da unos 0,7kg/m2, a 6400m2/MW daría unos 4475 kg/MW, tomamos 0,5kg/m2 como Latunussa (unas 200micras).
Para otras tecnologías como a-Si y thin-film, &gt;10000m2/MW siguiendo a los Valero (PV materials)
Valero dan 3653-9000</t>
        </r>
      </text>
    </comment>
    <comment ref="Y50" authorId="1" shapeId="0">
      <text>
        <r>
          <rPr>
            <b/>
            <sz val="9"/>
            <color indexed="81"/>
            <rFont val="Tahoma"/>
            <family val="2"/>
          </rPr>
          <t>carlos:</t>
        </r>
        <r>
          <rPr>
            <sz val="9"/>
            <color indexed="81"/>
            <rFont val="Tahoma"/>
            <family val="2"/>
          </rPr>
          <t xml:space="preserve">
incluye inversores y otros Prieto da unos 3000Mj/m2, (Hammond da 2590-8690MJ/m2 para monoC y para poliC 1945-5660), tomando EROEI 8,33 y producción realista. Tomando datos de Latunussa paneles de 13,75Kg/m2. Thin-film y a-Si tienen menos pero son materialmente dependientes. Ferroni da unos 4600MJ/m2 para los módulos. Alsema da para cristaline Si entre 2600 y 5200MJ/m2 (este es pro-PV) para el módulo (más del 80% es el wafer).
tomando 3000MJ/m2 el wafer saldría por 2400MJ/m2 y tomando 0,5kg/m2 de wafer (Latunussa), tendríamos unos 1400Mj/kg de wafer. 
Alsema da 1500-4100MJ/m2, con 0,7Kg/m2 tomaremos unos 2000MJ/kg de promedio. (Alsema es de 2006, seguramente ahora se hace con menos energía pero también señala que el wafer está aumentando de thinkness, además los chinos lo fabrican ahora no creo que con mejor eficiencia que Europa). 
En todo caso parece que se trata de ir reduciendo y por tanto usaremos, 0,5Kg/m2 como toma Latunussa.
Tomamos 6400m2 de panel por MW instalado (algo más de 150Wp/m2.
Por último, Hammond da 2355MJ/kg</t>
        </r>
      </text>
    </comment>
    <comment ref="C51" authorId="1" shapeId="0">
      <text>
        <r>
          <rPr>
            <b/>
            <sz val="9"/>
            <color indexed="81"/>
            <rFont val="Tahoma"/>
            <family val="2"/>
          </rPr>
          <t>carlos:</t>
        </r>
        <r>
          <rPr>
            <sz val="9"/>
            <color indexed="81"/>
            <rFont val="Tahoma"/>
            <family val="2"/>
          </rPr>
          <t xml:space="preserve">
Valero dan 19,2-356.9 para c-Si</t>
        </r>
      </text>
    </comment>
    <comment ref="Y51" authorId="1" shapeId="0">
      <text>
        <r>
          <rPr>
            <b/>
            <sz val="9"/>
            <color indexed="81"/>
            <rFont val="Tahoma"/>
            <family val="2"/>
          </rPr>
          <t>carlos:</t>
        </r>
        <r>
          <rPr>
            <sz val="9"/>
            <color indexed="81"/>
            <rFont val="Tahoma"/>
            <family val="2"/>
          </rPr>
          <t xml:space="preserve">
Los Valero dan  hasta el refinado de la plata: 1580 MJ/Kg.</t>
        </r>
      </text>
    </comment>
    <comment ref="AT51" authorId="1" shapeId="0">
      <text>
        <r>
          <rPr>
            <b/>
            <sz val="9"/>
            <color indexed="81"/>
            <rFont val="Tahoma"/>
            <family val="2"/>
          </rPr>
          <t>carlos:</t>
        </r>
        <r>
          <rPr>
            <sz val="9"/>
            <color indexed="81"/>
            <rFont val="Tahoma"/>
            <family val="2"/>
          </rPr>
          <t xml:space="preserve">
con reciclado</t>
        </r>
      </text>
    </comment>
    <comment ref="C52" authorId="1" shapeId="0">
      <text>
        <r>
          <rPr>
            <b/>
            <sz val="9"/>
            <color indexed="81"/>
            <rFont val="Tahoma"/>
            <family val="2"/>
          </rPr>
          <t>carlos:</t>
        </r>
        <r>
          <rPr>
            <sz val="9"/>
            <color indexed="81"/>
            <rFont val="Tahoma"/>
            <family val="2"/>
          </rPr>
          <t xml:space="preserve">
suponemos 1/3 porque no necesitan estar tan planos como la CSP (conservador)</t>
        </r>
      </text>
    </comment>
    <comment ref="D52" authorId="1" shapeId="0">
      <text>
        <r>
          <rPr>
            <b/>
            <sz val="9"/>
            <color indexed="81"/>
            <rFont val="Tahoma"/>
            <family val="2"/>
          </rPr>
          <t>carlos:</t>
        </r>
        <r>
          <rPr>
            <sz val="9"/>
            <color indexed="81"/>
            <rFont val="Tahoma"/>
            <family val="2"/>
          </rPr>
          <t xml:space="preserve">
Suponemos que 25% de la PV. Probablemente muy conservador porque aunque no hay que aplanar tanto terreno, hay que enterrar los cables entre turbinas y subestación que están más separados que en PV.</t>
        </r>
      </text>
    </comment>
    <comment ref="E52" authorId="1" shapeId="0">
      <text>
        <r>
          <rPr>
            <b/>
            <sz val="9"/>
            <color indexed="81"/>
            <rFont val="Tahoma"/>
            <family val="2"/>
          </rPr>
          <t>carlos:</t>
        </r>
        <r>
          <rPr>
            <sz val="9"/>
            <color indexed="81"/>
            <rFont val="Tahoma"/>
            <family val="2"/>
          </rPr>
          <t xml:space="preserve">
London array remueve &gt;1000m3/MW que a 3000Kg/m3 de densidad, removería 3E6kg/MW, pero remover en el mar es mucho más energéticamente consumidor que en tierra, si suponemos el doble, serían &gt;6E6
Hornsea necesita 750m3/MW para los cables internos y 350m3 para las turbinas y otros 1000m3/MW para los cables de exportación a tierra, es decir 2100m3/MW. Habría que sumar subestaciones y otras infraestructuras terrestres y acuáticas. Por tanto, para Hornsea y si suponemos el doble de energía por kg, que en suelo nos daría un equivalente de 1,2E7kg, que aún es menor a la que hemos asignado a la CSP y por tanto parecería conservador.</t>
        </r>
      </text>
    </comment>
    <comment ref="C53" authorId="1" shapeId="0">
      <text>
        <r>
          <rPr>
            <b/>
            <sz val="9"/>
            <color indexed="81"/>
            <rFont val="Tahoma"/>
            <family val="2"/>
          </rPr>
          <t>carlos:</t>
        </r>
        <r>
          <rPr>
            <sz val="9"/>
            <color indexed="81"/>
            <rFont val="Tahoma"/>
            <family val="2"/>
          </rPr>
          <t xml:space="preserve">
Valero da entre 463 y 577, tomamos mínimo</t>
        </r>
      </text>
    </comment>
    <comment ref="G53" authorId="1" shapeId="0">
      <text>
        <r>
          <rPr>
            <b/>
            <sz val="9"/>
            <color indexed="81"/>
            <rFont val="Tahoma"/>
            <family val="2"/>
          </rPr>
          <t>carlos:</t>
        </r>
        <r>
          <rPr>
            <sz val="9"/>
            <color indexed="81"/>
            <rFont val="Tahoma"/>
            <family val="2"/>
          </rPr>
          <t xml:space="preserve">
20% del bronze es estaño</t>
        </r>
      </text>
    </comment>
    <comment ref="Y53" authorId="1" shapeId="0">
      <text>
        <r>
          <rPr>
            <b/>
            <sz val="9"/>
            <color indexed="81"/>
            <rFont val="Tahoma"/>
            <family val="2"/>
          </rPr>
          <t>carlos:</t>
        </r>
        <r>
          <rPr>
            <sz val="9"/>
            <color indexed="81"/>
            <rFont val="Tahoma"/>
            <family val="2"/>
          </rPr>
          <t xml:space="preserve">
Valero dan menos</t>
        </r>
      </text>
    </comment>
    <comment ref="AT53" authorId="1" shapeId="0">
      <text>
        <r>
          <rPr>
            <b/>
            <sz val="9"/>
            <color indexed="81"/>
            <rFont val="Tahoma"/>
            <family val="2"/>
          </rPr>
          <t>carlos:</t>
        </r>
        <r>
          <rPr>
            <sz val="9"/>
            <color indexed="81"/>
            <rFont val="Tahoma"/>
            <family val="2"/>
          </rPr>
          <t xml:space="preserve">
con reciclado</t>
        </r>
      </text>
    </comment>
    <comment ref="Y54" authorId="1" shapeId="0">
      <text>
        <r>
          <rPr>
            <b/>
            <sz val="9"/>
            <color indexed="81"/>
            <rFont val="Tahoma"/>
            <family val="2"/>
          </rPr>
          <t>carlos:</t>
        </r>
        <r>
          <rPr>
            <sz val="9"/>
            <color indexed="81"/>
            <rFont val="Tahoma"/>
            <family val="2"/>
          </rPr>
          <t xml:space="preserve">
no encontrada, pero es utilizada para hacer glass con el limestone: posible double counting</t>
        </r>
      </text>
    </comment>
    <comment ref="C55" authorId="1" shapeId="0">
      <text>
        <r>
          <rPr>
            <b/>
            <sz val="9"/>
            <color indexed="81"/>
            <rFont val="Tahoma"/>
            <family val="2"/>
          </rPr>
          <t>carlos:</t>
        </r>
        <r>
          <rPr>
            <sz val="9"/>
            <color indexed="81"/>
            <rFont val="Tahoma"/>
            <family val="2"/>
          </rPr>
          <t xml:space="preserve">
2000 para postes y fences, aquí no usamos 1/4 suponemos pues que las fundations son básicamente de cemento.</t>
        </r>
      </text>
    </comment>
    <comment ref="D55" authorId="1" shapeId="0">
      <text>
        <r>
          <rPr>
            <b/>
            <sz val="9"/>
            <color indexed="81"/>
            <rFont val="Tahoma"/>
            <family val="2"/>
          </rPr>
          <t>carlos:</t>
        </r>
        <r>
          <rPr>
            <sz val="9"/>
            <color indexed="81"/>
            <rFont val="Tahoma"/>
            <family val="2"/>
          </rPr>
          <t xml:space="preserve">
Valero proponen más hierro.</t>
        </r>
      </text>
    </comment>
    <comment ref="E55" authorId="1" shapeId="0">
      <text>
        <r>
          <rPr>
            <b/>
            <sz val="9"/>
            <color indexed="81"/>
            <rFont val="Tahoma"/>
            <family val="2"/>
          </rPr>
          <t>carlos:</t>
        </r>
        <r>
          <rPr>
            <sz val="9"/>
            <color indexed="81"/>
            <rFont val="Tahoma"/>
            <family val="2"/>
          </rPr>
          <t xml:space="preserve">
London array y BARD offshore 1. </t>
        </r>
      </text>
    </comment>
    <comment ref="Y55" authorId="1" shapeId="0">
      <text>
        <r>
          <rPr>
            <b/>
            <sz val="9"/>
            <color indexed="81"/>
            <rFont val="Tahoma"/>
            <family val="2"/>
          </rPr>
          <t>carlos:</t>
        </r>
        <r>
          <rPr>
            <sz val="9"/>
            <color indexed="81"/>
            <rFont val="Tahoma"/>
            <family val="2"/>
          </rPr>
          <t xml:space="preserve">
Uso dato de inoxidable de Hammond</t>
        </r>
      </text>
    </comment>
    <comment ref="H56" authorId="1" shapeId="0">
      <text>
        <r>
          <rPr>
            <b/>
            <sz val="9"/>
            <color indexed="81"/>
            <rFont val="Tahoma"/>
            <family val="2"/>
          </rPr>
          <t>carlos:</t>
        </r>
        <r>
          <rPr>
            <sz val="9"/>
            <color indexed="81"/>
            <rFont val="Tahoma"/>
            <family val="2"/>
          </rPr>
          <t xml:space="preserve">
Asumo impregnation</t>
        </r>
      </text>
    </comment>
    <comment ref="Y57" authorId="1" shapeId="0">
      <text>
        <r>
          <rPr>
            <b/>
            <sz val="9"/>
            <color indexed="81"/>
            <rFont val="Tahoma"/>
            <family val="2"/>
          </rPr>
          <t>carlos:</t>
        </r>
        <r>
          <rPr>
            <sz val="9"/>
            <color indexed="81"/>
            <rFont val="Tahoma"/>
            <family val="2"/>
          </rPr>
          <t xml:space="preserve">
Valero</t>
        </r>
      </text>
    </comment>
    <comment ref="AR57" authorId="0" shapeId="0">
      <text>
        <r>
          <rPr>
            <b/>
            <sz val="9"/>
            <color indexed="81"/>
            <rFont val="Tahoma"/>
            <family val="2"/>
          </rPr>
          <t>Iñigo:</t>
        </r>
        <r>
          <rPr>
            <sz val="9"/>
            <color indexed="81"/>
            <rFont val="Tahoma"/>
            <family val="2"/>
          </rPr>
          <t xml:space="preserve">
&lt;1</t>
        </r>
      </text>
    </comment>
    <comment ref="BD57" authorId="0" shapeId="0">
      <text>
        <r>
          <rPr>
            <b/>
            <sz val="9"/>
            <color indexed="81"/>
            <rFont val="Tahoma"/>
            <family val="2"/>
          </rPr>
          <t>Iñigo:</t>
        </r>
        <r>
          <rPr>
            <sz val="9"/>
            <color indexed="81"/>
            <rFont val="Tahoma"/>
            <family val="2"/>
          </rPr>
          <t xml:space="preserve">
Datos del deliverable de CIRCE, no disponible en USGS, ¿?</t>
        </r>
      </text>
    </comment>
    <comment ref="Y58" authorId="1" shapeId="0">
      <text>
        <r>
          <rPr>
            <b/>
            <sz val="9"/>
            <color indexed="81"/>
            <rFont val="Tahoma"/>
            <family val="2"/>
          </rPr>
          <t>carlos:</t>
        </r>
        <r>
          <rPr>
            <sz val="9"/>
            <color indexed="81"/>
            <rFont val="Tahoma"/>
            <family val="2"/>
          </rPr>
          <t xml:space="preserve">
361-745 virgin</t>
        </r>
      </text>
    </comment>
    <comment ref="AV58" authorId="0" shapeId="0">
      <text>
        <r>
          <rPr>
            <b/>
            <sz val="9"/>
            <color indexed="81"/>
            <rFont val="Tahoma"/>
            <family val="2"/>
          </rPr>
          <t>Iñigo:</t>
        </r>
        <r>
          <rPr>
            <sz val="9"/>
            <color indexed="81"/>
            <rFont val="Tahoma"/>
            <family val="2"/>
          </rPr>
          <t xml:space="preserve">
includes ilmenite and rutile</t>
        </r>
      </text>
    </comment>
    <comment ref="AY58" authorId="0" shapeId="0">
      <text>
        <r>
          <rPr>
            <b/>
            <sz val="9"/>
            <color indexed="81"/>
            <rFont val="Tahoma"/>
            <family val="2"/>
          </rPr>
          <t>Iñigo:</t>
        </r>
        <r>
          <rPr>
            <sz val="9"/>
            <color indexed="81"/>
            <rFont val="Tahoma"/>
            <family val="2"/>
          </rPr>
          <t xml:space="preserve">
includes ilmenite and rutile</t>
        </r>
      </text>
    </comment>
    <comment ref="A59" authorId="1" shapeId="0">
      <text>
        <r>
          <rPr>
            <b/>
            <sz val="9"/>
            <color indexed="81"/>
            <rFont val="Tahoma"/>
            <family val="2"/>
          </rPr>
          <t>carlos:</t>
        </r>
        <r>
          <rPr>
            <sz val="9"/>
            <color indexed="81"/>
            <rFont val="Tahoma"/>
            <family val="2"/>
          </rPr>
          <t xml:space="preserve">
Se propone una capa de 100nm para proteger los espejos en zonas desérticas (anti-soiling layer).</t>
        </r>
      </text>
    </comment>
    <comment ref="B59" authorId="1" shapeId="0">
      <text>
        <r>
          <rPr>
            <b/>
            <sz val="9"/>
            <color indexed="81"/>
            <rFont val="Tahoma"/>
            <family val="2"/>
          </rPr>
          <t>carlos:</t>
        </r>
        <r>
          <rPr>
            <sz val="9"/>
            <color indexed="81"/>
            <rFont val="Tahoma"/>
            <family val="2"/>
          </rPr>
          <t xml:space="preserve">
según m2 de Andasol, dividiendo entre 50 para dar por MW</t>
        </r>
      </text>
    </comment>
    <comment ref="AR60" authorId="0" shapeId="0">
      <text>
        <r>
          <rPr>
            <b/>
            <sz val="9"/>
            <color indexed="81"/>
            <rFont val="Tahoma"/>
            <family val="2"/>
          </rPr>
          <t>Iñigo:</t>
        </r>
        <r>
          <rPr>
            <sz val="9"/>
            <color indexed="81"/>
            <rFont val="Tahoma"/>
            <family val="2"/>
          </rPr>
          <t xml:space="preserve">
&lt;1</t>
        </r>
      </text>
    </comment>
    <comment ref="A64" authorId="1" shapeId="0">
      <text>
        <r>
          <rPr>
            <b/>
            <sz val="9"/>
            <color indexed="81"/>
            <rFont val="Tahoma"/>
            <family val="2"/>
          </rPr>
          <t>carlos:</t>
        </r>
        <r>
          <rPr>
            <sz val="9"/>
            <color indexed="81"/>
            <rFont val="Tahoma"/>
            <family val="2"/>
          </rPr>
          <t xml:space="preserve">
Electricity losses due to Joule effect in the power plant as a share of the energy inputs requires for the construction of new capacities</t>
        </r>
      </text>
    </comment>
    <comment ref="AD64" authorId="1" shapeId="0">
      <text>
        <r>
          <rPr>
            <b/>
            <sz val="9"/>
            <color indexed="81"/>
            <rFont val="Tahoma"/>
            <family val="2"/>
          </rPr>
          <t>carlos:</t>
        </r>
        <r>
          <rPr>
            <sz val="9"/>
            <color indexed="81"/>
            <rFont val="Tahoma"/>
            <family val="2"/>
          </rPr>
          <t xml:space="preserve">
Si se pierde un 10% de la energía por efecto joule (aquí hay pérdidas en carga además de pérdidas en la red).
En su vida 1MW proporciona 1728000 MJ por tanto la ESOEI =
6,1
Con baterías recicladas y siguiendo a Dunn, la ESOEI aumentaría a 10,8
Luego está la fase de mantenimiento que aquí no está. </t>
        </r>
      </text>
    </comment>
    <comment ref="D98" authorId="1" shapeId="0">
      <text>
        <r>
          <rPr>
            <b/>
            <sz val="9"/>
            <color indexed="81"/>
            <rFont val="Tahoma"/>
            <family val="2"/>
          </rPr>
          <t>carlos:</t>
        </r>
        <r>
          <rPr>
            <sz val="9"/>
            <color indexed="81"/>
            <rFont val="Tahoma"/>
            <family val="2"/>
          </rPr>
          <t xml:space="preserve">
A partir de Ribrant y Haapala habría que reemplazar una vez los componentes principales (salvo la torre) durante el tiempo de vida y reemplazar entera la torre en un 25%. Si contamos esto segundo, la fase de operación y mantenimiento sería de al menos un 25% de la de la construcción para los materiales (es decir, el valor de la fila 63 menos el diesel: fila 13 y quizás la mayor parte del steel: fila 55, que pertenece a la torre).</t>
        </r>
      </text>
    </comment>
    <comment ref="D99" authorId="1" shapeId="0">
      <text>
        <r>
          <rPr>
            <b/>
            <sz val="9"/>
            <color indexed="81"/>
            <rFont val="Tahoma"/>
            <family val="2"/>
          </rPr>
          <t>carlos:</t>
        </r>
        <r>
          <rPr>
            <sz val="9"/>
            <color indexed="81"/>
            <rFont val="Tahoma"/>
            <family val="2"/>
          </rPr>
          <t xml:space="preserve">
Asumo que en 50 años hay que cambiar el nacelle y el rotor. Haapala asume un reemplao del rotor blade, gearbox y generator en el lifetime.
Según Ribrant con datos reales de Suecia 2000-2004, se estropea: gear 1,1/25 años, generator 0,5/25 años, blades 1,3/25 años y 0,275/25 años turbinas enteras. Los fallos suponen el 1,5% del tiempo anual de paro. 
Según Malhotra 2011, las turbinas de 5 y 7,5MW tienen más peso por MW que las de 3 y 3,6MW, del orden del doble en nacello y rotor y un 50% más para la torre. Como los datos aquí utilizados para onshore se basan principalmente en Gamesa para 2MW, estaríamos siendo conservadores en cuanto a los materiales si la tendencia a poner turbinas grandes se mantiene. Puesto que la Cp de las turbinas grandes no mejora al doble que las de 2MW, entonces los costes materiales también son mayores en realación al KWh producido. Así que estaríamos blindados con estos datos respecto a la hipotética mejora tecnológica.</t>
        </r>
      </text>
    </comment>
    <comment ref="E100" authorId="1" shapeId="0">
      <text>
        <r>
          <rPr>
            <b/>
            <sz val="9"/>
            <color indexed="81"/>
            <rFont val="Tahoma"/>
            <family val="2"/>
          </rPr>
          <t>carlos:</t>
        </r>
        <r>
          <rPr>
            <sz val="9"/>
            <color indexed="81"/>
            <rFont val="Tahoma"/>
            <family val="2"/>
          </rPr>
          <t xml:space="preserve">
Asumo la proporción mayor para offshore</t>
        </r>
      </text>
    </comment>
    <comment ref="B102" authorId="1" shapeId="0">
      <text>
        <r>
          <rPr>
            <b/>
            <sz val="9"/>
            <color indexed="81"/>
            <rFont val="Tahoma"/>
            <family val="2"/>
          </rPr>
          <t>carlos:</t>
        </r>
        <r>
          <rPr>
            <sz val="9"/>
            <color indexed="81"/>
            <rFont val="Tahoma"/>
            <family val="2"/>
          </rPr>
          <t xml:space="preserve">
estimamos iguales gastos qwue PV salvo en washing que es muy superior (se lavan los espejos cada semana en vez de 4 veces al año para PV)</t>
        </r>
      </text>
    </comment>
    <comment ref="D102" authorId="1" shapeId="0">
      <text>
        <r>
          <rPr>
            <b/>
            <sz val="9"/>
            <color indexed="81"/>
            <rFont val="Tahoma"/>
            <family val="2"/>
          </rPr>
          <t>carlos:</t>
        </r>
        <r>
          <rPr>
            <sz val="9"/>
            <color indexed="81"/>
            <rFont val="Tahoma"/>
            <family val="2"/>
          </rPr>
          <t xml:space="preserve">
Haapala asume 3 viajes al año en truck para inspeccionar cada generador de 2MW. Asumimos la mitad aquí teniendo en cuenta que los parques se visitarán más veces al año, quizás dos veces al mes, pero se inspeccionarán 20 o más molinos en un día. suponemos unos 300Km de recorrido.</t>
        </r>
      </text>
    </comment>
    <comment ref="E102" authorId="1" shapeId="0">
      <text>
        <r>
          <rPr>
            <b/>
            <sz val="9"/>
            <color indexed="81"/>
            <rFont val="Tahoma"/>
            <family val="2"/>
          </rPr>
          <t>carlos:</t>
        </r>
        <r>
          <rPr>
            <sz val="9"/>
            <color indexed="81"/>
            <rFont val="Tahoma"/>
            <family val="2"/>
          </rPr>
          <t xml:space="preserve">
barcos lodon array. 5 barcos 50Km/día, 2l/km dan 290l/año/MW
Staff 0,15/MW unos 66l/año/MW
</t>
        </r>
      </text>
    </comment>
    <comment ref="D107" authorId="1" shapeId="0">
      <text>
        <r>
          <rPr>
            <b/>
            <sz val="9"/>
            <color indexed="81"/>
            <rFont val="Tahoma"/>
            <family val="2"/>
          </rPr>
          <t>carlos:</t>
        </r>
        <r>
          <rPr>
            <sz val="9"/>
            <color indexed="81"/>
            <rFont val="Tahoma"/>
            <family val="2"/>
          </rPr>
          <t xml:space="preserve">
Asumiendo un reemplazo cada 25 años (Haapala 2014)</t>
        </r>
      </text>
    </comment>
    <comment ref="C111" authorId="1" shapeId="0">
      <text>
        <r>
          <rPr>
            <b/>
            <sz val="9"/>
            <color indexed="81"/>
            <rFont val="Tahoma"/>
            <family val="2"/>
          </rPr>
          <t>carlos:</t>
        </r>
        <r>
          <rPr>
            <sz val="9"/>
            <color indexed="81"/>
            <rFont val="Tahoma"/>
            <family val="2"/>
          </rPr>
          <t xml:space="preserve">
El 2% se devuelven por defectuosos</t>
        </r>
      </text>
    </comment>
    <comment ref="B113" authorId="1" shapeId="0">
      <text>
        <r>
          <rPr>
            <b/>
            <sz val="9"/>
            <color indexed="81"/>
            <rFont val="Tahoma"/>
            <family val="2"/>
          </rPr>
          <t>carlos:</t>
        </r>
        <r>
          <rPr>
            <sz val="9"/>
            <color indexed="81"/>
            <rFont val="Tahoma"/>
            <family val="2"/>
          </rPr>
          <t xml:space="preserve">
Significativo y no puesto enpestaña autores</t>
        </r>
      </text>
    </comment>
    <comment ref="Y114" authorId="1" shapeId="0">
      <text>
        <r>
          <rPr>
            <b/>
            <sz val="9"/>
            <color indexed="81"/>
            <rFont val="Tahoma"/>
            <family val="2"/>
          </rPr>
          <t>carlos:</t>
        </r>
        <r>
          <rPr>
            <sz val="9"/>
            <color indexed="81"/>
            <rFont val="Tahoma"/>
            <family val="2"/>
          </rPr>
          <t xml:space="preserve">
supongo 10 veces menos que desionizar el agua.</t>
        </r>
      </text>
    </comment>
    <comment ref="B120" authorId="1" shapeId="0">
      <text>
        <r>
          <rPr>
            <b/>
            <sz val="9"/>
            <color indexed="81"/>
            <rFont val="Tahoma"/>
            <family val="2"/>
          </rPr>
          <t>carlos:</t>
        </r>
        <r>
          <rPr>
            <sz val="9"/>
            <color indexed="81"/>
            <rFont val="Tahoma"/>
            <family val="2"/>
          </rPr>
          <t xml:space="preserve">
(already included)
Según REE y Ministerio de industria</t>
        </r>
      </text>
    </comment>
    <comment ref="C120" authorId="1" shapeId="0">
      <text>
        <r>
          <rPr>
            <b/>
            <sz val="9"/>
            <color indexed="81"/>
            <rFont val="Tahoma"/>
            <family val="2"/>
          </rPr>
          <t>carlos:</t>
        </r>
        <r>
          <rPr>
            <sz val="9"/>
            <color indexed="81"/>
            <rFont val="Tahoma"/>
            <family val="2"/>
          </rPr>
          <t xml:space="preserve">
(not included)
Prieto &amp; Hall (2013)</t>
        </r>
      </text>
    </comment>
    <comment ref="D120" authorId="1" shapeId="0">
      <text>
        <r>
          <rPr>
            <b/>
            <sz val="9"/>
            <color indexed="81"/>
            <rFont val="Tahoma"/>
            <family val="2"/>
          </rPr>
          <t>carlos:</t>
        </r>
        <r>
          <rPr>
            <sz val="9"/>
            <color indexed="81"/>
            <rFont val="Tahoma"/>
            <family val="2"/>
          </rPr>
          <t xml:space="preserve">
(not included)
REE</t>
        </r>
      </text>
    </comment>
    <comment ref="E120" authorId="0" shapeId="0">
      <text>
        <r>
          <rPr>
            <b/>
            <sz val="9"/>
            <color indexed="81"/>
            <rFont val="Tahoma"/>
            <family val="2"/>
          </rPr>
          <t>Iñigo:</t>
        </r>
        <r>
          <rPr>
            <sz val="9"/>
            <color indexed="81"/>
            <rFont val="Tahoma"/>
            <family val="2"/>
          </rPr>
          <t xml:space="preserve">
(not included)</t>
        </r>
      </text>
    </comment>
    <comment ref="A122" authorId="0" shapeId="0">
      <text>
        <r>
          <rPr>
            <b/>
            <sz val="9"/>
            <color indexed="81"/>
            <rFont val="Tahoma"/>
            <family val="2"/>
          </rPr>
          <t>Iñigo:</t>
        </r>
        <r>
          <rPr>
            <sz val="9"/>
            <color indexed="81"/>
            <rFont val="Tahoma"/>
            <family val="2"/>
          </rPr>
          <t xml:space="preserve">
10% of the CED of the construction Hertwich et al (2015)</t>
        </r>
      </text>
    </comment>
  </commentList>
</comments>
</file>

<file path=xl/sharedStrings.xml><?xml version="1.0" encoding="utf-8"?>
<sst xmlns="http://schemas.openxmlformats.org/spreadsheetml/2006/main" count="3786" uniqueCount="949">
  <si>
    <t>Socioeconomic</t>
  </si>
  <si>
    <t>Separate conv and unconv oil? (1=Y;0=N)</t>
  </si>
  <si>
    <t>Separate conv and unconv gas? (1=Y;0=N)</t>
  </si>
  <si>
    <t>Selection constraint extraction unconv oil</t>
  </si>
  <si>
    <t>1. User constant (annual growth%)</t>
  </si>
  <si>
    <t>Selection constraint extraction unconv gas</t>
  </si>
  <si>
    <t>P CTL (annual growth%)</t>
  </si>
  <si>
    <t>P GTL (annual growth%)</t>
  </si>
  <si>
    <t>Nuclear</t>
  </si>
  <si>
    <t>Selection of nuclear scenario</t>
  </si>
  <si>
    <t>Alternative transport</t>
  </si>
  <si>
    <t>BioEnergy</t>
  </si>
  <si>
    <t>Annual shift from 2gen to 3gen</t>
  </si>
  <si>
    <t>Activate afforestation program (1=Y;0=N)</t>
  </si>
  <si>
    <t>Oil</t>
  </si>
  <si>
    <t xml:space="preserve">Selection of conv oil curve
</t>
  </si>
  <si>
    <t>1. Maggio12 middle</t>
  </si>
  <si>
    <t>Selection of unconv oil curve</t>
  </si>
  <si>
    <t>1. Mohr15 BG</t>
  </si>
  <si>
    <t>2. Maggio12 High</t>
  </si>
  <si>
    <t>2. Mohr15 Low</t>
  </si>
  <si>
    <t>3. Maggio12 Low</t>
  </si>
  <si>
    <t>3. Mohr15 High</t>
  </si>
  <si>
    <t>Gas</t>
  </si>
  <si>
    <t xml:space="preserve">Selection of conv gas curve
</t>
  </si>
  <si>
    <t>1. BG Mohr15</t>
  </si>
  <si>
    <t>Selection of unconv gas curve</t>
  </si>
  <si>
    <t>2. Low Mohr15</t>
  </si>
  <si>
    <t>3. High Mohr15</t>
  </si>
  <si>
    <t>Coal</t>
  </si>
  <si>
    <t>Selection of coal curve</t>
  </si>
  <si>
    <t>1. Mohr12 high</t>
  </si>
  <si>
    <t>Selection of total oil curve</t>
  </si>
  <si>
    <t>1.Laherrère 2006</t>
  </si>
  <si>
    <t>2. Mohr15 low</t>
  </si>
  <si>
    <t>3. Mohr15 BG</t>
  </si>
  <si>
    <t>4. Mohr15 high</t>
  </si>
  <si>
    <t>Uranium</t>
  </si>
  <si>
    <t>Selection of uranium curve</t>
  </si>
  <si>
    <t>1.EWG13</t>
  </si>
  <si>
    <t>Selection of total gas curve</t>
  </si>
  <si>
    <t>1.Laherrére10</t>
  </si>
  <si>
    <t>2.Zittel12</t>
  </si>
  <si>
    <t>2.Mohr12 BG</t>
  </si>
  <si>
    <t>Techno-ecological potential electric RES</t>
  </si>
  <si>
    <t>USER MAX EXTRACTION TABLE</t>
  </si>
  <si>
    <t>Type</t>
  </si>
  <si>
    <t>URR (EJ)</t>
  </si>
  <si>
    <t>Example: Maggio middle conv oil</t>
  </si>
  <si>
    <t>reserves</t>
  </si>
  <si>
    <t>max extraction</t>
  </si>
  <si>
    <t>User defined conv oil</t>
  </si>
  <si>
    <t>User defined unconv oil</t>
  </si>
  <si>
    <t>User defined conv gas</t>
  </si>
  <si>
    <t>User defined unconv gas</t>
  </si>
  <si>
    <t>User defined coal</t>
  </si>
  <si>
    <t>User defined uranium</t>
  </si>
  <si>
    <t>USER GROWTH UNCONV FUEL TABLE</t>
  </si>
  <si>
    <t>Unconv oil</t>
  </si>
  <si>
    <t>year</t>
  </si>
  <si>
    <t>growth%</t>
  </si>
  <si>
    <t>Unconv gas</t>
  </si>
  <si>
    <t>User defined total oil</t>
  </si>
  <si>
    <t>User defined total gas</t>
  </si>
  <si>
    <t>Projection electric RES</t>
  </si>
  <si>
    <t>Resources</t>
  </si>
  <si>
    <t>CTL</t>
  </si>
  <si>
    <t>GTL</t>
  </si>
  <si>
    <t>CONSTANTS</t>
  </si>
  <si>
    <t>UNIT CHANGE</t>
  </si>
  <si>
    <t>HISTORIC VALUES</t>
  </si>
  <si>
    <t>EJ per TWh</t>
  </si>
  <si>
    <t>EJ/TWh</t>
  </si>
  <si>
    <t>1/year</t>
  </si>
  <si>
    <t>Mtoe per EJ</t>
  </si>
  <si>
    <t>Mtoe/EJ</t>
  </si>
  <si>
    <t>Historic pop</t>
  </si>
  <si>
    <t>people/Year</t>
  </si>
  <si>
    <t>TWe per TWh</t>
  </si>
  <si>
    <t>Twe/(TWh*Year)</t>
  </si>
  <si>
    <t>Dmnl</t>
  </si>
  <si>
    <t>GTCO2e per gCO2e</t>
  </si>
  <si>
    <t>GTCO2e/gCO2e</t>
  </si>
  <si>
    <t>TWh</t>
  </si>
  <si>
    <t>kWh per TWh</t>
  </si>
  <si>
    <t>kWh/TWh</t>
  </si>
  <si>
    <t>kt uranium per EJ</t>
  </si>
  <si>
    <t>kt/EJ</t>
  </si>
  <si>
    <t>Hist share gas vs (coal+gas) Elec</t>
  </si>
  <si>
    <t>C per CO2</t>
  </si>
  <si>
    <t>GtC/GTCO2e</t>
  </si>
  <si>
    <t>percent to share</t>
  </si>
  <si>
    <t>Historical unconv oil</t>
  </si>
  <si>
    <t>EJ/Year</t>
  </si>
  <si>
    <t>EJ</t>
  </si>
  <si>
    <t>Historical unconv gas</t>
  </si>
  <si>
    <t>Historic CTL</t>
  </si>
  <si>
    <t>Historic GTL</t>
  </si>
  <si>
    <t>Historic emissions</t>
  </si>
  <si>
    <t>MAX EXTRACTION TABLE</t>
  </si>
  <si>
    <t xml:space="preserve">EWG13 Uranium </t>
  </si>
  <si>
    <t>RURR</t>
  </si>
  <si>
    <t>Maggio12 middle conv oil</t>
  </si>
  <si>
    <t>Maggio12 high conv oil</t>
  </si>
  <si>
    <t>BG mohr15 unconv oil</t>
  </si>
  <si>
    <t>High mohr15 unconv oil</t>
  </si>
  <si>
    <t>Low mohr15 unconv oil</t>
  </si>
  <si>
    <t>mohr12 coal</t>
  </si>
  <si>
    <t>Laherrère 2006 total oil</t>
  </si>
  <si>
    <t>Maggio12 low conv oil</t>
  </si>
  <si>
    <t>Mohr12 BG total gas</t>
  </si>
  <si>
    <t xml:space="preserve">Low Mohr2015 conv gas </t>
  </si>
  <si>
    <t xml:space="preserve">High Mohr2015 conv gas </t>
  </si>
  <si>
    <t>Low Mohr2015 coal</t>
  </si>
  <si>
    <t>BG Mohr2015 coal</t>
  </si>
  <si>
    <t>High Mohr2015 coal</t>
  </si>
  <si>
    <t>Zittel12 uranium</t>
  </si>
  <si>
    <t xml:space="preserve">Historical share BEV+HEV </t>
  </si>
  <si>
    <t xml:space="preserve">Historical share NGV </t>
  </si>
  <si>
    <t>%</t>
  </si>
  <si>
    <t>Total GHG Emissions Excluding Land-Use Change and Forestry</t>
  </si>
  <si>
    <t xml:space="preserve">Total GHG Emissions Including Land-Use Change and Forestry </t>
  </si>
  <si>
    <t>GtCO2/Year</t>
  </si>
  <si>
    <t>GtCO2e/Year</t>
  </si>
  <si>
    <t>GtCO₂e‍/Year</t>
  </si>
  <si>
    <t>HISTORIC CONSTANTS</t>
  </si>
  <si>
    <t xml:space="preserve">BEV/HEV past share growth </t>
  </si>
  <si>
    <t xml:space="preserve">NGV past share growth </t>
  </si>
  <si>
    <t>PARAMETERS</t>
  </si>
  <si>
    <t xml:space="preserve">power density </t>
  </si>
  <si>
    <t>life time</t>
  </si>
  <si>
    <t>replacement rate</t>
  </si>
  <si>
    <t xml:space="preserve">gCO2e per kWh </t>
  </si>
  <si>
    <t>Twe/Mha</t>
  </si>
  <si>
    <t>gCO2e/kWh</t>
  </si>
  <si>
    <t>Geothermal</t>
  </si>
  <si>
    <t>-</t>
  </si>
  <si>
    <t>Oceanic</t>
  </si>
  <si>
    <t>Wind onshore</t>
  </si>
  <si>
    <t>Hydro</t>
  </si>
  <si>
    <t>Cp (Dmnl)</t>
  </si>
  <si>
    <t>invest cost (Tdollars/KW)</t>
  </si>
  <si>
    <t>Wind offshore</t>
  </si>
  <si>
    <t>Biofuels</t>
  </si>
  <si>
    <t>OTHER PARAMETERS</t>
  </si>
  <si>
    <t>GtCO2 per Mtoe CTL</t>
  </si>
  <si>
    <t>Prop electrical distribution losses</t>
  </si>
  <si>
    <t>GtCO2 per Mtoe GTL</t>
  </si>
  <si>
    <t>GJ per EJ</t>
  </si>
  <si>
    <t>GtCO2 per Mtoe coal</t>
  </si>
  <si>
    <t>GTCO2 per Mtoe conv gas</t>
  </si>
  <si>
    <t>GTCO2 per Mtoe conv oil</t>
  </si>
  <si>
    <t>GtCO2 per Mtoe unconv gas</t>
  </si>
  <si>
    <t>propor gas transp losses</t>
  </si>
  <si>
    <t>GtCO2 per Mtoe unconv oil</t>
  </si>
  <si>
    <t>GtCO2 per Mtoe shale oil</t>
  </si>
  <si>
    <t>K liquid E EV TWh EJ</t>
  </si>
  <si>
    <t>TWh/EJ</t>
  </si>
  <si>
    <t>Land productivity biofuels 2nd gen EJ MHa</t>
  </si>
  <si>
    <t>EJ/Mha</t>
  </si>
  <si>
    <t>Marginal Atmos Retention</t>
  </si>
  <si>
    <t>BioE potencial NPP marginal lands</t>
  </si>
  <si>
    <t>Mha/EJ</t>
  </si>
  <si>
    <t>EJ/ktoe</t>
  </si>
  <si>
    <t>Gboe per EJ</t>
  </si>
  <si>
    <t>EJ/Gboe</t>
  </si>
  <si>
    <t>Efficiency conversion geot PE to Elec</t>
  </si>
  <si>
    <t>Year</t>
  </si>
  <si>
    <t>Mb/d per EJ/year</t>
  </si>
  <si>
    <t>Mb/EJ</t>
  </si>
  <si>
    <t>Grid reinforcement costs ref</t>
  </si>
  <si>
    <t>MHa</t>
  </si>
  <si>
    <t>urban surface 2008</t>
  </si>
  <si>
    <t>technological max pct of change</t>
  </si>
  <si>
    <t>1/Year</t>
  </si>
  <si>
    <t>Efficiency improvement 3gen</t>
  </si>
  <si>
    <t>Oil refinery gains share</t>
  </si>
  <si>
    <t>future share gas vs (coal+gas) for Elec</t>
  </si>
  <si>
    <t>dollars to Tdollars</t>
  </si>
  <si>
    <t>Max efficiency gas power plant</t>
  </si>
  <si>
    <t>Biofuels in marginal lands: exogenous start production scenario (mimics biofuel 2nd generation 2000-2014)</t>
  </si>
  <si>
    <t>Annual growth start production biofuels marginal lands (ktoe/yr)</t>
  </si>
  <si>
    <t>TWh/Year</t>
  </si>
  <si>
    <t>Biofuels past growth</t>
  </si>
  <si>
    <t xml:space="preserve">P growth pop </t>
  </si>
  <si>
    <t>Mha</t>
  </si>
  <si>
    <t xml:space="preserve">max hydro </t>
  </si>
  <si>
    <t xml:space="preserve">max oceanic </t>
  </si>
  <si>
    <t xml:space="preserve">max onshore wind </t>
  </si>
  <si>
    <t xml:space="preserve">max offshore wind </t>
  </si>
  <si>
    <t>annual growth%</t>
  </si>
  <si>
    <t>annual growth% after 2020</t>
  </si>
  <si>
    <t>vs past trends</t>
  </si>
  <si>
    <t xml:space="preserve">P biofuels 2gen </t>
  </si>
  <si>
    <t xml:space="preserve">start year biofuels land marg </t>
  </si>
  <si>
    <t xml:space="preserve">P biofuels 3gen </t>
  </si>
  <si>
    <t xml:space="preserve">start year 3gen </t>
  </si>
  <si>
    <t xml:space="preserve">P cellulosic biofuels </t>
  </si>
  <si>
    <t xml:space="preserve">start year cellulosic biofuels </t>
  </si>
  <si>
    <t xml:space="preserve">share cellulosic biofuels vs BioE residues </t>
  </si>
  <si>
    <t>Afforestation</t>
  </si>
  <si>
    <t>Techno-ecological potential thermal RES</t>
  </si>
  <si>
    <t>DegreesC</t>
  </si>
  <si>
    <t>init Deep Ocean Temp</t>
  </si>
  <si>
    <t>init Atmos UOcean Temp</t>
  </si>
  <si>
    <t>DegreesC*meter*meter/(watt*Year)</t>
  </si>
  <si>
    <t>Climate equation coefficient for upper level</t>
  </si>
  <si>
    <t>w/(m2*DegreesC)</t>
  </si>
  <si>
    <t>Heat Capacity Ratio</t>
  </si>
  <si>
    <t>Transfer coefficient for lower level</t>
  </si>
  <si>
    <t>Climate Sensitivity</t>
  </si>
  <si>
    <t>w/m2</t>
  </si>
  <si>
    <t>CO2 Rad Force Coeff</t>
  </si>
  <si>
    <t>TonC</t>
  </si>
  <si>
    <t>Preindustrial CO2</t>
  </si>
  <si>
    <t>Rate of CO2 Transfer</t>
  </si>
  <si>
    <t>ppm</t>
  </si>
  <si>
    <t>pre industrial value ppm</t>
  </si>
  <si>
    <t>ppm/GtC</t>
  </si>
  <si>
    <t>Climate parameters (DICE model)</t>
  </si>
  <si>
    <t>t per Gt</t>
  </si>
  <si>
    <t>Historic extraction resources</t>
  </si>
  <si>
    <t>Share resources by sector</t>
  </si>
  <si>
    <t>Efficiency coal for electricity</t>
  </si>
  <si>
    <t>Land use</t>
  </si>
  <si>
    <t>CTL efficiency</t>
  </si>
  <si>
    <t>GTL efficiency</t>
  </si>
  <si>
    <t>P onshore wind</t>
  </si>
  <si>
    <t>P oceanic</t>
  </si>
  <si>
    <t>P wind offshore</t>
  </si>
  <si>
    <t>TWth</t>
  </si>
  <si>
    <t>P bioE residues for heat+elec</t>
  </si>
  <si>
    <t>start year BioE residues for heat+elec</t>
  </si>
  <si>
    <t>Emissions and climate parameters</t>
  </si>
  <si>
    <t>GtCO2</t>
  </si>
  <si>
    <t>W/m2</t>
  </si>
  <si>
    <t>Other GHG Rad Forcing</t>
  </si>
  <si>
    <t>RENEWABLE &amp; NUCLEAR ENERGY PARAMETERS</t>
  </si>
  <si>
    <t>Efficiencies</t>
  </si>
  <si>
    <t>Energy shares by sector</t>
  </si>
  <si>
    <t>Energy losses</t>
  </si>
  <si>
    <t>Parameters of the model.</t>
  </si>
  <si>
    <t>Constants of the model (units change &amp; historic values).</t>
  </si>
  <si>
    <t>Others</t>
  </si>
  <si>
    <t>BAU scenario</t>
  </si>
  <si>
    <t>Scenario 1</t>
  </si>
  <si>
    <t>Scenario 2</t>
  </si>
  <si>
    <t>Scenario 3</t>
  </si>
  <si>
    <t>Scenario 4</t>
  </si>
  <si>
    <t>Efficiency liquids for electricity</t>
  </si>
  <si>
    <t>Historical efficiency gas for electricity</t>
  </si>
  <si>
    <t>historic nuclear generation TWh</t>
  </si>
  <si>
    <t>PEpc consumption trad biomass ref</t>
  </si>
  <si>
    <t>people</t>
  </si>
  <si>
    <t>People relying trad biomass ref</t>
  </si>
  <si>
    <t>Efficiency gas for oil refinery gains</t>
  </si>
  <si>
    <t>EJ per Ktoe</t>
  </si>
  <si>
    <t>Additional land compet available for biofuels</t>
  </si>
  <si>
    <t>Land occupation ratio biofuels marg land</t>
  </si>
  <si>
    <t xml:space="preserve">Conv efficiency from NPP to biofuels </t>
  </si>
  <si>
    <t>TPEFpc threshold high development</t>
  </si>
  <si>
    <t>GJ/people</t>
  </si>
  <si>
    <t>TPED acceptable standard living</t>
  </si>
  <si>
    <t>Past growth</t>
  </si>
  <si>
    <t>Cumulated extraction 1990</t>
  </si>
  <si>
    <t>OIL</t>
  </si>
  <si>
    <t>GAS</t>
  </si>
  <si>
    <t>COAL</t>
  </si>
  <si>
    <t>URANIUM</t>
  </si>
  <si>
    <t>Efficiency uranium for electricity</t>
  </si>
  <si>
    <t>Hist growth CTL</t>
  </si>
  <si>
    <t>Hist growth GTL</t>
  </si>
  <si>
    <t>Global arable land</t>
  </si>
  <si>
    <t>Land use change emissions GtCO2</t>
  </si>
  <si>
    <t>ppm per GTC</t>
  </si>
  <si>
    <t>init CO2 in Atmos ppm</t>
  </si>
  <si>
    <t>Historic natural gas extraction</t>
  </si>
  <si>
    <t>Primary Energy Supply</t>
  </si>
  <si>
    <t>Historic crude oil extraction</t>
  </si>
  <si>
    <t>Historic liquids extraction</t>
  </si>
  <si>
    <t>Historic coal extraction</t>
  </si>
  <si>
    <t>Historic TPES</t>
  </si>
  <si>
    <t xml:space="preserve">Historic electricity consumption </t>
  </si>
  <si>
    <t>Historic total RES extraction</t>
  </si>
  <si>
    <t xml:space="preserve">Total CO2 emissions from fossil fuel consumption and cement production </t>
  </si>
  <si>
    <t>share current trends Elec for Transp</t>
  </si>
  <si>
    <t>Efficiency improv gas for electricity</t>
  </si>
  <si>
    <t>Other GHG emissions</t>
  </si>
  <si>
    <t>Afforestation program</t>
  </si>
  <si>
    <t>MtC/yr</t>
  </si>
  <si>
    <t>Mt per Gt</t>
  </si>
  <si>
    <t>Name of simulated scenario</t>
  </si>
  <si>
    <t xml:space="preserve">For more information see: </t>
  </si>
  <si>
    <t>http://www.eis.uva.es/energiasostenible/?page_id=2056&amp;lang=en</t>
  </si>
  <si>
    <t>Info input variables</t>
  </si>
  <si>
    <t>User defined</t>
  </si>
  <si>
    <t>BAU</t>
  </si>
  <si>
    <t>SCEN1</t>
  </si>
  <si>
    <t>SCEN2</t>
  </si>
  <si>
    <t>SCEN3</t>
  </si>
  <si>
    <t>SCEN4</t>
  </si>
  <si>
    <t>Constants</t>
  </si>
  <si>
    <t>Parameters</t>
  </si>
  <si>
    <t>In the original version of the sheet it corresponds to the "BAU" scenario.</t>
  </si>
  <si>
    <t>Capellán-Pérez, Iñigo, Margarita Mediavilla, Carlos de Castro, Óscar Carpintero, and Luis Javier Miguel. “Fossil Fuel Depletion and Socio-Economic Scenarios: An Integrated Approach.” Energy 77 (December 1, 2014): 641–66. doi:10.1016/j.energy.2014.09.063.</t>
  </si>
  <si>
    <t>Corresponds to SCEN1 storyline/scenario in Capellán-Pérez et al., (2014; 2017)</t>
  </si>
  <si>
    <t>Corresponds to SCEN3 storyline/scenario in Capellán-Pérez et al., (2014; 2017)</t>
  </si>
  <si>
    <t>Corresponds to SCEN4 storyline/scenario in Capellán-Pérez et al., (2014; 2017)</t>
  </si>
  <si>
    <t>Annual population growth. UN projections in their medium scenario (Medium fertility variant)</t>
  </si>
  <si>
    <t>Selection of the nuclear scenario in "inputs.xlsx"</t>
  </si>
  <si>
    <t xml:space="preserve">Techno-ecological potential of hydro </t>
  </si>
  <si>
    <t>Share of geothermal for electricity in relation to the total potential of geothermal (including thermal uses).</t>
  </si>
  <si>
    <t>TWe</t>
  </si>
  <si>
    <t>Techno-ecological potential of oceanic</t>
  </si>
  <si>
    <t>Techno-ecological potential of onshore wind</t>
  </si>
  <si>
    <t>Techno-ecological potential of offshore wind</t>
  </si>
  <si>
    <t>Assumed land availability for solar power plants.</t>
  </si>
  <si>
    <t>Annual growth in energy output as a function of past trends.</t>
  </si>
  <si>
    <t>Annual growth in energy output demand depending on the policy of the scenario.</t>
  </si>
  <si>
    <t>Available land for biofuels in competition with other uses depending on the scenario.</t>
  </si>
  <si>
    <t>First year when 3rd generation biofuels are available.</t>
  </si>
  <si>
    <t>Share of the land dedicated for biofuels from the 2nd generation shifted to 3rd generation in the next year.</t>
  </si>
  <si>
    <t>First year when the technology "biofuels land marg" is available.</t>
  </si>
  <si>
    <t>First year when the technology is available.</t>
  </si>
  <si>
    <t>Share bioenergy residues potential allocated to cellulosic biofuels production.</t>
  </si>
  <si>
    <t>Max potential thermal BioE conventional</t>
  </si>
  <si>
    <t>Sustainable potential NPP of conventional bioenergy for heat. Source: Technical Report.</t>
  </si>
  <si>
    <t>Max NPP potential BioE residues for heat</t>
  </si>
  <si>
    <t>Sustainable potential NPP residues for bioenergy for heat.</t>
  </si>
  <si>
    <t>1. Activated; 2. Not activated.</t>
  </si>
  <si>
    <t>Switch to disaggregate between conventional and unconventional fuel: "1" = disaggregation, "0" = conv+unconv aggregated (all the gas flows then through the right side of this view, i.e. the "conventional gas" modelling side).</t>
  </si>
  <si>
    <t>Switch to disaggregate between conventional and unconventional fuel: "1" = disaggregation, "0" = conv+unconv aggregated (all the oil flows then through the right side of this view, i.e. the "conventional oil" modelling side).</t>
  </si>
  <si>
    <t>Select from the left</t>
  </si>
  <si>
    <t>Select from the right</t>
  </si>
  <si>
    <t>User-defined annual extraction growth constraint path as a function of time for unconventional oil.</t>
  </si>
  <si>
    <t>Write "1" or "2"</t>
  </si>
  <si>
    <t>User-defined annual extraction growth constraint path as a function of time for unconventional gas.</t>
  </si>
  <si>
    <t>Brief description of each variable which is changeable in the scenarios.</t>
  </si>
  <si>
    <t>time planification</t>
  </si>
  <si>
    <t>time construction</t>
  </si>
  <si>
    <t>years</t>
  </si>
  <si>
    <t>G per T</t>
  </si>
  <si>
    <t>RES elec evolve</t>
  </si>
  <si>
    <t>Agriculture, Hunting, Forestry and Fishing</t>
  </si>
  <si>
    <t>Mining and Quarrying</t>
  </si>
  <si>
    <t>Food, Beverages and Tobacco</t>
  </si>
  <si>
    <t>Textiles and Textile Products</t>
  </si>
  <si>
    <t>Leather, Leather and Footwear</t>
  </si>
  <si>
    <t>Wood and Products of Wood and Cork</t>
  </si>
  <si>
    <t>Pulp, Paper, Paper , Printing and Publishing</t>
  </si>
  <si>
    <t>Coke, Refined Petroleum and Nuclear Fuel</t>
  </si>
  <si>
    <t>Chemicals and Chemical Products</t>
  </si>
  <si>
    <t>Rubber and Plastics</t>
  </si>
  <si>
    <t>Other Non-Metallic Mineral</t>
  </si>
  <si>
    <t>Basic Metals and Fabricated Metal</t>
  </si>
  <si>
    <t>Machinery, Nec</t>
  </si>
  <si>
    <t>Electrical and Optical Equipment</t>
  </si>
  <si>
    <t>Transport Equipment</t>
  </si>
  <si>
    <t>Manufacturing, Nec; Recycling</t>
  </si>
  <si>
    <t>Electricity, Gas and Water Supply</t>
  </si>
  <si>
    <t>Construction</t>
  </si>
  <si>
    <t>Sale, Maintenance and Repair of Motor Vehicles and Motorcycles; Retail Sale of Fuel</t>
  </si>
  <si>
    <t>Wholesale Trade and Commission Trade, Except of Motor Vehicles and Motorcycles</t>
  </si>
  <si>
    <t>Retail Trade, Except of Motor Vehicles and Motorcycles; Repair of Household Goods</t>
  </si>
  <si>
    <t>Hotels and Restaurants</t>
  </si>
  <si>
    <t>Inland Transport</t>
  </si>
  <si>
    <t>Water Transport</t>
  </si>
  <si>
    <t>Air Transport</t>
  </si>
  <si>
    <t>Other Supporting and Auxiliary Transport Activities; Activities of Travel Agencies</t>
  </si>
  <si>
    <t>Post and Telecommunications</t>
  </si>
  <si>
    <t>Financial Intermediation</t>
  </si>
  <si>
    <t>Real Estate Activities</t>
  </si>
  <si>
    <t>Renting of M&amp;Eq and Other Business Activities</t>
  </si>
  <si>
    <t>Public Admin and Defence; Compulsory Social Security</t>
  </si>
  <si>
    <t>Education</t>
  </si>
  <si>
    <t>Health and Social Work</t>
  </si>
  <si>
    <t>Other Community, Social and Personal Services</t>
  </si>
  <si>
    <t>Private Households with Employed Persons</t>
  </si>
  <si>
    <t>Historic demand</t>
  </si>
  <si>
    <t>Final energy intensityby sector (EJ / $2005)</t>
  </si>
  <si>
    <t>ELEC</t>
  </si>
  <si>
    <t>Final consumption expenditure by households</t>
  </si>
  <si>
    <t>HEAT</t>
  </si>
  <si>
    <t>LIQUIDS</t>
  </si>
  <si>
    <t>GASES</t>
  </si>
  <si>
    <t>SOLIDS</t>
  </si>
  <si>
    <t>ktoe/Year</t>
  </si>
  <si>
    <t>cumulated uranium extraction to 1995</t>
  </si>
  <si>
    <t>cumulated conv oil extraction to 1995</t>
  </si>
  <si>
    <t>cumulated unconv oil extraction to 1995</t>
  </si>
  <si>
    <t>cumulated conv gas extraction to 1995</t>
  </si>
  <si>
    <t>cumulated unconv gas extraction to 1995</t>
  </si>
  <si>
    <t>cumulated coal extraction to 1995</t>
  </si>
  <si>
    <t>GtC</t>
  </si>
  <si>
    <t>Cumulative emissions 1751-1995</t>
  </si>
  <si>
    <t>carbon budget</t>
  </si>
  <si>
    <t>INITIAL DEMAND</t>
  </si>
  <si>
    <t>Sectores</t>
  </si>
  <si>
    <t>Time</t>
  </si>
  <si>
    <t>1995</t>
  </si>
  <si>
    <t>1996</t>
  </si>
  <si>
    <t>1997</t>
  </si>
  <si>
    <t>1998</t>
  </si>
  <si>
    <t>1999</t>
  </si>
  <si>
    <t>2000</t>
  </si>
  <si>
    <t>2001</t>
  </si>
  <si>
    <t>2002</t>
  </si>
  <si>
    <t>2003</t>
  </si>
  <si>
    <t>2004</t>
  </si>
  <si>
    <t>2005</t>
  </si>
  <si>
    <t>2006</t>
  </si>
  <si>
    <t>2007</t>
  </si>
  <si>
    <t>2008</t>
  </si>
  <si>
    <t>2009</t>
  </si>
  <si>
    <t>Non energy use</t>
  </si>
  <si>
    <t>Losses</t>
  </si>
  <si>
    <t>Transf losses</t>
  </si>
  <si>
    <t>Variation households</t>
  </si>
  <si>
    <t>Initial 1995</t>
  </si>
  <si>
    <t>Liquids</t>
  </si>
  <si>
    <t>Gases</t>
  </si>
  <si>
    <t>Economy</t>
  </si>
  <si>
    <t>Includes the data relative to IOT, final energy intensities and trend demands</t>
  </si>
  <si>
    <t>Unlimited oil? (1=Y;0=N)</t>
  </si>
  <si>
    <t>Unlimited gas? (1=Y;0=N)</t>
  </si>
  <si>
    <t>Unlimited coal? (1=Y;0=N)</t>
  </si>
  <si>
    <t>Unlimited uranium? (1=Y;0=N)</t>
  </si>
  <si>
    <t>Switch to consider if oil is unlimited (1), or if it is limited (0). If limited then the available depletion curves are considered.</t>
  </si>
  <si>
    <t>Switch to consider if gas is unlimited (1), or if it is limited (0). If limited then the available depletion curves are considered.</t>
  </si>
  <si>
    <t>Switch to consider if coal is unlimited (1), or if it is limited (0). If limited then the available depletion curves are considered.</t>
  </si>
  <si>
    <t>Switch to consider if uranium is unlimited (1), or if it is limited (0). If limited then the available depletion curves are considered.</t>
  </si>
  <si>
    <t>Damage function</t>
  </si>
  <si>
    <t>a logistic</t>
  </si>
  <si>
    <t>b logistic</t>
  </si>
  <si>
    <t>Logistic equation</t>
  </si>
  <si>
    <t>Activate ELF?  (1=Y;0=N)</t>
  </si>
  <si>
    <t>CC impacts</t>
  </si>
  <si>
    <t>Equilibrium temperature change in response to a 2xCO2 equivalent change in radiative forcing</t>
  </si>
  <si>
    <t>Active/deactivate the energy loss function: (1) activate; (0) not active</t>
  </si>
  <si>
    <t>Climate model</t>
  </si>
  <si>
    <t>Climate</t>
  </si>
  <si>
    <t>Population</t>
  </si>
  <si>
    <t>Trend demand (all sectors)</t>
  </si>
  <si>
    <t>life time RES thermal</t>
  </si>
  <si>
    <t>Life time RES Thermal</t>
  </si>
  <si>
    <t>1. Constant power capacity at current levels</t>
  </si>
  <si>
    <t>2. No more nuclear installed, current capacity depreciates</t>
  </si>
  <si>
    <t>3. Growth of nuclear power</t>
  </si>
  <si>
    <t>4, Phase-out of nuclear power</t>
  </si>
  <si>
    <t>P nuclear scen3-4 (%annual variation)</t>
  </si>
  <si>
    <t>start year nuclear variation scen3-4</t>
  </si>
  <si>
    <t>min Cp</t>
  </si>
  <si>
    <t>Annual variation of new nuclear power plants (scenarios 3 and 4 of nuclear evolution) from the year "start year nuclear growth scen3-4".</t>
  </si>
  <si>
    <t>Start year of variation of nuclear power plants (Nuclear scenarios 3 and 4).</t>
  </si>
  <si>
    <t>Techno-ecological potential RES for heat</t>
  </si>
  <si>
    <t>CSP</t>
  </si>
  <si>
    <t>Solar PV</t>
  </si>
  <si>
    <t>P solar PV</t>
  </si>
  <si>
    <t>P CSP</t>
  </si>
  <si>
    <t>pct CHP plants vs total heat output</t>
  </si>
  <si>
    <t>Pct liquids gas in Heat plants</t>
  </si>
  <si>
    <t>Pct gas in fossil CHP plants</t>
  </si>
  <si>
    <t>Pct solids in fossil CHP plants</t>
  </si>
  <si>
    <t>Pct liquids in fossil CHP plants</t>
  </si>
  <si>
    <t>Historic solar for heat</t>
  </si>
  <si>
    <t>Historic geothermal for heat</t>
  </si>
  <si>
    <t>REF</t>
  </si>
  <si>
    <t>solar for heat</t>
  </si>
  <si>
    <t>geothermal for heat</t>
  </si>
  <si>
    <t>P solar for heat</t>
  </si>
  <si>
    <t>P geothermal for heat</t>
  </si>
  <si>
    <t>Efficiency solar panels for heat</t>
  </si>
  <si>
    <t>Losses solar for heat</t>
  </si>
  <si>
    <t>FE solar thermal potential</t>
  </si>
  <si>
    <t>Efficiency geothermal for heat</t>
  </si>
  <si>
    <t>PV</t>
  </si>
  <si>
    <t>wind onshore</t>
  </si>
  <si>
    <t>wind offshore</t>
  </si>
  <si>
    <t>MJ/kg</t>
  </si>
  <si>
    <t>Construction phase</t>
  </si>
  <si>
    <t>Adhesive</t>
  </si>
  <si>
    <t>Aluminium mirrors</t>
  </si>
  <si>
    <t>Carbon fiber</t>
  </si>
  <si>
    <t>Cement</t>
  </si>
  <si>
    <t>Diesel</t>
  </si>
  <si>
    <t>Evacuation lines (KM)</t>
  </si>
  <si>
    <t>Fiberglass</t>
  </si>
  <si>
    <t>Foam glass</t>
  </si>
  <si>
    <t>Glass</t>
  </si>
  <si>
    <t>gravel (roads, protection…)</t>
  </si>
  <si>
    <t>KNO3 mined</t>
  </si>
  <si>
    <t>Lime</t>
  </si>
  <si>
    <t>Limestone</t>
  </si>
  <si>
    <t>Lubricant</t>
  </si>
  <si>
    <t>NaNO3 mined</t>
  </si>
  <si>
    <t>NaNO3 synthetic</t>
  </si>
  <si>
    <t>Over grid (15%)</t>
  </si>
  <si>
    <t>Over grid (5%)</t>
  </si>
  <si>
    <t>Paint</t>
  </si>
  <si>
    <t>Plastics</t>
  </si>
  <si>
    <t>Polypropylene</t>
  </si>
  <si>
    <t>Rock</t>
  </si>
  <si>
    <t>Rock wool</t>
  </si>
  <si>
    <t>Sand</t>
  </si>
  <si>
    <t>Silicon sand</t>
  </si>
  <si>
    <t>Sillicon wafer modules</t>
  </si>
  <si>
    <t>Site preparation (soil works), etc.</t>
  </si>
  <si>
    <t>Soda ash</t>
  </si>
  <si>
    <t>Steel</t>
  </si>
  <si>
    <t>Syntethic oil</t>
  </si>
  <si>
    <t>Titanium dioxide</t>
  </si>
  <si>
    <t>Wires</t>
  </si>
  <si>
    <t>sillicon wafer</t>
  </si>
  <si>
    <t>synthetic oil</t>
  </si>
  <si>
    <t>Fase mantenimiento wind</t>
  </si>
  <si>
    <t>Suma fase mantenimiento solar</t>
  </si>
  <si>
    <t>M per T</t>
  </si>
  <si>
    <t>kg per Mt</t>
  </si>
  <si>
    <t>Operation and maintenance (yearly)</t>
  </si>
  <si>
    <t>Electric/electronic components</t>
  </si>
  <si>
    <t>Tin (Sn)</t>
  </si>
  <si>
    <t>Lead (Pb)</t>
  </si>
  <si>
    <t>Neodymium (Nd)</t>
  </si>
  <si>
    <t>Nickel (Ni)</t>
  </si>
  <si>
    <t>Tellurium (Te)</t>
  </si>
  <si>
    <t>Galium (Ga)</t>
  </si>
  <si>
    <t>Silver (Ag)</t>
  </si>
  <si>
    <t>Titanium (Ti)</t>
  </si>
  <si>
    <t>Indium (In)</t>
  </si>
  <si>
    <t>MJ per EJ</t>
  </si>
  <si>
    <t>Reserves</t>
  </si>
  <si>
    <t>Aluminium (Al)</t>
  </si>
  <si>
    <t>Cadmium (Cd)</t>
  </si>
  <si>
    <t>Chromium (Cr)</t>
  </si>
  <si>
    <t>Copper (Cu)</t>
  </si>
  <si>
    <t>Lithium (Li)</t>
  </si>
  <si>
    <t>Magnesium (Mg)</t>
  </si>
  <si>
    <t>Manganese (Mn)</t>
  </si>
  <si>
    <t>Molybdenum (Mo)</t>
  </si>
  <si>
    <t>Vanadium (V)</t>
  </si>
  <si>
    <t>Zinc (Zn)</t>
  </si>
  <si>
    <t>Clean, pumped Water</t>
  </si>
  <si>
    <t>Glass reinforcing plastic (GRP)</t>
  </si>
  <si>
    <t>Distilled, deionized water</t>
  </si>
  <si>
    <t>kg/new MW</t>
  </si>
  <si>
    <t>kg/installed MW</t>
  </si>
  <si>
    <t>todo esto no lo necesitaríamos, multiplica por 25 por el lifetime pero son los mismos MJ/MW</t>
  </si>
  <si>
    <t>a</t>
  </si>
  <si>
    <t>b</t>
  </si>
  <si>
    <t>Mt</t>
  </si>
  <si>
    <t>Efficiency Heat plants gas</t>
  </si>
  <si>
    <t>Efficiency elec CHP plants gas</t>
  </si>
  <si>
    <t>Efficiency heat CHP plants gas</t>
  </si>
  <si>
    <t>Efficiency Heat plants coal</t>
  </si>
  <si>
    <t>Efficiency elec CHP plants coal</t>
  </si>
  <si>
    <t>Efficiency heat CHP plants coal</t>
  </si>
  <si>
    <t>Efficiency Heat plants oil</t>
  </si>
  <si>
    <t xml:space="preserve">Efficiency elec CHP plants oil </t>
  </si>
  <si>
    <t>Efficiency heat CHP plants oil</t>
  </si>
  <si>
    <t>Materials</t>
  </si>
  <si>
    <t>Includes the data of material consumption by technology, and the initial energy requirements to make materials available</t>
  </si>
  <si>
    <t>This excel file contains the input data to run the MEDEAS model as documented in:</t>
  </si>
  <si>
    <t>..</t>
  </si>
  <si>
    <t>Annual capacity Electric RES</t>
  </si>
  <si>
    <t>Waste</t>
  </si>
  <si>
    <t>Prom waste growth</t>
  </si>
  <si>
    <t>Prom.</t>
  </si>
  <si>
    <t>Max biogases</t>
  </si>
  <si>
    <t>evol biogases</t>
  </si>
  <si>
    <t>Unlimited NRE? (1=Y;0=N)</t>
  </si>
  <si>
    <t>Unlimited oil? (1=Y;0=N; "Unlimited NRE?" must be 0)</t>
  </si>
  <si>
    <t>Unlimited gas? (1=Y;0=N; "Unlimited NRE?" must be 0)</t>
  </si>
  <si>
    <t>Unlimited coal? (1=Y;0=N; "Unlimited NRE?" must be 0)</t>
  </si>
  <si>
    <t>Unlimited uranium? (1=Y;0=N; "Unlimited NRE?" must be 0)</t>
  </si>
  <si>
    <t>Heavy machinery (depreciation and reposition)</t>
  </si>
  <si>
    <t>Total construction phase</t>
  </si>
  <si>
    <t>Self-electricity consumption</t>
  </si>
  <si>
    <t>Decommissioning</t>
  </si>
  <si>
    <t>Prop heat distribution losses</t>
  </si>
  <si>
    <t>invest cost (1995T$/TW)</t>
  </si>
  <si>
    <t>1995$/kW</t>
  </si>
  <si>
    <t>BALANCING COST variable electric RES</t>
  </si>
  <si>
    <t>Share of variable RES</t>
  </si>
  <si>
    <t>Balancing cost (1995$/MWh)</t>
  </si>
  <si>
    <t>evol biogas</t>
  </si>
  <si>
    <t>Max biogas</t>
  </si>
  <si>
    <t>Geot PE potential for heat TWth</t>
  </si>
  <si>
    <t>max PE geot-elec</t>
  </si>
  <si>
    <t>Efficiency conversion bioE to Elec</t>
  </si>
  <si>
    <t>Conventional oil</t>
  </si>
  <si>
    <t>Start policy (Year)</t>
  </si>
  <si>
    <t>RURR to leave underground (as a share of RURR in 2015)</t>
  </si>
  <si>
    <t>Unconventional oil</t>
  </si>
  <si>
    <t>Conventional gas</t>
  </si>
  <si>
    <t>Unconventional gas</t>
  </si>
  <si>
    <t>Policy: leaving fossil fuels in the ground*</t>
  </si>
  <si>
    <t>*If oil is modeled at aggregated level (conventional + unconventional), then the restriction should be placed only for conventional oil. The same applies for gas.</t>
  </si>
  <si>
    <t>gCO2/MJ</t>
  </si>
  <si>
    <t>GHG EMISSIONS PARAMETERS</t>
  </si>
  <si>
    <t>gCH4/MJ conventional gas</t>
  </si>
  <si>
    <t>gCH4/MJ unconventional gas</t>
  </si>
  <si>
    <t>gCH4/MJ</t>
  </si>
  <si>
    <t>g per Mt</t>
  </si>
  <si>
    <t>Total aggregated oil</t>
  </si>
  <si>
    <t>Total aggregated gas</t>
  </si>
  <si>
    <t>share of unconv vs. Total extraction in 2050 (Dmnl)</t>
  </si>
  <si>
    <t>Laherrère10 total gas</t>
  </si>
  <si>
    <t>BG Mohr2015 conv gas</t>
  </si>
  <si>
    <t>BG Mohr15 unconv gas</t>
  </si>
  <si>
    <t>High Mohr15 unconv gas</t>
  </si>
  <si>
    <t>Low Mohr15 unconv gas</t>
  </si>
  <si>
    <t>Hist share gas vs (coal+gas) heat</t>
  </si>
  <si>
    <t>Li bateries</t>
  </si>
  <si>
    <t>Asphalt</t>
  </si>
  <si>
    <t>Concrete</t>
  </si>
  <si>
    <t>grid correction factor (A34+A41)</t>
  </si>
  <si>
    <t>material overgrid high power</t>
  </si>
  <si>
    <t>Inter-regional grids (HVDC)</t>
  </si>
  <si>
    <t>MJ/Kg</t>
  </si>
  <si>
    <t>Initial energy consumption per unit of material consumption (virgin)</t>
  </si>
  <si>
    <t>Initial energy consumption per unit of material consumption (recycled)</t>
  </si>
  <si>
    <t>Pumped hydro storage (PHS)</t>
  </si>
  <si>
    <t>Cp PHS</t>
  </si>
  <si>
    <t>TW</t>
  </si>
  <si>
    <t>Offshore wind</t>
  </si>
  <si>
    <t>Solar CSP</t>
  </si>
  <si>
    <t>Geothermal past capacity growth</t>
  </si>
  <si>
    <t>Oceanic past capacity growth</t>
  </si>
  <si>
    <t>Wind onshore past capacity growth</t>
  </si>
  <si>
    <t>Solar PV past capacity growth</t>
  </si>
  <si>
    <t>Hydro past capacity growth</t>
  </si>
  <si>
    <t>Wind offshore past capacity growth</t>
  </si>
  <si>
    <t>CSP past capacity growth</t>
  </si>
  <si>
    <t>PHS</t>
  </si>
  <si>
    <t>gCH4/MJ coal</t>
  </si>
  <si>
    <t>gCH4/MJ oil</t>
  </si>
  <si>
    <t>Hydroelectricity (withouth PHS)</t>
  </si>
  <si>
    <t>max waste</t>
  </si>
  <si>
    <t>P waste change</t>
  </si>
  <si>
    <t>(when max waste is lower than current TPES, it refers to the reduction rate)</t>
  </si>
  <si>
    <t>Potential assigned to waste</t>
  </si>
  <si>
    <t>Annual growth (when max waste is lower than current TPES, it refers to the reduction rate)</t>
  </si>
  <si>
    <t>share PES waste for heat plants</t>
  </si>
  <si>
    <t>share PES waste for elec plants</t>
  </si>
  <si>
    <t>efficiency waste for heat plants</t>
  </si>
  <si>
    <t>efficiency waste for elec plants</t>
  </si>
  <si>
    <t>efficiency waste for heat in CHP plants</t>
  </si>
  <si>
    <t>efficiency waste for elec in CHP plants</t>
  </si>
  <si>
    <t>share PES waste for CHP plants</t>
  </si>
  <si>
    <t>share PES waste TFC</t>
  </si>
  <si>
    <t>Iron (Fe)</t>
  </si>
  <si>
    <t>Maximum annual extraction</t>
  </si>
  <si>
    <t>Solids</t>
  </si>
  <si>
    <t>Electricity</t>
  </si>
  <si>
    <t>Heat</t>
  </si>
  <si>
    <t>Historical mean rate Intensity</t>
  </si>
  <si>
    <t>Initial intensity</t>
  </si>
  <si>
    <t>Improvement of efficiency policies</t>
  </si>
  <si>
    <t>Start year policy</t>
  </si>
  <si>
    <t>Speed policy</t>
  </si>
  <si>
    <t>Maximun yearly aceleration of  energy intensity improvement</t>
  </si>
  <si>
    <t>share</t>
  </si>
  <si>
    <t>min range current recycling rates minerals</t>
  </si>
  <si>
    <t>MAX range current recycling rates minerals</t>
  </si>
  <si>
    <t>annual recycling rate improvement (%)</t>
  </si>
  <si>
    <t>Minerals</t>
  </si>
  <si>
    <t>P recycling minerals RES elec</t>
  </si>
  <si>
    <t>P recycling minerals other</t>
  </si>
  <si>
    <t>annual recycling rate improvement for the rest of the economy (%)</t>
  </si>
  <si>
    <t>annual recycling rate improvement for the 6 RES elec technologies (%)</t>
  </si>
  <si>
    <t>Mt per tonne</t>
  </si>
  <si>
    <t>Mt/Year</t>
  </si>
  <si>
    <t>Max recycling rates minerals</t>
  </si>
  <si>
    <t>Technological change in final sources</t>
  </si>
  <si>
    <t>Minimum fraction of this source</t>
  </si>
  <si>
    <t>Max yearly change between sources</t>
  </si>
  <si>
    <t>Efficiency rate of subsitution</t>
  </si>
  <si>
    <t>Biogas</t>
  </si>
  <si>
    <t>share PES biogas for heat plants</t>
  </si>
  <si>
    <t>share PES biogas for elec plants</t>
  </si>
  <si>
    <t>share PES biogas for CHP plants</t>
  </si>
  <si>
    <t>share PES biogas TFC</t>
  </si>
  <si>
    <t>efficiency biogas for heat plants</t>
  </si>
  <si>
    <t>efficiency biogas for elec plants</t>
  </si>
  <si>
    <t>efficiency biogas for heat in CHP plants</t>
  </si>
  <si>
    <t>efficiency biogas for elec in CHP plants</t>
  </si>
  <si>
    <t>Hist share oil Elec</t>
  </si>
  <si>
    <t>Annual generation liquids RES</t>
  </si>
  <si>
    <t>Solid bioE-elec</t>
  </si>
  <si>
    <t>Historic solid bioE-heat</t>
  </si>
  <si>
    <t>P solid bioE for heat</t>
  </si>
  <si>
    <t>Solid bioenergy for heat</t>
  </si>
  <si>
    <t>Solid bioenergy for electricity</t>
  </si>
  <si>
    <t>Efficiency conversion BioE plants to heat</t>
  </si>
  <si>
    <t>solid bioenergy for electricity</t>
  </si>
  <si>
    <t>CHP plants</t>
  </si>
  <si>
    <t>Share of Heat output vs electricity in nuclear</t>
  </si>
  <si>
    <t>Projection RES for heat</t>
  </si>
  <si>
    <t>Initial 1995 GFCF</t>
  </si>
  <si>
    <t>Initial 1995 demand</t>
  </si>
  <si>
    <t>Initial 1995 CH</t>
  </si>
  <si>
    <t>Cp initial</t>
  </si>
  <si>
    <t>EROI initial</t>
  </si>
  <si>
    <t>max potential PHS</t>
  </si>
  <si>
    <t>ESOI PHS full potential</t>
  </si>
  <si>
    <t>EROI NRE fuels</t>
  </si>
  <si>
    <t>conventional oil</t>
  </si>
  <si>
    <t>unconventional oil</t>
  </si>
  <si>
    <t>conventional gas</t>
  </si>
  <si>
    <t>unconventional gas</t>
  </si>
  <si>
    <t>coal</t>
  </si>
  <si>
    <t>uranium</t>
  </si>
  <si>
    <t>Material intensity of technologies</t>
  </si>
  <si>
    <t>TOTAL</t>
  </si>
  <si>
    <t>A MATRIX</t>
  </si>
  <si>
    <t>IDENTITY MATRIX</t>
  </si>
  <si>
    <t>Dysprosium (Dy)</t>
  </si>
  <si>
    <t>kg/new MW of each RES var elec techn</t>
  </si>
  <si>
    <t>1-1/(1+EXP((CO2 ppm concentrations-a logistic)/b logistic))</t>
  </si>
  <si>
    <t>Historic variation labor share</t>
  </si>
  <si>
    <t>Historic variation GDP</t>
  </si>
  <si>
    <t>P GDP</t>
  </si>
  <si>
    <t>P labor share</t>
  </si>
  <si>
    <t>GFCF function</t>
  </si>
  <si>
    <t>B0</t>
  </si>
  <si>
    <t>B1</t>
  </si>
  <si>
    <t>B2</t>
  </si>
  <si>
    <t>Sectors</t>
  </si>
  <si>
    <t>Household demand function</t>
  </si>
  <si>
    <t>CC BY SECTOR SHARE</t>
  </si>
  <si>
    <t>SHARE CONSUM GOVERMENTS</t>
  </si>
  <si>
    <t>SHARE INVENTORIES</t>
  </si>
  <si>
    <t>HISTORIC HOUSEHOLDS DEMAND</t>
  </si>
  <si>
    <t>HISTORIC GROSS FIXED CAPITAL FORMATION</t>
  </si>
  <si>
    <t>Heat demand</t>
  </si>
  <si>
    <t>Historic TPES primary solids biofuels</t>
  </si>
  <si>
    <t>share trad biomass vs solids in households</t>
  </si>
  <si>
    <t>Share FEH over FED by fuel</t>
  </si>
  <si>
    <t>oil</t>
  </si>
  <si>
    <t>natural gas</t>
  </si>
  <si>
    <t>solid bioE</t>
  </si>
  <si>
    <t>User defined scenario</t>
  </si>
  <si>
    <t>liquids</t>
  </si>
  <si>
    <t>gas</t>
  </si>
  <si>
    <t>Intensities</t>
  </si>
  <si>
    <t>Min energy intensity vs initial</t>
  </si>
  <si>
    <t>Lifetime GTL</t>
  </si>
  <si>
    <t>Years</t>
  </si>
  <si>
    <t>Lifetime CTL</t>
  </si>
  <si>
    <t>share FEH over PES by fuel (without gas for GTL and coal for CTL)</t>
  </si>
  <si>
    <t>job year/MW</t>
  </si>
  <si>
    <t>C+I+M</t>
  </si>
  <si>
    <t>O&amp;M</t>
  </si>
  <si>
    <t>Employment factors RES</t>
  </si>
  <si>
    <t>*large vs mini</t>
  </si>
  <si>
    <t>solids</t>
  </si>
  <si>
    <t>Time (Year)</t>
  </si>
  <si>
    <t>COAL pct losses</t>
  </si>
  <si>
    <t>OIL pct losses</t>
  </si>
  <si>
    <t>NAT GAS pct losses</t>
  </si>
  <si>
    <t>Wattios per battery EV</t>
  </si>
  <si>
    <t>T per x</t>
  </si>
  <si>
    <t>kW/battery</t>
  </si>
  <si>
    <t>ESOI EV batteries</t>
  </si>
  <si>
    <t>EV batteries</t>
  </si>
  <si>
    <t>Round-trip storage efficiency PHS</t>
  </si>
  <si>
    <t>Round-trip storage efficiency EV batteries</t>
  </si>
  <si>
    <t>Cp EV batteries for elec storage</t>
  </si>
  <si>
    <t>GDP (Final demand) T$1995</t>
  </si>
  <si>
    <t>2010</t>
  </si>
  <si>
    <t>2011</t>
  </si>
  <si>
    <t>2012</t>
  </si>
  <si>
    <t>2013</t>
  </si>
  <si>
    <t>2014</t>
  </si>
  <si>
    <t>pc losses transformation vs extraction oil</t>
  </si>
  <si>
    <t>pc losses transformation vs extraction coal</t>
  </si>
  <si>
    <t>Ratio gain gas vs lose solids in tranf processes</t>
  </si>
  <si>
    <t>4. User defined in '139A'</t>
  </si>
  <si>
    <t>4. User defined in '141A'</t>
  </si>
  <si>
    <t>2.User defined in '143A'</t>
  </si>
  <si>
    <t>2. User defined as function of time '161A'</t>
  </si>
  <si>
    <t>4. User defined in '146A'</t>
  </si>
  <si>
    <t>4. User defined in '148A'</t>
  </si>
  <si>
    <t>3.User defined in '150A'</t>
  </si>
  <si>
    <t>2. User defined as function of time '163A'</t>
  </si>
  <si>
    <t>3.User defined in '156A'</t>
  </si>
  <si>
    <t>5. User defined in '153A'</t>
  </si>
  <si>
    <t>Capacity installed RES for commercial heat</t>
  </si>
  <si>
    <t>Capacity installed RES for non-commercial heat</t>
  </si>
  <si>
    <t>past solar growth for heat-com</t>
  </si>
  <si>
    <t>past geothermal growth for heat-com</t>
  </si>
  <si>
    <t>past solid bioE-heat-com</t>
  </si>
  <si>
    <t>past solar growth for heat-nc</t>
  </si>
  <si>
    <t>past geothermal growth for heat-nc</t>
  </si>
  <si>
    <t>past solid bioE-heat-nc</t>
  </si>
  <si>
    <t>ELECTRICITY/HEAT</t>
  </si>
  <si>
    <t>M(t)=a*GDP[T$](t)+b [tonnes]</t>
  </si>
  <si>
    <t>Historical mineral production (tonnes) Rest of the economy (without RES elec and EV batteries)</t>
  </si>
  <si>
    <t>Materials extraction projection Rest of the economy (cte rr)</t>
  </si>
  <si>
    <t>P recycling minerals Rest</t>
  </si>
  <si>
    <t>P recycling minerals alternative technologies (RES elec &amp; EV batteries)</t>
  </si>
  <si>
    <t>PARAMETERS OF THE ALTERNATIVE TRANSPORTATIONS MODULE</t>
  </si>
  <si>
    <t>INITIAL VALUES  (before time policy, default 2015)</t>
  </si>
  <si>
    <t>Initial 2015 number of HOUSEHOLDS vehicles (millions of vehicles)</t>
  </si>
  <si>
    <t>H liq</t>
  </si>
  <si>
    <t>H EV</t>
  </si>
  <si>
    <t>H hib</t>
  </si>
  <si>
    <t>H gas</t>
  </si>
  <si>
    <t>H2w liq</t>
  </si>
  <si>
    <t>H2w E</t>
  </si>
  <si>
    <t>total households</t>
  </si>
  <si>
    <t>Initial 2015 number of COMERCIAL vehicles (millions of vehicles)</t>
  </si>
  <si>
    <t>HV liq</t>
  </si>
  <si>
    <t>HV hib</t>
  </si>
  <si>
    <t>HV gas</t>
  </si>
  <si>
    <t>LV liq</t>
  </si>
  <si>
    <t>LV E</t>
  </si>
  <si>
    <t>LV hib</t>
  </si>
  <si>
    <t>LV gas</t>
  </si>
  <si>
    <t>bus liq</t>
  </si>
  <si>
    <t>bus gas</t>
  </si>
  <si>
    <t>train liq</t>
  </si>
  <si>
    <t>train E</t>
  </si>
  <si>
    <t>total vehicles T sector</t>
  </si>
  <si>
    <t>Initial percentage of HOUSEHOLD  vehicles (2015) as a function of all 2wheerlers and 4 wheelers</t>
  </si>
  <si>
    <t>4 wheelers</t>
  </si>
  <si>
    <t>2 wheelers</t>
  </si>
  <si>
    <t>Initial percentage of COMERCIAL  vehicles (2015) realtive to each type (HV, LV, bus, train)</t>
  </si>
  <si>
    <t>Energy used initially HOUSEHOLDS vehicles (2015 default) EJ</t>
  </si>
  <si>
    <t>liquids (EJ)</t>
  </si>
  <si>
    <t>electricity (EJ)</t>
  </si>
  <si>
    <t>Energy used initially COMMERCIAL vehicles (2015 default) EJ</t>
  </si>
  <si>
    <t>train liq+E</t>
  </si>
  <si>
    <t>Initial economic activity of inland transport sector (T$)  (2015 default)</t>
  </si>
  <si>
    <t>Xt(0)</t>
  </si>
  <si>
    <t>Initial households demand (2015 default) T$</t>
  </si>
  <si>
    <t>DH(0)</t>
  </si>
  <si>
    <t>TECHNOLOGICAL CONSTANTS</t>
  </si>
  <si>
    <t>Saving ratios of alternative HOUSEHOLDS vehicles relative to liquids vehicles</t>
  </si>
  <si>
    <t>Saving ratios of alternative COMMERCIAL vehicles relative to liquids vehicles</t>
  </si>
  <si>
    <t xml:space="preserve"> </t>
  </si>
  <si>
    <t>bus elec</t>
  </si>
  <si>
    <t>bus hib</t>
  </si>
  <si>
    <t>train elec</t>
  </si>
  <si>
    <t>Bateries ratio</t>
  </si>
  <si>
    <t>4w elect household</t>
  </si>
  <si>
    <t xml:space="preserve">LV elec </t>
  </si>
  <si>
    <t>2 wheels elec</t>
  </si>
  <si>
    <t>POLICIES</t>
  </si>
  <si>
    <t>Activate policy HOUSEHOLDS transport 2050</t>
  </si>
  <si>
    <t>Activate policy INLAND transport 2050</t>
  </si>
  <si>
    <t>T policy INLAND transp vehicles</t>
  </si>
  <si>
    <t>T hist values households vehicles</t>
  </si>
  <si>
    <t>Policy electric 2wheeler h. 2050</t>
  </si>
  <si>
    <t>Policy change to 2wheeler h. 2050</t>
  </si>
  <si>
    <t>Inland transport sector policies</t>
  </si>
  <si>
    <t xml:space="preserve">T policy HOUSEHOLD vehicles </t>
  </si>
  <si>
    <t>Policy hybrid HV 2050</t>
  </si>
  <si>
    <t>Policy gas HV 2050</t>
  </si>
  <si>
    <t>Policy electric LV 2050</t>
  </si>
  <si>
    <t>Policy hybrid LV 2050</t>
  </si>
  <si>
    <t>Policy gas LV 2050</t>
  </si>
  <si>
    <t>Policy electric bus 2050</t>
  </si>
  <si>
    <t>Policy hybrid bus 2050</t>
  </si>
  <si>
    <t>Policy gas bus 2050</t>
  </si>
  <si>
    <t>Policy electric train 2050</t>
  </si>
  <si>
    <t>Households transport policies  (4wheelers policies must add &lt;1, 2wheeler policy must add &lt;1)</t>
  </si>
  <si>
    <t>Policy hybrid household 4w vehicle 2050</t>
  </si>
  <si>
    <t>Policy gas household vehicle 4w 2050</t>
  </si>
  <si>
    <t>Policy electric household 4wheeler vehicle 2050</t>
  </si>
  <si>
    <t>H 4w liq</t>
  </si>
  <si>
    <t>H 4w EV</t>
  </si>
  <si>
    <t>H4w  hib</t>
  </si>
  <si>
    <t>H 4w gas</t>
  </si>
  <si>
    <t>H 4w hib</t>
  </si>
  <si>
    <t>Transportation</t>
  </si>
  <si>
    <t>Energy intensities</t>
  </si>
  <si>
    <t>Data and parameters for the modelling of transportation.</t>
  </si>
  <si>
    <t>Historica data of final energy intensites per final fuel and productive sector</t>
  </si>
  <si>
    <t>Current recycling rates minerals (EOL-RR)</t>
  </si>
  <si>
    <t>EOL-RR of variable RES in relation to the total economy</t>
  </si>
  <si>
    <t>Losses in Charcoal plants EJ</t>
  </si>
  <si>
    <t>Peat EJ</t>
  </si>
  <si>
    <t>Biogases EJ</t>
  </si>
  <si>
    <t xml:space="preserve">RES elec variables? </t>
  </si>
  <si>
    <t>P hydro growth</t>
  </si>
  <si>
    <t>P geot-elec growth</t>
  </si>
  <si>
    <t>P solid bioE-elec growth</t>
  </si>
  <si>
    <t>g per Gt</t>
  </si>
  <si>
    <t>gCH4/MJ CTL</t>
  </si>
  <si>
    <t>gCH4/MJ GTL</t>
  </si>
  <si>
    <t>max solar on land (PV and CSP)</t>
  </si>
  <si>
    <t>Policies to reduce oil contribution in heat and electricity linearly following linear decreasing trend</t>
  </si>
  <si>
    <t>Reduce oil for electricity? (1: YES; 0: constant current share)</t>
  </si>
  <si>
    <t>Reduce oil for heat? (1: YES; 0: constant current share)</t>
  </si>
  <si>
    <t>Adjustment</t>
  </si>
  <si>
    <t>adjust energy for transport to inland transport</t>
  </si>
  <si>
    <t>adjust exogenous GDP growth rate</t>
  </si>
  <si>
    <t>millions of vehicles</t>
  </si>
  <si>
    <t>T$US1995</t>
  </si>
  <si>
    <t>desired share of each vehicle in 2050 relative to its type</t>
  </si>
  <si>
    <t>SECTORS</t>
  </si>
  <si>
    <t>FUNCTION DEMAND</t>
  </si>
  <si>
    <t>To estimate next step</t>
  </si>
  <si>
    <t>ENERGY INTENSITIES</t>
  </si>
  <si>
    <t>max electric policies?</t>
  </si>
  <si>
    <t>Extrapolation of past trends (without constraints)</t>
  </si>
  <si>
    <t>Initial global energy intensity by sector 2009</t>
  </si>
  <si>
    <t>Activate bottom-up approach (Y=1;N=0)</t>
  </si>
  <si>
    <t>USE OF ENERGY INTENSITY PANEL (TOP DOWN APPROACH)</t>
  </si>
  <si>
    <t>Variation of labour share.</t>
  </si>
  <si>
    <t>GDP exogenous growth</t>
  </si>
  <si>
    <t xml:space="preserve">Minimum for total  energy intensity related to initial in 1995 </t>
  </si>
  <si>
    <t>Techno-ecological potential of PHS</t>
  </si>
  <si>
    <t>Techno-ecological potential of biogases</t>
  </si>
  <si>
    <t>Techno-ecological potential of solar thermal</t>
  </si>
  <si>
    <t>Techno-ecological potential of geot PE for heat</t>
  </si>
  <si>
    <t>Year start policy of leaving fossil fuels in the ground</t>
  </si>
  <si>
    <t>Share of RURR to leave underground vs RURR in 2015</t>
  </si>
  <si>
    <t>Select yes or no policies to reduce oil contribution in heat and electricity linearly following linear decreasing trend</t>
  </si>
  <si>
    <t>Year when policy of alternative transport in households started</t>
  </si>
  <si>
    <t>Activate policy of alternative transport in households to 2050 (1=YES /0= NO)</t>
  </si>
  <si>
    <t>Activate policy of alternative transport in inland transport sector to 2050 (1=YES /0= NO)</t>
  </si>
  <si>
    <t>Year when policy of alternative transport ininland transport sector started</t>
  </si>
  <si>
    <t>Year of historic values</t>
  </si>
  <si>
    <t>INLAND TRANSPORT SECTOR policies</t>
  </si>
  <si>
    <t xml:space="preserve">HOUSEHOLDS transport policies </t>
  </si>
  <si>
    <t>desired share of electric 4wheeler vehicles in 2050 relative to its type</t>
  </si>
  <si>
    <t>desired share of hibrid 4wheeler vehicles in 2050 relative to its type</t>
  </si>
  <si>
    <t>desired share of gas 4wheeler vehicles in 2050 relative to its type</t>
  </si>
  <si>
    <t>desired share of electric 2wheeler vehicles in 2050 relative to its type</t>
  </si>
  <si>
    <t xml:space="preserve">desired share of 2wheelr vehicles in 2050 </t>
  </si>
  <si>
    <t>desired share of electric LV vehicles in 2050 relative to its type</t>
  </si>
  <si>
    <t>desired share of hibrid LV vehicles in 2050 relative to its type</t>
  </si>
  <si>
    <t>desired share of gas LV vehicles in 2050 relative to its type</t>
  </si>
  <si>
    <t>desired share of hibrid HV vehicles in 2050 relative to its type</t>
  </si>
  <si>
    <t>desired share of gas HV vehicles in 2050 relative to its type</t>
  </si>
  <si>
    <t>desired share of electric bus vehicles in 2050 relative to its type</t>
  </si>
  <si>
    <t>desired share of hibrid bus vehicles in 2050 relative to its type</t>
  </si>
  <si>
    <t>desired share of gas bus vehicles in 2050 relative to its type</t>
  </si>
  <si>
    <t>desired share of electric train vehicles in 2050 relative to its type</t>
  </si>
  <si>
    <t>Every type maximun share =1</t>
  </si>
  <si>
    <t>TIME</t>
  </si>
  <si>
    <t>OTHER HISTORIC VARIABLES</t>
  </si>
  <si>
    <t>Iñigo Capellán-Pérez, Ignacio de Blas, Jaime Nieto, Carlos de Castro, Luis Javier Miguel, Margarita Mediavilla, Óscar Carpintero, Paula Rodrigo, Fernando Frechoso and Santiago Cáceres (30-6-2017). D4.1. MEDEAS Model and IOA implementation at global geographical level. MEDEAS project (http://www.medeas.eu/).</t>
  </si>
  <si>
    <t>The model is programmed vectorially: each simulation simultaneously runs 6 scenarios: "User defined", "BAU", "SCEN1",  "SCEN2",  "SCEN3" and  "SCEN4". The first scenario corresponds in the original version of the sheet to the "BAU" scenario, while the remaining approximately correspond to the 5 scenarios simulated in Capellán-Pérez et al., (2014; 2017).
The sheets "Constants" and "Parameters" contain variables that are the same for all scenarios.
Each sheet contains the following information:</t>
  </si>
  <si>
    <t>Corresponds to SSP2-OLT. SCEN2 storyline/scenario in Capellán-Pérez et al., (2014; 2017)</t>
  </si>
  <si>
    <t>Corresponds to SSP2-Baseline. Corresponds to BAU storyline/scenario in Capellán-Pérez et al., (2014; 2017) [attention when copying all the information from other sheets since there are some tables at A134 and beyond.</t>
  </si>
  <si>
    <t>If you want to activate the bottom up approach for the projection of energy intensities, you must put 1 in the cell on the rigth of the name (currently only in Inland transport sector is available).
If not exist bottom up posibility, top down approach is activated.
By default, historical mean rate is considered. But this rate can be change by the user. Improvement of efficiency policies and technological change in final sources are allowed.
For modify this policies exogenous, you must change start year policy (Optimal transtion=2020/Mid level transition1 =2030/Mid level transition 2=2040)and speed policy (1-rapid/2-medium/3-slow). Also must select the maximun yearly aceleration of energy intensity improvements (Improvements of efficiency) or minimun fraction of this source and max yearly change between sources (technological change in final sources). 
In the case of technological change in final sources, you also must select the efficiency rate of substitution.For example, if you substitute diesel/gasoline car for a electric car, the efficiency rate is 0.33. Every EJ of diesel/gasoline that you save, you consume 0.33 EJ of electricity.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</si>
</sst>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164" formatCode="0.0%"/>
    <numFmt numFmtId="165" formatCode="#,##0.000"/>
    <numFmt numFmtId="166" formatCode="#,##0.0000"/>
    <numFmt numFmtId="167" formatCode="0.000000"/>
    <numFmt numFmtId="168" formatCode="0.0000"/>
    <numFmt numFmtId="169" formatCode="0.000"/>
    <numFmt numFmtId="170" formatCode="0.0"/>
    <numFmt numFmtId="171" formatCode="0.00000"/>
    <numFmt numFmtId="172" formatCode="0.000000000"/>
  </numFmts>
  <fonts count="37" x14ac:knownFonts="1">
    <font>
      <sz val="11"/>
      <color theme="1"/>
      <name val="Calibri"/>
      <family val="2"/>
      <scheme val="minor"/>
    </font>
    <font>
      <sz val="11"/>
      <color theme="1"/>
      <name val="Calibri"/>
      <family val="2"/>
      <scheme val="minor"/>
    </font>
    <font>
      <sz val="11"/>
      <color rgb="FFFF0000"/>
      <name val="Calibri"/>
      <family val="2"/>
      <scheme val="minor"/>
    </font>
    <font>
      <b/>
      <sz val="11"/>
      <color theme="1"/>
      <name val="Calibri"/>
      <family val="2"/>
      <scheme val="minor"/>
    </font>
    <font>
      <sz val="24"/>
      <color theme="1"/>
      <name val="Calibri"/>
      <family val="2"/>
      <scheme val="minor"/>
    </font>
    <font>
      <sz val="11"/>
      <name val="Calibri"/>
      <family val="2"/>
      <scheme val="minor"/>
    </font>
    <font>
      <b/>
      <sz val="11"/>
      <name val="Calibri"/>
      <family val="2"/>
      <scheme val="minor"/>
    </font>
    <font>
      <sz val="10"/>
      <name val="Arial"/>
      <family val="2"/>
    </font>
    <font>
      <b/>
      <sz val="9"/>
      <color indexed="81"/>
      <name val="Tahoma"/>
      <family val="2"/>
    </font>
    <font>
      <sz val="9"/>
      <color indexed="81"/>
      <name val="Tahoma"/>
      <family val="2"/>
    </font>
    <font>
      <sz val="11"/>
      <color theme="0"/>
      <name val="Calibri"/>
      <family val="2"/>
      <scheme val="minor"/>
    </font>
    <font>
      <u/>
      <sz val="11"/>
      <color theme="10"/>
      <name val="Calibri"/>
      <family val="2"/>
      <scheme val="minor"/>
    </font>
    <font>
      <sz val="12"/>
      <color theme="1"/>
      <name val="Times New Roman"/>
      <family val="1"/>
    </font>
    <font>
      <b/>
      <i/>
      <sz val="11"/>
      <name val="Calibri"/>
      <family val="2"/>
      <scheme val="minor"/>
    </font>
    <font>
      <sz val="11"/>
      <color rgb="FF0070C0"/>
      <name val="Calibri"/>
      <family val="2"/>
      <scheme val="minor"/>
    </font>
    <font>
      <sz val="8"/>
      <name val="Arial"/>
      <family val="2"/>
    </font>
    <font>
      <i/>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0"/>
      <name val="Arial"/>
      <family val="2"/>
    </font>
    <font>
      <b/>
      <sz val="16"/>
      <color theme="1"/>
      <name val="Calibri"/>
      <family val="2"/>
      <scheme val="minor"/>
    </font>
    <font>
      <sz val="9"/>
      <color indexed="81"/>
      <name val="Tahoma"/>
      <charset val="1"/>
    </font>
    <font>
      <b/>
      <sz val="9"/>
      <color indexed="81"/>
      <name val="Tahoma"/>
      <charset val="1"/>
    </font>
    <font>
      <sz val="11"/>
      <name val="Calibri"/>
      <family val="2"/>
    </font>
    <font>
      <b/>
      <sz val="20"/>
      <name val="Calibri"/>
      <family val="2"/>
      <scheme val="minor"/>
    </font>
    <font>
      <i/>
      <sz val="11"/>
      <name val="Calibri"/>
      <family val="2"/>
      <scheme val="minor"/>
    </font>
  </fonts>
  <fills count="60">
    <fill>
      <patternFill patternType="none"/>
    </fill>
    <fill>
      <patternFill patternType="gray125"/>
    </fill>
    <fill>
      <patternFill patternType="solid">
        <fgColor rgb="FF00B050"/>
        <bgColor indexed="64"/>
      </patternFill>
    </fill>
    <fill>
      <patternFill patternType="solid">
        <fgColor rgb="FFFF0000"/>
        <bgColor indexed="64"/>
      </patternFill>
    </fill>
    <fill>
      <patternFill patternType="solid">
        <fgColor rgb="FF66FF33"/>
        <bgColor indexed="64"/>
      </patternFill>
    </fill>
    <fill>
      <patternFill patternType="solid">
        <fgColor theme="6" tint="0.39997558519241921"/>
        <bgColor indexed="64"/>
      </patternFill>
    </fill>
    <fill>
      <patternFill patternType="solid">
        <fgColor rgb="FF00FF00"/>
        <bgColor indexed="64"/>
      </patternFill>
    </fill>
    <fill>
      <patternFill patternType="solid">
        <fgColor rgb="FF00B0F0"/>
        <bgColor indexed="64"/>
      </patternFill>
    </fill>
    <fill>
      <patternFill patternType="solid">
        <fgColor theme="8" tint="0.59999389629810485"/>
        <bgColor indexed="64"/>
      </patternFill>
    </fill>
    <fill>
      <patternFill patternType="solid">
        <fgColor rgb="FFFFFF00"/>
        <bgColor indexed="64"/>
      </patternFill>
    </fill>
    <fill>
      <patternFill patternType="solid">
        <fgColor rgb="FF99FF99"/>
        <bgColor indexed="64"/>
      </patternFill>
    </fill>
    <fill>
      <patternFill patternType="solid">
        <fgColor rgb="FF0070C0"/>
        <bgColor indexed="64"/>
      </patternFill>
    </fill>
    <fill>
      <patternFill patternType="solid">
        <fgColor theme="2" tint="-0.249977111117893"/>
        <bgColor indexed="64"/>
      </patternFill>
    </fill>
    <fill>
      <patternFill patternType="solid">
        <fgColor theme="1"/>
        <bgColor indexed="64"/>
      </patternFill>
    </fill>
    <fill>
      <patternFill patternType="solid">
        <fgColor rgb="FFFFC000"/>
        <bgColor indexed="64"/>
      </patternFill>
    </fill>
    <fill>
      <patternFill patternType="solid">
        <fgColor rgb="FFF8F200"/>
        <bgColor indexed="64"/>
      </patternFill>
    </fill>
    <fill>
      <patternFill patternType="solid">
        <fgColor theme="4" tint="0.39997558519241921"/>
        <bgColor indexed="64"/>
      </patternFill>
    </fill>
    <fill>
      <patternFill patternType="solid">
        <fgColor theme="9" tint="0.39997558519241921"/>
        <bgColor indexed="64"/>
      </patternFill>
    </fill>
    <fill>
      <patternFill patternType="solid">
        <fgColor theme="6" tint="0.59999389629810485"/>
        <bgColor indexed="64"/>
      </patternFill>
    </fill>
    <fill>
      <patternFill patternType="solid">
        <fgColor theme="8" tint="0.39997558519241921"/>
        <bgColor indexed="64"/>
      </patternFill>
    </fill>
    <fill>
      <patternFill patternType="solid">
        <fgColor theme="0" tint="-0.249977111117893"/>
        <bgColor indexed="64"/>
      </patternFill>
    </fill>
    <fill>
      <patternFill patternType="solid">
        <fgColor theme="0"/>
        <bgColor indexed="64"/>
      </patternFill>
    </fill>
    <fill>
      <patternFill patternType="solid">
        <fgColor theme="7" tint="0.59999389629810485"/>
        <bgColor indexed="64"/>
      </patternFill>
    </fill>
    <fill>
      <patternFill patternType="solid">
        <fgColor theme="5" tint="-0.249977111117893"/>
        <bgColor indexed="64"/>
      </patternFill>
    </fill>
    <fill>
      <patternFill patternType="solid">
        <fgColor theme="7" tint="0.79998168889431442"/>
        <bgColor indexed="64"/>
      </patternFill>
    </fill>
    <fill>
      <patternFill patternType="solid">
        <fgColor theme="4" tint="0.59999389629810485"/>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8" tint="0.79998168889431442"/>
        <bgColor indexed="64"/>
      </patternFill>
    </fill>
    <fill>
      <patternFill patternType="solid">
        <fgColor rgb="FF7030A0"/>
        <bgColor indexed="64"/>
      </patternFill>
    </fill>
    <fill>
      <patternFill patternType="solid">
        <fgColor theme="4" tint="-0.249977111117893"/>
        <bgColor indexed="64"/>
      </patternFill>
    </fill>
  </fills>
  <borders count="71">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right style="medium">
        <color indexed="64"/>
      </right>
      <top/>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right/>
      <top style="thin">
        <color indexed="64"/>
      </top>
      <bottom/>
      <diagonal/>
    </border>
    <border>
      <left style="thin">
        <color indexed="64"/>
      </left>
      <right/>
      <top/>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style="thin">
        <color indexed="64"/>
      </left>
      <right style="medium">
        <color indexed="64"/>
      </right>
      <top/>
      <bottom style="thin">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diagonal/>
    </border>
    <border>
      <left style="medium">
        <color indexed="64"/>
      </left>
      <right/>
      <top/>
      <bottom style="thin">
        <color indexed="64"/>
      </bottom>
      <diagonal/>
    </border>
    <border>
      <left style="thin">
        <color indexed="64"/>
      </left>
      <right/>
      <top style="thin">
        <color indexed="64"/>
      </top>
      <bottom/>
      <diagonal/>
    </border>
    <border>
      <left/>
      <right style="medium">
        <color indexed="64"/>
      </right>
      <top style="thin">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diagonal/>
    </border>
    <border>
      <left/>
      <right style="hair">
        <color indexed="64"/>
      </right>
      <top style="hair">
        <color indexed="64"/>
      </top>
      <bottom/>
      <diagonal/>
    </border>
    <border>
      <left style="medium">
        <color indexed="64"/>
      </left>
      <right/>
      <top/>
      <bottom/>
      <diagonal/>
    </border>
    <border>
      <left/>
      <right style="thin">
        <color rgb="FFC0C0C0"/>
      </right>
      <top style="thin">
        <color rgb="FFC0C0C0"/>
      </top>
      <bottom style="thin">
        <color rgb="FFC0C0C0"/>
      </bottom>
      <diagonal/>
    </border>
  </borders>
  <cellStyleXfs count="48">
    <xf numFmtId="0" fontId="0" fillId="0" borderId="0"/>
    <xf numFmtId="9" fontId="1" fillId="0" borderId="0" applyFont="0" applyFill="0" applyBorder="0" applyAlignment="0" applyProtection="0"/>
    <xf numFmtId="0" fontId="7" fillId="0" borderId="0"/>
    <xf numFmtId="0" fontId="11" fillId="0" borderId="0" applyNumberFormat="0" applyFill="0" applyBorder="0" applyAlignment="0" applyProtection="0"/>
    <xf numFmtId="0" fontId="7" fillId="0" borderId="0"/>
    <xf numFmtId="0" fontId="17" fillId="0" borderId="0" applyNumberFormat="0" applyFill="0" applyBorder="0" applyAlignment="0" applyProtection="0"/>
    <xf numFmtId="0" fontId="18" fillId="0" borderId="56" applyNumberFormat="0" applyFill="0" applyAlignment="0" applyProtection="0"/>
    <xf numFmtId="0" fontId="19" fillId="0" borderId="57" applyNumberFormat="0" applyFill="0" applyAlignment="0" applyProtection="0"/>
    <xf numFmtId="0" fontId="20" fillId="0" borderId="58" applyNumberFormat="0" applyFill="0" applyAlignment="0" applyProtection="0"/>
    <xf numFmtId="0" fontId="20" fillId="0" borderId="0" applyNumberFormat="0" applyFill="0" applyBorder="0" applyAlignment="0" applyProtection="0"/>
    <xf numFmtId="0" fontId="21" fillId="26" borderId="0" applyNumberFormat="0" applyBorder="0" applyAlignment="0" applyProtection="0"/>
    <xf numFmtId="0" fontId="22" fillId="27" borderId="0" applyNumberFormat="0" applyBorder="0" applyAlignment="0" applyProtection="0"/>
    <xf numFmtId="0" fontId="23" fillId="28" borderId="0" applyNumberFormat="0" applyBorder="0" applyAlignment="0" applyProtection="0"/>
    <xf numFmtId="0" fontId="24" fillId="29" borderId="59" applyNumberFormat="0" applyAlignment="0" applyProtection="0"/>
    <xf numFmtId="0" fontId="25" fillId="30" borderId="60" applyNumberFormat="0" applyAlignment="0" applyProtection="0"/>
    <xf numFmtId="0" fontId="26" fillId="30" borderId="59" applyNumberFormat="0" applyAlignment="0" applyProtection="0"/>
    <xf numFmtId="0" fontId="27" fillId="0" borderId="61" applyNumberFormat="0" applyFill="0" applyAlignment="0" applyProtection="0"/>
    <xf numFmtId="0" fontId="28" fillId="31" borderId="62" applyNumberFormat="0" applyAlignment="0" applyProtection="0"/>
    <xf numFmtId="0" fontId="2" fillId="0" borderId="0" applyNumberFormat="0" applyFill="0" applyBorder="0" applyAlignment="0" applyProtection="0"/>
    <xf numFmtId="0" fontId="1" fillId="32" borderId="63" applyNumberFormat="0" applyFont="0" applyAlignment="0" applyProtection="0"/>
    <xf numFmtId="0" fontId="29" fillId="0" borderId="0" applyNumberFormat="0" applyFill="0" applyBorder="0" applyAlignment="0" applyProtection="0"/>
    <xf numFmtId="0" fontId="3" fillId="0" borderId="64" applyNumberFormat="0" applyFill="0" applyAlignment="0" applyProtection="0"/>
    <xf numFmtId="0" fontId="10"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0" fillId="40" borderId="0" applyNumberFormat="0" applyBorder="0" applyAlignment="0" applyProtection="0"/>
    <xf numFmtId="0" fontId="10" fillId="41"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0" fillId="44" borderId="0" applyNumberFormat="0" applyBorder="0" applyAlignment="0" applyProtection="0"/>
    <xf numFmtId="0" fontId="10" fillId="45"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0" fillId="48" borderId="0" applyNumberFormat="0" applyBorder="0" applyAlignment="0" applyProtection="0"/>
    <xf numFmtId="0" fontId="10" fillId="49"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0" fillId="52" borderId="0" applyNumberFormat="0" applyBorder="0" applyAlignment="0" applyProtection="0"/>
    <xf numFmtId="0" fontId="10" fillId="53"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0" fillId="56" borderId="0" applyNumberFormat="0" applyBorder="0" applyAlignment="0" applyProtection="0"/>
    <xf numFmtId="0" fontId="30" fillId="0" borderId="0"/>
    <xf numFmtId="0" fontId="7" fillId="0" borderId="0"/>
  </cellStyleXfs>
  <cellXfs count="533">
    <xf numFmtId="0" fontId="0" fillId="0" borderId="0" xfId="0"/>
    <xf numFmtId="0" fontId="4" fillId="3" borderId="2" xfId="0" applyFont="1" applyFill="1" applyBorder="1"/>
    <xf numFmtId="0" fontId="0" fillId="2" borderId="2" xfId="0" applyFill="1" applyBorder="1"/>
    <xf numFmtId="0" fontId="0" fillId="2" borderId="3" xfId="0" applyFill="1" applyBorder="1"/>
    <xf numFmtId="0" fontId="5" fillId="4" borderId="4" xfId="0" applyFont="1" applyFill="1" applyBorder="1"/>
    <xf numFmtId="0" fontId="0" fillId="4" borderId="5" xfId="0" applyFill="1" applyBorder="1"/>
    <xf numFmtId="0" fontId="0" fillId="4" borderId="6" xfId="0" applyFill="1" applyBorder="1"/>
    <xf numFmtId="0" fontId="0" fillId="0" borderId="8" xfId="0" applyBorder="1"/>
    <xf numFmtId="0" fontId="0" fillId="0" borderId="9" xfId="0" applyBorder="1"/>
    <xf numFmtId="0" fontId="0" fillId="2" borderId="4" xfId="0" applyFill="1" applyBorder="1"/>
    <xf numFmtId="0" fontId="0" fillId="2" borderId="5" xfId="0" applyFill="1" applyBorder="1"/>
    <xf numFmtId="0" fontId="0" fillId="2" borderId="6" xfId="0" applyFill="1" applyBorder="1"/>
    <xf numFmtId="0" fontId="0" fillId="0" borderId="0" xfId="0" applyBorder="1"/>
    <xf numFmtId="0" fontId="0" fillId="0" borderId="11" xfId="0" applyBorder="1"/>
    <xf numFmtId="0" fontId="5" fillId="0" borderId="0" xfId="0" applyFont="1" applyBorder="1"/>
    <xf numFmtId="0" fontId="0" fillId="0" borderId="0" xfId="0" applyFill="1" applyBorder="1"/>
    <xf numFmtId="0" fontId="0" fillId="5" borderId="13" xfId="0" applyFill="1" applyBorder="1"/>
    <xf numFmtId="0" fontId="0" fillId="5" borderId="14" xfId="0" applyFont="1" applyFill="1" applyBorder="1" applyAlignment="1">
      <alignment vertical="center"/>
    </xf>
    <xf numFmtId="0" fontId="0" fillId="5" borderId="16" xfId="0" applyFill="1" applyBorder="1"/>
    <xf numFmtId="0" fontId="0" fillId="5" borderId="18" xfId="0" applyFill="1" applyBorder="1"/>
    <xf numFmtId="0" fontId="0" fillId="5" borderId="19" xfId="0" applyFill="1" applyBorder="1"/>
    <xf numFmtId="0" fontId="0" fillId="2" borderId="20" xfId="0" applyFill="1" applyBorder="1"/>
    <xf numFmtId="0" fontId="0" fillId="2" borderId="0" xfId="0" applyFill="1" applyBorder="1"/>
    <xf numFmtId="0" fontId="0" fillId="2" borderId="21" xfId="0" applyFill="1" applyBorder="1"/>
    <xf numFmtId="0" fontId="2" fillId="0" borderId="0" xfId="0" applyFont="1" applyFill="1" applyBorder="1"/>
    <xf numFmtId="0" fontId="0" fillId="0" borderId="0" xfId="0" applyFill="1" applyBorder="1" applyAlignment="1">
      <alignment wrapText="1"/>
    </xf>
    <xf numFmtId="0" fontId="0" fillId="0" borderId="18" xfId="0" applyFill="1" applyBorder="1"/>
    <xf numFmtId="0" fontId="0" fillId="0" borderId="20" xfId="0" applyFill="1" applyBorder="1"/>
    <xf numFmtId="0" fontId="5" fillId="4" borderId="16" xfId="0" applyFont="1" applyFill="1" applyBorder="1"/>
    <xf numFmtId="0" fontId="0" fillId="6" borderId="8" xfId="0" applyFill="1" applyBorder="1"/>
    <xf numFmtId="0" fontId="5" fillId="2" borderId="5" xfId="0" applyFont="1" applyFill="1" applyBorder="1"/>
    <xf numFmtId="9" fontId="5" fillId="0" borderId="21" xfId="1" applyFont="1" applyFill="1" applyBorder="1"/>
    <xf numFmtId="9" fontId="5" fillId="0" borderId="0" xfId="1" applyFont="1" applyFill="1" applyBorder="1"/>
    <xf numFmtId="0" fontId="0" fillId="0" borderId="8" xfId="0" applyFill="1" applyBorder="1"/>
    <xf numFmtId="0" fontId="5" fillId="0" borderId="0" xfId="0" applyFont="1" applyFill="1" applyBorder="1"/>
    <xf numFmtId="0" fontId="0" fillId="0" borderId="0" xfId="0" applyFill="1"/>
    <xf numFmtId="0" fontId="5" fillId="2" borderId="4" xfId="0" applyFont="1" applyFill="1" applyBorder="1"/>
    <xf numFmtId="0" fontId="0" fillId="2" borderId="11" xfId="0" applyFill="1" applyBorder="1"/>
    <xf numFmtId="0" fontId="0" fillId="5" borderId="10" xfId="0" applyFill="1" applyBorder="1"/>
    <xf numFmtId="0" fontId="0" fillId="5" borderId="8" xfId="0" applyFill="1" applyBorder="1"/>
    <xf numFmtId="0" fontId="0" fillId="0" borderId="26" xfId="0" applyBorder="1"/>
    <xf numFmtId="0" fontId="0" fillId="0" borderId="27" xfId="0" applyBorder="1"/>
    <xf numFmtId="0" fontId="0" fillId="0" borderId="29" xfId="0" applyBorder="1"/>
    <xf numFmtId="0" fontId="0" fillId="0" borderId="0" xfId="0" applyFill="1" applyBorder="1" applyAlignment="1">
      <alignment horizontal="center"/>
    </xf>
    <xf numFmtId="0" fontId="0" fillId="0" borderId="0" xfId="0" applyFill="1" applyBorder="1" applyAlignment="1"/>
    <xf numFmtId="164" fontId="0" fillId="0" borderId="0" xfId="1" applyNumberFormat="1" applyFont="1" applyFill="1" applyBorder="1" applyAlignment="1">
      <alignment horizontal="center"/>
    </xf>
    <xf numFmtId="165" fontId="0" fillId="0" borderId="0" xfId="0" applyNumberFormat="1" applyFill="1" applyBorder="1" applyAlignment="1">
      <alignment horizontal="center"/>
    </xf>
    <xf numFmtId="9" fontId="0" fillId="0" borderId="0" xfId="1" applyNumberFormat="1" applyFont="1" applyFill="1" applyBorder="1" applyAlignment="1">
      <alignment horizontal="center"/>
    </xf>
    <xf numFmtId="166" fontId="0" fillId="0" borderId="0" xfId="0" applyNumberFormat="1" applyFill="1" applyBorder="1" applyAlignment="1">
      <alignment horizontal="center"/>
    </xf>
    <xf numFmtId="0" fontId="0" fillId="0" borderId="0" xfId="0" applyFill="1" applyBorder="1" applyAlignment="1">
      <alignment vertical="center"/>
    </xf>
    <xf numFmtId="0" fontId="0" fillId="8" borderId="8" xfId="0" applyFill="1" applyBorder="1" applyAlignment="1">
      <alignment horizontal="center"/>
    </xf>
    <xf numFmtId="0" fontId="0" fillId="8" borderId="8" xfId="0" applyFill="1" applyBorder="1"/>
    <xf numFmtId="165" fontId="0" fillId="8" borderId="8" xfId="0" applyNumberFormat="1" applyFill="1" applyBorder="1" applyAlignment="1">
      <alignment horizontal="center"/>
    </xf>
    <xf numFmtId="0" fontId="0" fillId="0" borderId="10" xfId="0" applyBorder="1" applyAlignment="1">
      <alignment horizontal="center"/>
    </xf>
    <xf numFmtId="0" fontId="0" fillId="0" borderId="18" xfId="0" applyBorder="1" applyAlignment="1">
      <alignment horizontal="center"/>
    </xf>
    <xf numFmtId="0" fontId="0" fillId="0" borderId="10" xfId="0" applyBorder="1"/>
    <xf numFmtId="0" fontId="0" fillId="0" borderId="30" xfId="0" applyBorder="1"/>
    <xf numFmtId="0" fontId="0" fillId="0" borderId="26" xfId="0" applyBorder="1" applyAlignment="1">
      <alignment horizontal="center"/>
    </xf>
    <xf numFmtId="165" fontId="0" fillId="0" borderId="26" xfId="0" applyNumberFormat="1" applyBorder="1" applyAlignment="1">
      <alignment horizontal="center"/>
    </xf>
    <xf numFmtId="165" fontId="0" fillId="0" borderId="31" xfId="0" applyNumberFormat="1" applyBorder="1" applyAlignment="1">
      <alignment horizontal="center"/>
    </xf>
    <xf numFmtId="0" fontId="0" fillId="0" borderId="32" xfId="0" applyBorder="1"/>
    <xf numFmtId="0" fontId="0" fillId="0" borderId="0" xfId="0" applyFill="1" applyBorder="1" applyAlignment="1">
      <alignment horizontal="center" vertical="center"/>
    </xf>
    <xf numFmtId="0" fontId="0" fillId="0" borderId="0" xfId="0" applyBorder="1" applyAlignment="1">
      <alignment horizontal="center"/>
    </xf>
    <xf numFmtId="165" fontId="0" fillId="0" borderId="0" xfId="0" applyNumberFormat="1" applyBorder="1" applyAlignment="1">
      <alignment horizontal="center"/>
    </xf>
    <xf numFmtId="0" fontId="0" fillId="0" borderId="8" xfId="0" applyFill="1" applyBorder="1" applyAlignment="1">
      <alignment horizontal="center"/>
    </xf>
    <xf numFmtId="0" fontId="0" fillId="0" borderId="8" xfId="0" applyBorder="1" applyAlignment="1">
      <alignment horizontal="center"/>
    </xf>
    <xf numFmtId="9" fontId="0" fillId="0" borderId="8" xfId="1" applyFont="1" applyFill="1" applyBorder="1" applyAlignment="1">
      <alignment horizontal="center"/>
    </xf>
    <xf numFmtId="9" fontId="0" fillId="0" borderId="8" xfId="1" applyFont="1" applyBorder="1" applyAlignment="1">
      <alignment horizontal="center"/>
    </xf>
    <xf numFmtId="0" fontId="0" fillId="0" borderId="37" xfId="0" applyBorder="1"/>
    <xf numFmtId="0" fontId="0" fillId="0" borderId="38" xfId="0" applyBorder="1"/>
    <xf numFmtId="0" fontId="0" fillId="9" borderId="8" xfId="0" applyFill="1" applyBorder="1"/>
    <xf numFmtId="0" fontId="3" fillId="2" borderId="1" xfId="0" applyFont="1" applyFill="1" applyBorder="1"/>
    <xf numFmtId="0" fontId="3" fillId="2" borderId="4" xfId="0" applyFont="1" applyFill="1" applyBorder="1"/>
    <xf numFmtId="0" fontId="3" fillId="2" borderId="7" xfId="0" applyFont="1" applyFill="1" applyBorder="1"/>
    <xf numFmtId="0" fontId="6" fillId="2" borderId="12" xfId="0" applyFont="1" applyFill="1" applyBorder="1"/>
    <xf numFmtId="9" fontId="0" fillId="9" borderId="13" xfId="1" applyFont="1" applyFill="1" applyBorder="1" applyAlignment="1">
      <alignment horizontal="left" vertical="center"/>
    </xf>
    <xf numFmtId="0" fontId="0" fillId="2" borderId="0" xfId="0" applyFill="1"/>
    <xf numFmtId="9" fontId="5" fillId="9" borderId="8" xfId="1" applyFont="1" applyFill="1" applyBorder="1"/>
    <xf numFmtId="0" fontId="5" fillId="9" borderId="8" xfId="0" applyFont="1" applyFill="1" applyBorder="1"/>
    <xf numFmtId="0" fontId="0" fillId="0" borderId="13" xfId="0" applyBorder="1"/>
    <xf numFmtId="0" fontId="0" fillId="2" borderId="14" xfId="0" applyFill="1" applyBorder="1"/>
    <xf numFmtId="0" fontId="0" fillId="9" borderId="16" xfId="0" applyFill="1" applyBorder="1"/>
    <xf numFmtId="9" fontId="0" fillId="9" borderId="8" xfId="0" applyNumberFormat="1" applyFill="1" applyBorder="1"/>
    <xf numFmtId="0" fontId="4" fillId="2" borderId="0" xfId="0" applyFont="1" applyFill="1"/>
    <xf numFmtId="0" fontId="0" fillId="10" borderId="0" xfId="0" applyFill="1"/>
    <xf numFmtId="0" fontId="0" fillId="9" borderId="43" xfId="0" applyFill="1" applyBorder="1"/>
    <xf numFmtId="0" fontId="0" fillId="9" borderId="44" xfId="0" applyFill="1" applyBorder="1"/>
    <xf numFmtId="0" fontId="0" fillId="9" borderId="45" xfId="0" applyFill="1" applyBorder="1"/>
    <xf numFmtId="0" fontId="0" fillId="9" borderId="46" xfId="0" applyFill="1" applyBorder="1"/>
    <xf numFmtId="0" fontId="0" fillId="0" borderId="10" xfId="0" applyFill="1" applyBorder="1"/>
    <xf numFmtId="1" fontId="0" fillId="0" borderId="8" xfId="0" applyNumberFormat="1" applyBorder="1" applyAlignment="1">
      <alignment horizontal="center"/>
    </xf>
    <xf numFmtId="1" fontId="0" fillId="0" borderId="8" xfId="0" applyNumberFormat="1" applyBorder="1"/>
    <xf numFmtId="0" fontId="0" fillId="0" borderId="0" xfId="0" quotePrefix="1" applyFill="1" applyBorder="1" applyAlignment="1">
      <alignment horizontal="center"/>
    </xf>
    <xf numFmtId="167" fontId="0" fillId="0" borderId="8" xfId="0" applyNumberFormat="1" applyFill="1" applyBorder="1"/>
    <xf numFmtId="167" fontId="0" fillId="0" borderId="8" xfId="0" applyNumberFormat="1" applyBorder="1" applyAlignment="1">
      <alignment horizontal="center"/>
    </xf>
    <xf numFmtId="0" fontId="0" fillId="8" borderId="15" xfId="0" applyFill="1" applyBorder="1"/>
    <xf numFmtId="167" fontId="0" fillId="0" borderId="0" xfId="0" applyNumberFormat="1" applyFill="1" applyBorder="1" applyAlignment="1">
      <alignment horizontal="center"/>
    </xf>
    <xf numFmtId="2" fontId="0" fillId="0" borderId="0" xfId="0" applyNumberFormat="1"/>
    <xf numFmtId="0" fontId="0" fillId="8" borderId="15" xfId="0" applyFill="1" applyBorder="1" applyAlignment="1">
      <alignment horizontal="center"/>
    </xf>
    <xf numFmtId="0" fontId="3" fillId="0" borderId="0" xfId="0" applyFont="1"/>
    <xf numFmtId="0" fontId="0" fillId="8" borderId="39" xfId="0" applyFill="1" applyBorder="1" applyAlignment="1">
      <alignment horizontal="center"/>
    </xf>
    <xf numFmtId="0" fontId="0" fillId="8" borderId="22" xfId="0" applyFill="1" applyBorder="1"/>
    <xf numFmtId="1" fontId="0" fillId="0" borderId="37" xfId="0" applyNumberFormat="1" applyBorder="1" applyAlignment="1">
      <alignment horizontal="center"/>
    </xf>
    <xf numFmtId="0" fontId="0" fillId="0" borderId="37" xfId="0" applyBorder="1" applyAlignment="1">
      <alignment horizontal="center"/>
    </xf>
    <xf numFmtId="0" fontId="0" fillId="0" borderId="47" xfId="0" applyBorder="1" applyAlignment="1">
      <alignment horizontal="center"/>
    </xf>
    <xf numFmtId="0" fontId="0" fillId="0" borderId="47" xfId="0" applyBorder="1"/>
    <xf numFmtId="1" fontId="0" fillId="0" borderId="26" xfId="0" applyNumberFormat="1" applyBorder="1" applyAlignment="1">
      <alignment horizontal="center"/>
    </xf>
    <xf numFmtId="169" fontId="0" fillId="0" borderId="26" xfId="0" applyNumberFormat="1" applyBorder="1" applyAlignment="1">
      <alignment horizontal="center"/>
    </xf>
    <xf numFmtId="0" fontId="0" fillId="0" borderId="31" xfId="0" applyBorder="1" applyAlignment="1">
      <alignment horizontal="center"/>
    </xf>
    <xf numFmtId="0" fontId="0" fillId="0" borderId="31" xfId="0" applyBorder="1"/>
    <xf numFmtId="0" fontId="0" fillId="0" borderId="38" xfId="0" applyBorder="1" applyAlignment="1">
      <alignment horizontal="center"/>
    </xf>
    <xf numFmtId="0" fontId="0" fillId="0" borderId="13" xfId="0" applyBorder="1" applyAlignment="1">
      <alignment horizontal="center"/>
    </xf>
    <xf numFmtId="165" fontId="0" fillId="0" borderId="13" xfId="0" applyNumberFormat="1" applyBorder="1" applyAlignment="1">
      <alignment horizontal="center"/>
    </xf>
    <xf numFmtId="165" fontId="0" fillId="0" borderId="48" xfId="0" applyNumberFormat="1" applyBorder="1" applyAlignment="1">
      <alignment horizontal="center"/>
    </xf>
    <xf numFmtId="0" fontId="0" fillId="0" borderId="48" xfId="0" applyBorder="1"/>
    <xf numFmtId="0" fontId="0" fillId="3" borderId="0" xfId="0" applyFill="1"/>
    <xf numFmtId="11" fontId="0" fillId="0" borderId="0" xfId="0" applyNumberFormat="1" applyFill="1" applyBorder="1"/>
    <xf numFmtId="0" fontId="0" fillId="9" borderId="1" xfId="0" applyFill="1" applyBorder="1" applyAlignment="1">
      <alignment horizontal="center"/>
    </xf>
    <xf numFmtId="0" fontId="0" fillId="9" borderId="3" xfId="0" applyFill="1" applyBorder="1" applyAlignment="1">
      <alignment horizontal="center"/>
    </xf>
    <xf numFmtId="0" fontId="0" fillId="8" borderId="8" xfId="0" applyFill="1" applyBorder="1" applyAlignment="1">
      <alignment horizontal="left"/>
    </xf>
    <xf numFmtId="0" fontId="0" fillId="9" borderId="33" xfId="0" applyFill="1" applyBorder="1" applyAlignment="1">
      <alignment horizontal="left"/>
    </xf>
    <xf numFmtId="0" fontId="0" fillId="9" borderId="34" xfId="0" applyFill="1" applyBorder="1" applyAlignment="1">
      <alignment horizontal="left"/>
    </xf>
    <xf numFmtId="0" fontId="0" fillId="9" borderId="35" xfId="0" applyFill="1" applyBorder="1" applyAlignment="1">
      <alignment horizontal="left"/>
    </xf>
    <xf numFmtId="0" fontId="0" fillId="0" borderId="10" xfId="0" applyFill="1" applyBorder="1" applyAlignment="1">
      <alignment horizontal="center"/>
    </xf>
    <xf numFmtId="11" fontId="0" fillId="0" borderId="8" xfId="0" applyNumberFormat="1" applyFill="1" applyBorder="1" applyAlignment="1">
      <alignment horizontal="center"/>
    </xf>
    <xf numFmtId="167" fontId="0" fillId="0" borderId="8" xfId="0" applyNumberFormat="1" applyFill="1" applyBorder="1" applyAlignment="1">
      <alignment horizontal="center"/>
    </xf>
    <xf numFmtId="0" fontId="0" fillId="11" borderId="15" xfId="0" applyFont="1" applyFill="1" applyBorder="1" applyAlignment="1">
      <alignment horizontal="center" vertical="center"/>
    </xf>
    <xf numFmtId="0" fontId="0" fillId="11" borderId="8" xfId="0" applyFont="1" applyFill="1" applyBorder="1" applyAlignment="1">
      <alignment horizontal="center"/>
    </xf>
    <xf numFmtId="0" fontId="0" fillId="11" borderId="0" xfId="0" applyFill="1"/>
    <xf numFmtId="0" fontId="3" fillId="11" borderId="8" xfId="0" applyFont="1" applyFill="1" applyBorder="1" applyAlignment="1">
      <alignment horizontal="left" vertical="center"/>
    </xf>
    <xf numFmtId="0" fontId="0" fillId="8" borderId="36" xfId="0" applyFill="1" applyBorder="1" applyAlignment="1">
      <alignment horizontal="center"/>
    </xf>
    <xf numFmtId="0" fontId="0" fillId="8" borderId="37" xfId="0" applyFill="1" applyBorder="1" applyAlignment="1">
      <alignment horizontal="center"/>
    </xf>
    <xf numFmtId="0" fontId="0" fillId="8" borderId="7" xfId="0" applyFill="1" applyBorder="1" applyAlignment="1">
      <alignment horizontal="center"/>
    </xf>
    <xf numFmtId="0" fontId="0" fillId="8" borderId="7" xfId="0" applyFill="1" applyBorder="1"/>
    <xf numFmtId="0" fontId="0" fillId="8" borderId="12" xfId="0" applyFill="1" applyBorder="1"/>
    <xf numFmtId="9" fontId="0" fillId="0" borderId="0" xfId="0" applyNumberFormat="1"/>
    <xf numFmtId="164" fontId="0" fillId="0" borderId="0" xfId="0" applyNumberFormat="1" applyFill="1"/>
    <xf numFmtId="0" fontId="3" fillId="0" borderId="0" xfId="0" applyFont="1" applyFill="1" applyBorder="1" applyAlignment="1">
      <alignment horizontal="left" vertical="center"/>
    </xf>
    <xf numFmtId="0" fontId="7" fillId="0" borderId="0" xfId="0" applyFont="1" applyFill="1" applyBorder="1" applyAlignment="1">
      <alignment horizontal="right"/>
    </xf>
    <xf numFmtId="0" fontId="3" fillId="0" borderId="0" xfId="0" applyFont="1" applyFill="1" applyBorder="1"/>
    <xf numFmtId="0" fontId="2" fillId="0" borderId="0" xfId="0" applyFont="1" applyBorder="1"/>
    <xf numFmtId="0" fontId="0" fillId="9" borderId="40" xfId="0" applyFill="1" applyBorder="1" applyAlignment="1">
      <alignment horizontal="center"/>
    </xf>
    <xf numFmtId="0" fontId="0" fillId="9" borderId="41" xfId="0" applyFill="1" applyBorder="1" applyAlignment="1">
      <alignment horizontal="center"/>
    </xf>
    <xf numFmtId="0" fontId="0" fillId="9" borderId="36" xfId="0" applyFill="1" applyBorder="1"/>
    <xf numFmtId="168" fontId="5" fillId="0" borderId="26" xfId="0" applyNumberFormat="1" applyFont="1" applyBorder="1"/>
    <xf numFmtId="0" fontId="0" fillId="9" borderId="37" xfId="0" applyFill="1" applyBorder="1"/>
    <xf numFmtId="0" fontId="0" fillId="9" borderId="38" xfId="0" applyFill="1" applyBorder="1"/>
    <xf numFmtId="0" fontId="5" fillId="4" borderId="8" xfId="0" quotePrefix="1" applyFont="1" applyFill="1" applyBorder="1"/>
    <xf numFmtId="0" fontId="0" fillId="0" borderId="2" xfId="0" applyFill="1" applyBorder="1"/>
    <xf numFmtId="0" fontId="0" fillId="9" borderId="40" xfId="0" applyFill="1" applyBorder="1" applyAlignment="1">
      <alignment horizontal="center"/>
    </xf>
    <xf numFmtId="0" fontId="0" fillId="9" borderId="41" xfId="0" applyFill="1" applyBorder="1" applyAlignment="1">
      <alignment horizontal="center"/>
    </xf>
    <xf numFmtId="0" fontId="0" fillId="9" borderId="42" xfId="0" applyFill="1" applyBorder="1" applyAlignment="1">
      <alignment horizontal="center"/>
    </xf>
    <xf numFmtId="0" fontId="0" fillId="0" borderId="0" xfId="0" applyFill="1" applyBorder="1" applyAlignment="1">
      <alignment horizontal="center"/>
    </xf>
    <xf numFmtId="0" fontId="0" fillId="9" borderId="9" xfId="0" applyFill="1" applyBorder="1"/>
    <xf numFmtId="0" fontId="0" fillId="9" borderId="0" xfId="0" applyFill="1"/>
    <xf numFmtId="10" fontId="5" fillId="9" borderId="8" xfId="1" applyNumberFormat="1" applyFont="1" applyFill="1" applyBorder="1"/>
    <xf numFmtId="0" fontId="0" fillId="5" borderId="14" xfId="0" applyFill="1" applyBorder="1"/>
    <xf numFmtId="0" fontId="0" fillId="0" borderId="0" xfId="0" applyFill="1" applyBorder="1" applyAlignment="1">
      <alignment horizontal="center"/>
    </xf>
    <xf numFmtId="169" fontId="0" fillId="0" borderId="10" xfId="0" applyNumberFormat="1" applyBorder="1" applyAlignment="1">
      <alignment horizontal="center"/>
    </xf>
    <xf numFmtId="0" fontId="0" fillId="0" borderId="5" xfId="0" applyBorder="1"/>
    <xf numFmtId="171" fontId="0" fillId="0" borderId="0" xfId="0" applyNumberFormat="1" applyFill="1" applyBorder="1"/>
    <xf numFmtId="0" fontId="0" fillId="9" borderId="51" xfId="0" applyFill="1" applyBorder="1"/>
    <xf numFmtId="0" fontId="2" fillId="0" borderId="0" xfId="0" applyFont="1"/>
    <xf numFmtId="0" fontId="3" fillId="11" borderId="14" xfId="0" applyFont="1" applyFill="1" applyBorder="1" applyAlignment="1">
      <alignment horizontal="left" vertical="center"/>
    </xf>
    <xf numFmtId="168" fontId="0" fillId="0" borderId="10" xfId="0" applyNumberFormat="1" applyFill="1" applyBorder="1" applyAlignment="1">
      <alignment horizontal="center"/>
    </xf>
    <xf numFmtId="2" fontId="0" fillId="0" borderId="10" xfId="0" applyNumberFormat="1" applyFill="1" applyBorder="1" applyAlignment="1">
      <alignment horizontal="center"/>
    </xf>
    <xf numFmtId="0" fontId="3" fillId="10" borderId="0" xfId="0" applyFont="1" applyFill="1"/>
    <xf numFmtId="0" fontId="0" fillId="0" borderId="0" xfId="0" applyFill="1" applyBorder="1" applyAlignment="1">
      <alignment horizontal="center"/>
    </xf>
    <xf numFmtId="164" fontId="0" fillId="9" borderId="13" xfId="1" applyNumberFormat="1" applyFont="1" applyFill="1" applyBorder="1" applyAlignment="1">
      <alignment horizontal="left" vertical="center"/>
    </xf>
    <xf numFmtId="164" fontId="5" fillId="9" borderId="8" xfId="1" applyNumberFormat="1" applyFont="1" applyFill="1" applyBorder="1"/>
    <xf numFmtId="0" fontId="0" fillId="0" borderId="0" xfId="0" applyFill="1" applyBorder="1" applyAlignment="1">
      <alignment horizontal="center"/>
    </xf>
    <xf numFmtId="0" fontId="0" fillId="8" borderId="8" xfId="0" applyFill="1" applyBorder="1" applyAlignment="1">
      <alignment horizontal="center" vertical="center"/>
    </xf>
    <xf numFmtId="0" fontId="0" fillId="0" borderId="0" xfId="0" applyAlignment="1">
      <alignment wrapText="1"/>
    </xf>
    <xf numFmtId="0" fontId="12" fillId="0" borderId="0" xfId="0" applyFont="1"/>
    <xf numFmtId="0" fontId="10" fillId="3" borderId="8" xfId="0" applyFont="1" applyFill="1" applyBorder="1" applyAlignment="1">
      <alignment wrapText="1"/>
    </xf>
    <xf numFmtId="0" fontId="0" fillId="15" borderId="8" xfId="0" applyFill="1" applyBorder="1" applyAlignment="1">
      <alignment wrapText="1"/>
    </xf>
    <xf numFmtId="0" fontId="0" fillId="14" borderId="8" xfId="0" applyFill="1" applyBorder="1" applyAlignment="1">
      <alignment wrapText="1"/>
    </xf>
    <xf numFmtId="0" fontId="10" fillId="13" borderId="8" xfId="0" applyFont="1" applyFill="1" applyBorder="1" applyAlignment="1">
      <alignment wrapText="1"/>
    </xf>
    <xf numFmtId="0" fontId="0" fillId="12" borderId="8" xfId="0" applyFill="1" applyBorder="1" applyAlignment="1">
      <alignment wrapText="1"/>
    </xf>
    <xf numFmtId="0" fontId="0" fillId="0" borderId="8" xfId="0" applyBorder="1" applyAlignment="1">
      <alignment wrapText="1"/>
    </xf>
    <xf numFmtId="0" fontId="5" fillId="15" borderId="8" xfId="0" applyFont="1" applyFill="1" applyBorder="1"/>
    <xf numFmtId="0" fontId="0" fillId="15" borderId="5" xfId="0" applyFill="1" applyBorder="1"/>
    <xf numFmtId="0" fontId="0" fillId="15" borderId="16" xfId="0" applyFill="1" applyBorder="1"/>
    <xf numFmtId="0" fontId="5" fillId="15" borderId="5" xfId="0" applyFont="1" applyFill="1" applyBorder="1"/>
    <xf numFmtId="0" fontId="0" fillId="15" borderId="52" xfId="0" applyFill="1" applyBorder="1"/>
    <xf numFmtId="0" fontId="5" fillId="9" borderId="13" xfId="0" applyFont="1" applyFill="1" applyBorder="1"/>
    <xf numFmtId="0" fontId="5" fillId="9" borderId="10" xfId="0" applyFont="1" applyFill="1" applyBorder="1"/>
    <xf numFmtId="0" fontId="5" fillId="15" borderId="16" xfId="0" applyFont="1" applyFill="1" applyBorder="1"/>
    <xf numFmtId="0" fontId="5" fillId="9" borderId="15" xfId="0" applyFont="1" applyFill="1" applyBorder="1"/>
    <xf numFmtId="0" fontId="2" fillId="15" borderId="16" xfId="0" applyFont="1" applyFill="1" applyBorder="1"/>
    <xf numFmtId="9" fontId="5" fillId="15" borderId="8" xfId="1" applyFont="1" applyFill="1" applyBorder="1"/>
    <xf numFmtId="9" fontId="5" fillId="15" borderId="13" xfId="1" applyFont="1" applyFill="1" applyBorder="1"/>
    <xf numFmtId="0" fontId="0" fillId="15" borderId="8" xfId="0" applyFill="1" applyBorder="1"/>
    <xf numFmtId="0" fontId="0" fillId="9" borderId="13" xfId="0" applyFill="1" applyBorder="1"/>
    <xf numFmtId="9" fontId="0" fillId="9" borderId="10" xfId="0" applyNumberFormat="1" applyFill="1" applyBorder="1"/>
    <xf numFmtId="0" fontId="0" fillId="0" borderId="0" xfId="0" applyFill="1" applyBorder="1" applyAlignment="1">
      <alignment horizontal="center"/>
    </xf>
    <xf numFmtId="0" fontId="0" fillId="0" borderId="0" xfId="0" applyFont="1" applyFill="1" applyBorder="1" applyAlignment="1">
      <alignment horizontal="center"/>
    </xf>
    <xf numFmtId="0" fontId="0" fillId="0" borderId="0" xfId="0" applyFill="1" applyBorder="1" applyAlignment="1">
      <alignment horizontal="left"/>
    </xf>
    <xf numFmtId="0" fontId="7" fillId="16" borderId="8" xfId="4" applyFont="1" applyFill="1" applyBorder="1" applyAlignment="1">
      <alignment horizontal="left"/>
    </xf>
    <xf numFmtId="0" fontId="3" fillId="9" borderId="1" xfId="0" applyFont="1" applyFill="1" applyBorder="1" applyAlignment="1">
      <alignment horizontal="center"/>
    </xf>
    <xf numFmtId="171" fontId="0" fillId="0" borderId="0" xfId="0" applyNumberFormat="1"/>
    <xf numFmtId="0" fontId="0" fillId="0" borderId="0" xfId="0" applyAlignment="1">
      <alignment horizontal="left"/>
    </xf>
    <xf numFmtId="0" fontId="0" fillId="15" borderId="0" xfId="0" applyFill="1"/>
    <xf numFmtId="0" fontId="3" fillId="9" borderId="8" xfId="0" applyFont="1" applyFill="1" applyBorder="1" applyAlignment="1">
      <alignment horizontal="center"/>
    </xf>
    <xf numFmtId="0" fontId="0" fillId="8" borderId="0" xfId="0" applyFill="1" applyBorder="1"/>
    <xf numFmtId="2" fontId="0" fillId="0" borderId="8" xfId="0" applyNumberFormat="1" applyBorder="1"/>
    <xf numFmtId="0" fontId="0" fillId="2" borderId="8" xfId="0" applyFill="1" applyBorder="1" applyAlignment="1">
      <alignment wrapText="1"/>
    </xf>
    <xf numFmtId="0" fontId="0" fillId="9" borderId="5" xfId="0" applyFill="1" applyBorder="1"/>
    <xf numFmtId="0" fontId="0" fillId="0" borderId="0" xfId="0" applyFill="1" applyBorder="1" applyAlignment="1">
      <alignment horizontal="center"/>
    </xf>
    <xf numFmtId="0" fontId="0" fillId="2" borderId="16" xfId="0" applyFill="1" applyBorder="1"/>
    <xf numFmtId="0" fontId="0" fillId="2" borderId="52" xfId="0" applyFill="1" applyBorder="1"/>
    <xf numFmtId="0" fontId="5" fillId="4" borderId="10" xfId="0" quotePrefix="1" applyFont="1" applyFill="1" applyBorder="1"/>
    <xf numFmtId="0" fontId="0" fillId="0" borderId="18" xfId="0" applyBorder="1"/>
    <xf numFmtId="164" fontId="0" fillId="9" borderId="16" xfId="1" applyNumberFormat="1" applyFont="1" applyFill="1" applyBorder="1" applyAlignment="1">
      <alignment horizontal="center"/>
    </xf>
    <xf numFmtId="0" fontId="0" fillId="9" borderId="10" xfId="0" applyFill="1" applyBorder="1" applyAlignment="1"/>
    <xf numFmtId="0" fontId="5" fillId="4" borderId="53" xfId="0" applyFont="1" applyFill="1" applyBorder="1"/>
    <xf numFmtId="0" fontId="0" fillId="4" borderId="20" xfId="0" applyFill="1" applyBorder="1"/>
    <xf numFmtId="0" fontId="0" fillId="0" borderId="21" xfId="0" applyFill="1" applyBorder="1"/>
    <xf numFmtId="0" fontId="0" fillId="0" borderId="5" xfId="0" applyFill="1" applyBorder="1"/>
    <xf numFmtId="0" fontId="0" fillId="0" borderId="6" xfId="0" applyFill="1" applyBorder="1"/>
    <xf numFmtId="0" fontId="5" fillId="4" borderId="8" xfId="0" applyFont="1" applyFill="1" applyBorder="1"/>
    <xf numFmtId="0" fontId="2" fillId="0" borderId="8" xfId="0" applyFont="1" applyFill="1" applyBorder="1" applyAlignment="1">
      <alignment horizontal="center"/>
    </xf>
    <xf numFmtId="164" fontId="5" fillId="9" borderId="5" xfId="1" applyNumberFormat="1" applyFont="1" applyFill="1" applyBorder="1" applyAlignment="1"/>
    <xf numFmtId="0" fontId="0" fillId="0" borderId="21" xfId="0" applyBorder="1" applyAlignment="1">
      <alignment horizontal="center" vertical="center"/>
    </xf>
    <xf numFmtId="0" fontId="0" fillId="0" borderId="0" xfId="0" applyAlignment="1">
      <alignment horizontal="center" vertical="center"/>
    </xf>
    <xf numFmtId="0" fontId="0" fillId="0" borderId="20" xfId="0" applyBorder="1" applyAlignment="1">
      <alignment horizontal="center" vertical="center"/>
    </xf>
    <xf numFmtId="0" fontId="5" fillId="0" borderId="0" xfId="0" applyFont="1" applyFill="1" applyBorder="1" applyAlignment="1">
      <alignment horizontal="center" vertical="center"/>
    </xf>
    <xf numFmtId="164" fontId="5" fillId="0" borderId="0" xfId="1" applyNumberFormat="1" applyFont="1" applyFill="1" applyBorder="1" applyAlignment="1"/>
    <xf numFmtId="0" fontId="0" fillId="8" borderId="14" xfId="0" applyFill="1" applyBorder="1" applyAlignment="1">
      <alignment horizontal="center"/>
    </xf>
    <xf numFmtId="0" fontId="5" fillId="0" borderId="0" xfId="0" quotePrefix="1" applyFont="1" applyFill="1" applyBorder="1"/>
    <xf numFmtId="0" fontId="0" fillId="0" borderId="0" xfId="0" applyAlignment="1">
      <alignment horizontal="center"/>
    </xf>
    <xf numFmtId="0" fontId="2" fillId="0" borderId="8" xfId="0" applyFont="1" applyBorder="1" applyAlignment="1">
      <alignment horizontal="center"/>
    </xf>
    <xf numFmtId="9" fontId="5" fillId="9" borderId="8" xfId="0" applyNumberFormat="1" applyFont="1" applyFill="1" applyBorder="1"/>
    <xf numFmtId="0" fontId="7" fillId="0" borderId="0" xfId="0" applyFont="1"/>
    <xf numFmtId="0" fontId="0" fillId="8" borderId="4" xfId="0" applyFill="1" applyBorder="1"/>
    <xf numFmtId="0" fontId="0" fillId="9" borderId="24" xfId="0" applyFill="1" applyBorder="1"/>
    <xf numFmtId="0" fontId="2" fillId="8" borderId="8" xfId="0" applyFont="1" applyFill="1" applyBorder="1" applyAlignment="1">
      <alignment horizontal="left"/>
    </xf>
    <xf numFmtId="0" fontId="2" fillId="0" borderId="10" xfId="0" applyFont="1" applyFill="1" applyBorder="1" applyAlignment="1">
      <alignment horizontal="center"/>
    </xf>
    <xf numFmtId="3" fontId="0" fillId="0" borderId="0" xfId="0" applyNumberFormat="1"/>
    <xf numFmtId="0" fontId="5" fillId="0" borderId="8" xfId="0" applyFont="1" applyFill="1" applyBorder="1" applyAlignment="1">
      <alignment horizontal="center"/>
    </xf>
    <xf numFmtId="0" fontId="2" fillId="0" borderId="0" xfId="0" applyFont="1" applyFill="1" applyBorder="1" applyAlignment="1">
      <alignment horizontal="left"/>
    </xf>
    <xf numFmtId="0" fontId="5" fillId="0" borderId="0" xfId="0" applyFont="1"/>
    <xf numFmtId="0" fontId="3" fillId="0" borderId="0" xfId="0" applyFont="1" applyAlignment="1">
      <alignment horizontal="center"/>
    </xf>
    <xf numFmtId="0" fontId="2" fillId="0" borderId="0" xfId="0" applyFont="1" applyAlignment="1">
      <alignment horizontal="center"/>
    </xf>
    <xf numFmtId="0" fontId="0" fillId="0" borderId="0" xfId="0" applyFont="1"/>
    <xf numFmtId="0" fontId="0" fillId="0" borderId="0" xfId="0" applyFont="1" applyAlignment="1">
      <alignment horizontal="center"/>
    </xf>
    <xf numFmtId="0" fontId="0" fillId="20" borderId="0" xfId="0" applyFont="1" applyFill="1"/>
    <xf numFmtId="0" fontId="0" fillId="21" borderId="0" xfId="0" applyFont="1" applyFill="1"/>
    <xf numFmtId="11" fontId="0" fillId="0" borderId="0" xfId="0" applyNumberFormat="1" applyFont="1" applyAlignment="1">
      <alignment horizontal="center"/>
    </xf>
    <xf numFmtId="11" fontId="0" fillId="0" borderId="0" xfId="0" applyNumberFormat="1" applyFont="1"/>
    <xf numFmtId="0" fontId="0" fillId="0" borderId="0" xfId="0" applyFont="1" applyFill="1"/>
    <xf numFmtId="2" fontId="0" fillId="0" borderId="0" xfId="0" applyNumberFormat="1" applyFont="1"/>
    <xf numFmtId="9" fontId="0" fillId="0" borderId="0" xfId="0" applyNumberFormat="1" applyFont="1"/>
    <xf numFmtId="10" fontId="0" fillId="0" borderId="0" xfId="0" applyNumberFormat="1" applyFont="1"/>
    <xf numFmtId="0" fontId="5" fillId="0" borderId="0" xfId="0" applyFont="1" applyAlignment="1">
      <alignment horizontal="center"/>
    </xf>
    <xf numFmtId="0" fontId="6" fillId="0" borderId="0" xfId="0" applyFont="1"/>
    <xf numFmtId="0" fontId="13" fillId="0" borderId="0" xfId="0" applyFont="1"/>
    <xf numFmtId="0" fontId="14" fillId="0" borderId="0" xfId="0" applyFont="1"/>
    <xf numFmtId="169" fontId="0" fillId="0" borderId="0" xfId="0" applyNumberFormat="1"/>
    <xf numFmtId="0" fontId="5" fillId="22" borderId="8" xfId="0" applyFont="1" applyFill="1" applyBorder="1" applyAlignment="1">
      <alignment wrapText="1"/>
    </xf>
    <xf numFmtId="10" fontId="0" fillId="0" borderId="0" xfId="1" applyNumberFormat="1" applyFont="1"/>
    <xf numFmtId="0" fontId="0" fillId="11" borderId="13" xfId="0" applyFont="1" applyFill="1" applyBorder="1" applyAlignment="1">
      <alignment horizontal="center"/>
    </xf>
    <xf numFmtId="168" fontId="2" fillId="0" borderId="8" xfId="0" applyNumberFormat="1" applyFont="1" applyBorder="1" applyAlignment="1">
      <alignment horizontal="center"/>
    </xf>
    <xf numFmtId="2" fontId="0" fillId="0" borderId="8" xfId="0" applyNumberFormat="1" applyBorder="1" applyAlignment="1">
      <alignment horizontal="center"/>
    </xf>
    <xf numFmtId="2" fontId="5" fillId="0" borderId="8" xfId="0" applyNumberFormat="1" applyFont="1" applyFill="1" applyBorder="1"/>
    <xf numFmtId="0" fontId="0" fillId="0" borderId="0" xfId="0" applyFill="1" applyBorder="1" applyAlignment="1">
      <alignment horizontal="center"/>
    </xf>
    <xf numFmtId="0" fontId="0" fillId="0" borderId="8" xfId="0" applyFill="1" applyBorder="1" applyAlignment="1">
      <alignment horizontal="center" wrapText="1"/>
    </xf>
    <xf numFmtId="0" fontId="0" fillId="9" borderId="8" xfId="0" applyFill="1" applyBorder="1" applyAlignment="1">
      <alignment horizontal="center"/>
    </xf>
    <xf numFmtId="9" fontId="0" fillId="9" borderId="8" xfId="0" applyNumberFormat="1" applyFill="1" applyBorder="1" applyAlignment="1">
      <alignment horizontal="center"/>
    </xf>
    <xf numFmtId="0" fontId="16" fillId="0" borderId="0" xfId="0" applyFont="1" applyFill="1" applyBorder="1"/>
    <xf numFmtId="0" fontId="0" fillId="9" borderId="10" xfId="0" applyFill="1" applyBorder="1" applyAlignment="1">
      <alignment horizontal="center"/>
    </xf>
    <xf numFmtId="0" fontId="0" fillId="2" borderId="54" xfId="0" applyFill="1" applyBorder="1"/>
    <xf numFmtId="0" fontId="0" fillId="0" borderId="0" xfId="0" applyAlignment="1"/>
    <xf numFmtId="0" fontId="0" fillId="0" borderId="0" xfId="0" applyBorder="1" applyAlignment="1"/>
    <xf numFmtId="0" fontId="3" fillId="11" borderId="15" xfId="0" applyFont="1" applyFill="1" applyBorder="1" applyAlignment="1">
      <alignment horizontal="left" vertical="center"/>
    </xf>
    <xf numFmtId="0" fontId="0" fillId="8" borderId="17" xfId="0" applyFill="1" applyBorder="1" applyAlignment="1">
      <alignment horizontal="center" wrapText="1"/>
    </xf>
    <xf numFmtId="0" fontId="0" fillId="8" borderId="8" xfId="0" applyFill="1" applyBorder="1" applyAlignment="1">
      <alignment horizontal="center" wrapText="1"/>
    </xf>
    <xf numFmtId="0" fontId="0" fillId="0" borderId="0" xfId="0" applyFill="1" applyBorder="1" applyAlignment="1">
      <alignment horizontal="center"/>
    </xf>
    <xf numFmtId="0" fontId="5" fillId="0" borderId="8" xfId="0" applyFont="1" applyBorder="1"/>
    <xf numFmtId="171" fontId="5" fillId="0" borderId="8" xfId="0" applyNumberFormat="1" applyFont="1" applyFill="1" applyBorder="1"/>
    <xf numFmtId="0" fontId="0" fillId="0" borderId="0" xfId="0" applyFont="1" applyAlignment="1">
      <alignment horizontal="center"/>
    </xf>
    <xf numFmtId="0" fontId="6" fillId="0" borderId="0" xfId="0" applyFont="1" applyAlignment="1">
      <alignment horizontal="center"/>
    </xf>
    <xf numFmtId="0" fontId="0" fillId="0" borderId="0" xfId="0" applyFont="1" applyAlignment="1">
      <alignment horizontal="center"/>
    </xf>
    <xf numFmtId="170" fontId="0" fillId="0" borderId="0" xfId="0" applyNumberFormat="1" applyFont="1"/>
    <xf numFmtId="0" fontId="3" fillId="0" borderId="0" xfId="0" applyFont="1" applyAlignment="1">
      <alignment horizontal="center" wrapText="1"/>
    </xf>
    <xf numFmtId="0" fontId="5" fillId="0" borderId="0" xfId="0" applyFont="1" applyAlignment="1">
      <alignment horizontal="center" wrapText="1"/>
    </xf>
    <xf numFmtId="0" fontId="5" fillId="0" borderId="0" xfId="0" applyFont="1" applyFill="1"/>
    <xf numFmtId="0" fontId="0" fillId="0" borderId="0" xfId="0" applyFill="1" applyBorder="1" applyAlignment="1">
      <alignment horizontal="center"/>
    </xf>
    <xf numFmtId="169" fontId="0" fillId="0" borderId="0" xfId="0" applyNumberFormat="1" applyFill="1" applyBorder="1" applyAlignment="1">
      <alignment horizontal="center"/>
    </xf>
    <xf numFmtId="2" fontId="0" fillId="0" borderId="0" xfId="0" applyNumberFormat="1" applyFill="1" applyBorder="1" applyAlignment="1">
      <alignment horizontal="center"/>
    </xf>
    <xf numFmtId="169" fontId="5" fillId="0" borderId="8" xfId="0" applyNumberFormat="1" applyFont="1" applyFill="1" applyBorder="1" applyAlignment="1">
      <alignment horizontal="center"/>
    </xf>
    <xf numFmtId="169" fontId="0" fillId="0" borderId="8" xfId="0" applyNumberFormat="1" applyFill="1" applyBorder="1" applyAlignment="1">
      <alignment horizontal="center"/>
    </xf>
    <xf numFmtId="0" fontId="0" fillId="0" borderId="0" xfId="0" applyFill="1" applyAlignment="1">
      <alignment horizontal="center"/>
    </xf>
    <xf numFmtId="0" fontId="5" fillId="0" borderId="8" xfId="0" applyFont="1" applyFill="1" applyBorder="1"/>
    <xf numFmtId="171" fontId="0" fillId="0" borderId="8" xfId="0" applyNumberFormat="1" applyFill="1" applyBorder="1"/>
    <xf numFmtId="0" fontId="0" fillId="0" borderId="0" xfId="0" applyFont="1" applyAlignment="1">
      <alignment horizontal="center"/>
    </xf>
    <xf numFmtId="0" fontId="0" fillId="2" borderId="8" xfId="0" applyFill="1" applyBorder="1"/>
    <xf numFmtId="0" fontId="0" fillId="0" borderId="0" xfId="0" applyFont="1" applyAlignment="1">
      <alignment horizontal="center"/>
    </xf>
    <xf numFmtId="9" fontId="5" fillId="9" borderId="14" xfId="0" applyNumberFormat="1" applyFont="1" applyFill="1" applyBorder="1"/>
    <xf numFmtId="0" fontId="0" fillId="2" borderId="55" xfId="0" applyFill="1" applyBorder="1"/>
    <xf numFmtId="0" fontId="0" fillId="13" borderId="8" xfId="0" applyFill="1" applyBorder="1"/>
    <xf numFmtId="0" fontId="0" fillId="17" borderId="8" xfId="0" applyFill="1" applyBorder="1"/>
    <xf numFmtId="0" fontId="0" fillId="17" borderId="0" xfId="0" applyFill="1"/>
    <xf numFmtId="169" fontId="0" fillId="0" borderId="0" xfId="0" applyNumberFormat="1" applyFill="1"/>
    <xf numFmtId="0" fontId="2" fillId="4" borderId="8" xfId="0" quotePrefix="1" applyFont="1" applyFill="1" applyBorder="1"/>
    <xf numFmtId="0" fontId="2" fillId="0" borderId="8" xfId="0" applyFont="1" applyFill="1" applyBorder="1"/>
    <xf numFmtId="0" fontId="2" fillId="9" borderId="8" xfId="0" applyFont="1" applyFill="1" applyBorder="1"/>
    <xf numFmtId="0" fontId="5" fillId="8" borderId="8" xfId="0" applyFont="1" applyFill="1" applyBorder="1" applyAlignment="1">
      <alignment horizontal="left"/>
    </xf>
    <xf numFmtId="0" fontId="5" fillId="0" borderId="8" xfId="0" applyFont="1" applyBorder="1" applyAlignment="1">
      <alignment horizontal="center"/>
    </xf>
    <xf numFmtId="0" fontId="3" fillId="0" borderId="0" xfId="0" applyFont="1" applyBorder="1"/>
    <xf numFmtId="0" fontId="7" fillId="0" borderId="0" xfId="0" applyFont="1" applyBorder="1"/>
    <xf numFmtId="169" fontId="0" fillId="0" borderId="0" xfId="0" applyNumberFormat="1" applyBorder="1"/>
    <xf numFmtId="169" fontId="7" fillId="0" borderId="0" xfId="0" applyNumberFormat="1" applyFont="1" applyBorder="1"/>
    <xf numFmtId="0" fontId="0" fillId="0" borderId="8" xfId="0" quotePrefix="1" applyFill="1" applyBorder="1"/>
    <xf numFmtId="0" fontId="0" fillId="0" borderId="0" xfId="0" applyFill="1" applyBorder="1"/>
    <xf numFmtId="0" fontId="0" fillId="0" borderId="0" xfId="0"/>
    <xf numFmtId="10" fontId="0" fillId="0" borderId="0" xfId="0" applyNumberFormat="1"/>
    <xf numFmtId="0" fontId="0" fillId="7" borderId="0" xfId="0" applyFill="1"/>
    <xf numFmtId="0" fontId="6" fillId="0" borderId="0" xfId="0" applyFont="1" applyFill="1" applyAlignment="1">
      <alignment horizontal="center"/>
    </xf>
    <xf numFmtId="11" fontId="5" fillId="0" borderId="0" xfId="0" applyNumberFormat="1" applyFont="1" applyAlignment="1">
      <alignment horizontal="center"/>
    </xf>
    <xf numFmtId="0" fontId="0" fillId="25" borderId="8" xfId="0" applyFill="1" applyBorder="1"/>
    <xf numFmtId="0" fontId="0" fillId="25" borderId="0" xfId="0" applyFill="1"/>
    <xf numFmtId="1" fontId="5" fillId="0" borderId="8" xfId="0" applyNumberFormat="1" applyFont="1" applyFill="1" applyBorder="1" applyAlignment="1">
      <alignment horizontal="center"/>
    </xf>
    <xf numFmtId="1" fontId="5" fillId="0" borderId="8" xfId="0" applyNumberFormat="1" applyFont="1" applyBorder="1" applyAlignment="1">
      <alignment horizontal="center"/>
    </xf>
    <xf numFmtId="9" fontId="0" fillId="2" borderId="5" xfId="0" applyNumberFormat="1" applyFill="1" applyBorder="1"/>
    <xf numFmtId="172" fontId="0" fillId="0" borderId="8" xfId="0" applyNumberFormat="1" applyBorder="1"/>
    <xf numFmtId="0" fontId="0" fillId="0" borderId="0" xfId="0"/>
    <xf numFmtId="0" fontId="0" fillId="0" borderId="8" xfId="0" applyBorder="1" applyAlignment="1">
      <alignment horizontal="center"/>
    </xf>
    <xf numFmtId="0" fontId="0" fillId="0" borderId="22" xfId="0" applyFill="1" applyBorder="1"/>
    <xf numFmtId="0" fontId="0" fillId="9" borderId="22" xfId="0" applyFill="1" applyBorder="1"/>
    <xf numFmtId="2" fontId="0" fillId="0" borderId="0" xfId="0" applyNumberFormat="1" applyBorder="1"/>
    <xf numFmtId="0" fontId="31" fillId="2" borderId="0" xfId="0" applyFont="1" applyFill="1"/>
    <xf numFmtId="0" fontId="0" fillId="19" borderId="0" xfId="0" applyFill="1"/>
    <xf numFmtId="0" fontId="0" fillId="57" borderId="8" xfId="0" applyFill="1" applyBorder="1"/>
    <xf numFmtId="0" fontId="0" fillId="57" borderId="13" xfId="0" applyFill="1" applyBorder="1"/>
    <xf numFmtId="0" fontId="0" fillId="19" borderId="65" xfId="0" applyFill="1" applyBorder="1"/>
    <xf numFmtId="0" fontId="0" fillId="57" borderId="65" xfId="0" applyFill="1" applyBorder="1"/>
    <xf numFmtId="0" fontId="0" fillId="15" borderId="65" xfId="0" applyFill="1" applyBorder="1"/>
    <xf numFmtId="0" fontId="0" fillId="0" borderId="65" xfId="0" applyBorder="1"/>
    <xf numFmtId="0" fontId="0" fillId="9" borderId="65" xfId="0" applyFill="1" applyBorder="1"/>
    <xf numFmtId="0" fontId="5" fillId="9" borderId="8" xfId="0" applyFont="1" applyFill="1" applyBorder="1"/>
    <xf numFmtId="0" fontId="0" fillId="11" borderId="8" xfId="0" applyFill="1" applyBorder="1" applyAlignment="1">
      <alignment wrapText="1"/>
    </xf>
    <xf numFmtId="0" fontId="10" fillId="58" borderId="8" xfId="0" applyFont="1" applyFill="1" applyBorder="1" applyAlignment="1">
      <alignment wrapText="1"/>
    </xf>
    <xf numFmtId="2" fontId="0" fillId="0" borderId="0" xfId="0" applyNumberFormat="1" applyFill="1"/>
    <xf numFmtId="0" fontId="0" fillId="0" borderId="0" xfId="0" applyFill="1" applyBorder="1" applyAlignment="1">
      <alignment horizontal="center"/>
    </xf>
    <xf numFmtId="170" fontId="5" fillId="0" borderId="8" xfId="0" applyNumberFormat="1" applyFont="1" applyFill="1" applyBorder="1"/>
    <xf numFmtId="171" fontId="5" fillId="0" borderId="0" xfId="0" applyNumberFormat="1" applyFont="1" applyFill="1" applyBorder="1"/>
    <xf numFmtId="0" fontId="0" fillId="9" borderId="46" xfId="0" applyFill="1" applyBorder="1" applyAlignment="1">
      <alignment horizontal="center"/>
    </xf>
    <xf numFmtId="0" fontId="0" fillId="0" borderId="66" xfId="0" applyBorder="1"/>
    <xf numFmtId="0" fontId="0" fillId="57" borderId="16" xfId="0" applyFill="1" applyBorder="1"/>
    <xf numFmtId="0" fontId="0" fillId="57" borderId="52" xfId="0" applyFill="1" applyBorder="1"/>
    <xf numFmtId="0" fontId="0" fillId="19" borderId="66" xfId="0" applyFill="1" applyBorder="1"/>
    <xf numFmtId="0" fontId="0" fillId="57" borderId="66" xfId="0" applyFill="1" applyBorder="1"/>
    <xf numFmtId="0" fontId="0" fillId="19" borderId="67" xfId="0" applyFill="1" applyBorder="1"/>
    <xf numFmtId="0" fontId="0" fillId="19" borderId="8" xfId="0" applyFill="1" applyBorder="1"/>
    <xf numFmtId="0" fontId="3" fillId="57" borderId="8" xfId="0" applyFont="1" applyFill="1" applyBorder="1"/>
    <xf numFmtId="168" fontId="0" fillId="57" borderId="8" xfId="0" applyNumberFormat="1" applyFill="1" applyBorder="1"/>
    <xf numFmtId="0" fontId="0" fillId="19" borderId="68" xfId="0" applyFill="1" applyBorder="1"/>
    <xf numFmtId="0" fontId="0" fillId="15" borderId="67" xfId="0" applyFill="1" applyBorder="1"/>
    <xf numFmtId="2" fontId="0" fillId="57" borderId="8" xfId="0" applyNumberFormat="1" applyFill="1" applyBorder="1"/>
    <xf numFmtId="3" fontId="0" fillId="0" borderId="8" xfId="0" applyNumberFormat="1" applyBorder="1"/>
    <xf numFmtId="0" fontId="0" fillId="59" borderId="8" xfId="0" applyFill="1" applyBorder="1"/>
    <xf numFmtId="3" fontId="0" fillId="59" borderId="8" xfId="0" applyNumberFormat="1" applyFill="1" applyBorder="1"/>
    <xf numFmtId="0" fontId="7" fillId="59" borderId="8" xfId="4" applyFont="1" applyFill="1" applyBorder="1" applyAlignment="1">
      <alignment horizontal="left"/>
    </xf>
    <xf numFmtId="4" fontId="0" fillId="0" borderId="8" xfId="0" applyNumberFormat="1" applyBorder="1"/>
    <xf numFmtId="0" fontId="2" fillId="0" borderId="0" xfId="0" applyFont="1" applyFill="1"/>
    <xf numFmtId="0" fontId="0" fillId="11" borderId="8" xfId="0" applyFill="1" applyBorder="1"/>
    <xf numFmtId="0" fontId="0" fillId="16" borderId="8" xfId="0" applyFill="1" applyBorder="1"/>
    <xf numFmtId="0" fontId="0" fillId="24" borderId="8" xfId="0" applyFill="1" applyBorder="1"/>
    <xf numFmtId="0" fontId="0" fillId="18" borderId="8" xfId="0" applyFill="1" applyBorder="1"/>
    <xf numFmtId="0" fontId="0" fillId="9" borderId="2" xfId="0" applyFill="1" applyBorder="1"/>
    <xf numFmtId="171" fontId="0" fillId="0" borderId="8" xfId="0" applyNumberFormat="1" applyBorder="1"/>
    <xf numFmtId="2" fontId="0" fillId="11" borderId="8" xfId="0" applyNumberFormat="1" applyFill="1" applyBorder="1"/>
    <xf numFmtId="0" fontId="3" fillId="0" borderId="0" xfId="0" applyFont="1" applyFill="1" applyBorder="1" applyAlignment="1">
      <alignment horizontal="center"/>
    </xf>
    <xf numFmtId="0" fontId="7" fillId="0" borderId="0" xfId="4" applyFont="1" applyFill="1" applyBorder="1" applyAlignment="1">
      <alignment horizontal="left"/>
    </xf>
    <xf numFmtId="2" fontId="0" fillId="0" borderId="0" xfId="0" applyNumberFormat="1" applyFill="1" applyBorder="1"/>
    <xf numFmtId="0" fontId="0" fillId="23" borderId="8" xfId="0" applyFill="1" applyBorder="1"/>
    <xf numFmtId="0" fontId="3" fillId="3" borderId="0" xfId="0" applyFont="1" applyFill="1"/>
    <xf numFmtId="0" fontId="7" fillId="16" borderId="13" xfId="4" applyFont="1" applyFill="1" applyBorder="1" applyAlignment="1">
      <alignment horizontal="left"/>
    </xf>
    <xf numFmtId="0" fontId="0" fillId="9" borderId="67" xfId="0" applyFill="1" applyBorder="1"/>
    <xf numFmtId="0" fontId="0" fillId="19" borderId="8" xfId="0" applyFill="1" applyBorder="1" applyAlignment="1">
      <alignment wrapText="1"/>
    </xf>
    <xf numFmtId="0" fontId="34" fillId="0" borderId="8" xfId="0" applyFont="1" applyBorder="1" applyAlignment="1">
      <alignment horizontal="center"/>
    </xf>
    <xf numFmtId="0" fontId="7" fillId="16" borderId="16" xfId="4" applyFont="1" applyFill="1" applyBorder="1" applyAlignment="1">
      <alignment horizontal="center" vertical="center" wrapText="1"/>
    </xf>
    <xf numFmtId="0" fontId="0" fillId="9" borderId="10" xfId="0" applyFill="1" applyBorder="1"/>
    <xf numFmtId="10" fontId="0" fillId="9" borderId="0" xfId="0" applyNumberFormat="1" applyFill="1"/>
    <xf numFmtId="0" fontId="0" fillId="0" borderId="0" xfId="0" applyFill="1" applyBorder="1" applyAlignment="1">
      <alignment horizontal="center"/>
    </xf>
    <xf numFmtId="0" fontId="0" fillId="0" borderId="8" xfId="0" applyBorder="1" applyAlignment="1">
      <alignment horizontal="center"/>
    </xf>
    <xf numFmtId="0" fontId="2" fillId="0" borderId="8" xfId="0" applyFont="1" applyBorder="1" applyAlignment="1">
      <alignment horizontal="center"/>
    </xf>
    <xf numFmtId="0" fontId="35" fillId="3" borderId="0" xfId="0" applyFont="1" applyFill="1"/>
    <xf numFmtId="0" fontId="0" fillId="9" borderId="0" xfId="0" applyFill="1" applyBorder="1"/>
    <xf numFmtId="0" fontId="5" fillId="9" borderId="14" xfId="0" applyFont="1" applyFill="1" applyBorder="1" applyAlignment="1"/>
    <xf numFmtId="0" fontId="5" fillId="9" borderId="16" xfId="0" applyFont="1" applyFill="1" applyBorder="1" applyAlignment="1"/>
    <xf numFmtId="9" fontId="5" fillId="9" borderId="0" xfId="1" applyFont="1" applyFill="1" applyBorder="1"/>
    <xf numFmtId="0" fontId="5" fillId="9" borderId="0" xfId="0" applyFont="1" applyFill="1" applyBorder="1"/>
    <xf numFmtId="0" fontId="0" fillId="9" borderId="8" xfId="0" applyFill="1" applyBorder="1" applyAlignment="1">
      <alignment horizontal="left"/>
    </xf>
    <xf numFmtId="9" fontId="0" fillId="9" borderId="8" xfId="0" applyNumberFormat="1" applyFill="1" applyBorder="1" applyAlignment="1">
      <alignment horizontal="left"/>
    </xf>
    <xf numFmtId="0" fontId="0" fillId="9" borderId="0" xfId="0" applyFill="1" applyBorder="1" applyAlignment="1"/>
    <xf numFmtId="164" fontId="0" fillId="9" borderId="0" xfId="1" applyNumberFormat="1" applyFont="1" applyFill="1" applyBorder="1" applyAlignment="1">
      <alignment horizontal="center"/>
    </xf>
    <xf numFmtId="0" fontId="0" fillId="9" borderId="69" xfId="0" applyFill="1" applyBorder="1" applyAlignment="1">
      <alignment horizontal="center"/>
    </xf>
    <xf numFmtId="0" fontId="0" fillId="9" borderId="11" xfId="0" applyFill="1" applyBorder="1" applyAlignment="1">
      <alignment horizontal="center"/>
    </xf>
    <xf numFmtId="0" fontId="0" fillId="9" borderId="17" xfId="0" applyFill="1" applyBorder="1"/>
    <xf numFmtId="11" fontId="0" fillId="0" borderId="8" xfId="0" applyNumberFormat="1" applyBorder="1" applyAlignment="1">
      <alignment horizontal="center"/>
    </xf>
    <xf numFmtId="0" fontId="0" fillId="9" borderId="15" xfId="0" applyFill="1" applyBorder="1"/>
    <xf numFmtId="0" fontId="3" fillId="11" borderId="13" xfId="0" applyFont="1" applyFill="1" applyBorder="1" applyAlignment="1">
      <alignment horizontal="left" vertical="center"/>
    </xf>
    <xf numFmtId="0" fontId="3" fillId="11" borderId="10" xfId="0" applyFont="1" applyFill="1" applyBorder="1" applyAlignment="1">
      <alignment horizontal="left" vertical="center"/>
    </xf>
    <xf numFmtId="0" fontId="0" fillId="11" borderId="10" xfId="0" applyFont="1" applyFill="1" applyBorder="1" applyAlignment="1">
      <alignment horizontal="center"/>
    </xf>
    <xf numFmtId="0" fontId="3" fillId="0" borderId="8" xfId="0" applyFont="1" applyFill="1" applyBorder="1" applyAlignment="1">
      <alignment horizontal="left" vertical="center"/>
    </xf>
    <xf numFmtId="0" fontId="0" fillId="0" borderId="8" xfId="0" applyFont="1" applyFill="1" applyBorder="1" applyAlignment="1">
      <alignment horizontal="center" vertical="center"/>
    </xf>
    <xf numFmtId="0" fontId="0" fillId="0" borderId="8" xfId="0" applyFont="1" applyFill="1" applyBorder="1" applyAlignment="1">
      <alignment horizontal="center"/>
    </xf>
    <xf numFmtId="0" fontId="5" fillId="8" borderId="8" xfId="0" applyFont="1" applyFill="1" applyBorder="1" applyAlignment="1">
      <alignment horizontal="left" vertical="center"/>
    </xf>
    <xf numFmtId="0" fontId="5" fillId="8" borderId="8" xfId="0" applyFont="1" applyFill="1" applyBorder="1"/>
    <xf numFmtId="0" fontId="15" fillId="0" borderId="70" xfId="0" applyNumberFormat="1" applyFont="1" applyFill="1" applyBorder="1" applyAlignment="1">
      <alignment horizontal="right"/>
    </xf>
    <xf numFmtId="0" fontId="0" fillId="11" borderId="54" xfId="0" applyFont="1" applyFill="1" applyBorder="1" applyAlignment="1">
      <alignment horizontal="center"/>
    </xf>
    <xf numFmtId="0" fontId="0" fillId="0" borderId="14" xfId="0" applyBorder="1" applyAlignment="1">
      <alignment horizontal="center"/>
    </xf>
    <xf numFmtId="1" fontId="0" fillId="0" borderId="14" xfId="0" applyNumberFormat="1" applyBorder="1"/>
    <xf numFmtId="0" fontId="0" fillId="11" borderId="18" xfId="0" applyFont="1" applyFill="1" applyBorder="1" applyAlignment="1">
      <alignment horizontal="center"/>
    </xf>
    <xf numFmtId="0" fontId="0" fillId="11" borderId="14" xfId="0" applyFont="1" applyFill="1" applyBorder="1" applyAlignment="1">
      <alignment horizontal="center"/>
    </xf>
    <xf numFmtId="0" fontId="0" fillId="0" borderId="14" xfId="0" applyFill="1" applyBorder="1" applyAlignment="1">
      <alignment horizontal="center"/>
    </xf>
    <xf numFmtId="0" fontId="0" fillId="0" borderId="16" xfId="0" applyBorder="1"/>
    <xf numFmtId="0" fontId="2" fillId="0" borderId="14" xfId="0" applyFont="1" applyBorder="1" applyAlignment="1">
      <alignment horizontal="center"/>
    </xf>
    <xf numFmtId="0" fontId="5" fillId="0" borderId="14" xfId="0" applyFont="1" applyBorder="1" applyAlignment="1">
      <alignment horizontal="center"/>
    </xf>
    <xf numFmtId="0" fontId="0" fillId="0" borderId="14" xfId="0" applyBorder="1"/>
    <xf numFmtId="2" fontId="5" fillId="0" borderId="8" xfId="0" applyNumberFormat="1" applyFont="1" applyFill="1" applyBorder="1" applyAlignment="1">
      <alignment horizontal="center"/>
    </xf>
    <xf numFmtId="0" fontId="5" fillId="8" borderId="37" xfId="0" applyFont="1" applyFill="1" applyBorder="1" applyAlignment="1">
      <alignment horizontal="center"/>
    </xf>
    <xf numFmtId="2" fontId="5" fillId="0" borderId="13" xfId="0" applyNumberFormat="1" applyFont="1" applyFill="1" applyBorder="1" applyAlignment="1">
      <alignment horizontal="center"/>
    </xf>
    <xf numFmtId="0" fontId="5" fillId="8" borderId="8" xfId="0" applyFont="1" applyFill="1" applyBorder="1" applyAlignment="1">
      <alignment horizontal="center"/>
    </xf>
    <xf numFmtId="2" fontId="5" fillId="0" borderId="14" xfId="0" applyNumberFormat="1" applyFont="1" applyFill="1" applyBorder="1" applyAlignment="1">
      <alignment horizontal="center"/>
    </xf>
    <xf numFmtId="2" fontId="5" fillId="0" borderId="16" xfId="0" applyNumberFormat="1" applyFont="1" applyFill="1" applyBorder="1" applyAlignment="1">
      <alignment horizontal="center"/>
    </xf>
    <xf numFmtId="2" fontId="5" fillId="0" borderId="8" xfId="0" applyNumberFormat="1" applyFont="1" applyBorder="1"/>
    <xf numFmtId="2" fontId="5" fillId="0" borderId="8" xfId="0" applyNumberFormat="1" applyFont="1" applyBorder="1" applyAlignment="1">
      <alignment horizontal="center"/>
    </xf>
    <xf numFmtId="0" fontId="5" fillId="0" borderId="10" xfId="0" applyFont="1" applyFill="1" applyBorder="1"/>
    <xf numFmtId="0" fontId="5" fillId="0" borderId="10" xfId="0" applyFont="1" applyBorder="1"/>
    <xf numFmtId="0" fontId="5" fillId="0" borderId="10" xfId="0" applyFont="1" applyBorder="1" applyAlignment="1">
      <alignment horizontal="center"/>
    </xf>
    <xf numFmtId="0" fontId="0" fillId="0" borderId="0" xfId="0" applyAlignment="1">
      <alignment wrapText="1"/>
    </xf>
    <xf numFmtId="0" fontId="11" fillId="0" borderId="0" xfId="3" applyAlignment="1">
      <alignment wrapText="1"/>
    </xf>
    <xf numFmtId="0" fontId="0" fillId="9" borderId="18" xfId="0" applyFill="1" applyBorder="1" applyAlignment="1"/>
    <xf numFmtId="0" fontId="0" fillId="9" borderId="20" xfId="0" applyFill="1" applyBorder="1" applyAlignment="1"/>
    <xf numFmtId="0" fontId="0" fillId="9" borderId="19" xfId="0" applyFill="1" applyBorder="1" applyAlignment="1"/>
    <xf numFmtId="0" fontId="0" fillId="9" borderId="14" xfId="0" applyFill="1" applyBorder="1" applyAlignment="1"/>
    <xf numFmtId="0" fontId="0" fillId="9" borderId="5" xfId="0" applyFill="1" applyBorder="1" applyAlignment="1"/>
    <xf numFmtId="0" fontId="0" fillId="2" borderId="18" xfId="0" applyFill="1" applyBorder="1" applyAlignment="1"/>
    <xf numFmtId="0" fontId="0" fillId="0" borderId="20" xfId="0" applyBorder="1" applyAlignment="1"/>
    <xf numFmtId="0" fontId="0" fillId="0" borderId="19" xfId="0" applyBorder="1" applyAlignment="1"/>
    <xf numFmtId="0" fontId="0" fillId="9" borderId="8" xfId="0" applyFill="1" applyBorder="1" applyAlignment="1">
      <alignment horizontal="center" vertical="center"/>
    </xf>
    <xf numFmtId="0" fontId="0" fillId="9" borderId="16" xfId="0" applyFill="1" applyBorder="1" applyAlignment="1">
      <alignment horizontal="center" vertical="center"/>
    </xf>
    <xf numFmtId="0" fontId="0" fillId="4" borderId="7" xfId="0" applyFill="1" applyBorder="1" applyAlignment="1">
      <alignment horizontal="center" vertical="center" wrapText="1"/>
    </xf>
    <xf numFmtId="0" fontId="0" fillId="4" borderId="23" xfId="0" applyFill="1" applyBorder="1" applyAlignment="1">
      <alignment horizontal="center" vertical="center" wrapText="1"/>
    </xf>
    <xf numFmtId="0" fontId="0" fillId="4" borderId="8" xfId="0" applyFill="1" applyBorder="1" applyAlignment="1">
      <alignment horizontal="center" vertical="center" wrapText="1"/>
    </xf>
    <xf numFmtId="0" fontId="0" fillId="4" borderId="8" xfId="0" applyFill="1" applyBorder="1" applyAlignment="1">
      <alignment horizontal="center" vertical="center"/>
    </xf>
    <xf numFmtId="0" fontId="0" fillId="4" borderId="13" xfId="0" applyFill="1" applyBorder="1" applyAlignment="1">
      <alignment horizontal="center" vertical="center" wrapText="1"/>
    </xf>
    <xf numFmtId="0" fontId="0" fillId="4" borderId="15" xfId="0" applyFill="1" applyBorder="1" applyAlignment="1">
      <alignment horizontal="center" vertical="center" wrapText="1"/>
    </xf>
    <xf numFmtId="0" fontId="0" fillId="4" borderId="10" xfId="0" applyFill="1" applyBorder="1" applyAlignment="1">
      <alignment horizontal="center" vertical="center" wrapText="1"/>
    </xf>
    <xf numFmtId="0" fontId="0" fillId="9" borderId="10" xfId="0" applyFill="1" applyBorder="1" applyAlignment="1">
      <alignment horizontal="center" vertical="center"/>
    </xf>
    <xf numFmtId="0" fontId="0" fillId="5" borderId="8" xfId="0" applyFill="1" applyBorder="1" applyAlignment="1"/>
    <xf numFmtId="0" fontId="0" fillId="9" borderId="8" xfId="0" applyFill="1" applyBorder="1" applyAlignment="1">
      <alignment horizontal="center" vertical="center" wrapText="1"/>
    </xf>
    <xf numFmtId="0" fontId="0" fillId="6" borderId="8" xfId="0" applyFill="1" applyBorder="1" applyAlignment="1">
      <alignment horizontal="center" vertical="center"/>
    </xf>
    <xf numFmtId="0" fontId="0" fillId="9" borderId="54" xfId="0" applyFill="1" applyBorder="1" applyAlignment="1">
      <alignment horizontal="center" vertical="center"/>
    </xf>
    <xf numFmtId="0" fontId="0" fillId="9" borderId="52" xfId="0" applyFill="1" applyBorder="1" applyAlignment="1">
      <alignment horizontal="center" vertical="center"/>
    </xf>
    <xf numFmtId="0" fontId="0" fillId="9" borderId="18" xfId="0" applyFill="1" applyBorder="1" applyAlignment="1">
      <alignment horizontal="center" vertical="center"/>
    </xf>
    <xf numFmtId="0" fontId="0" fillId="9" borderId="19" xfId="0" applyFill="1" applyBorder="1" applyAlignment="1">
      <alignment horizontal="center" vertical="center"/>
    </xf>
    <xf numFmtId="9" fontId="0" fillId="9" borderId="54" xfId="0" applyNumberFormat="1" applyFill="1" applyBorder="1" applyAlignment="1">
      <alignment horizontal="center" vertical="center"/>
    </xf>
    <xf numFmtId="9" fontId="0" fillId="9" borderId="52" xfId="0" applyNumberFormat="1" applyFill="1" applyBorder="1" applyAlignment="1">
      <alignment horizontal="center" vertical="center"/>
    </xf>
    <xf numFmtId="9" fontId="0" fillId="9" borderId="18" xfId="0" applyNumberFormat="1" applyFill="1" applyBorder="1" applyAlignment="1">
      <alignment horizontal="center" vertical="center"/>
    </xf>
    <xf numFmtId="9" fontId="0" fillId="9" borderId="19" xfId="0" applyNumberFormat="1" applyFill="1" applyBorder="1" applyAlignment="1">
      <alignment horizontal="center" vertical="center"/>
    </xf>
    <xf numFmtId="9" fontId="0" fillId="9" borderId="22" xfId="0" applyNumberFormat="1" applyFill="1" applyBorder="1" applyAlignment="1">
      <alignment horizontal="center" vertical="center"/>
    </xf>
    <xf numFmtId="9" fontId="0" fillId="9" borderId="17" xfId="0" applyNumberFormat="1" applyFill="1" applyBorder="1" applyAlignment="1">
      <alignment horizontal="center" vertical="center"/>
    </xf>
    <xf numFmtId="0" fontId="0" fillId="6" borderId="8" xfId="0" applyFill="1" applyBorder="1" applyAlignment="1">
      <alignment vertical="center"/>
    </xf>
    <xf numFmtId="9" fontId="0" fillId="0" borderId="8" xfId="1" applyNumberFormat="1" applyFont="1" applyFill="1" applyBorder="1" applyAlignment="1">
      <alignment horizontal="center" vertical="center"/>
    </xf>
    <xf numFmtId="0" fontId="0" fillId="0" borderId="8" xfId="0" applyBorder="1" applyAlignment="1">
      <alignment horizontal="center" vertical="center"/>
    </xf>
    <xf numFmtId="0" fontId="0" fillId="6" borderId="10" xfId="0" applyFill="1" applyBorder="1" applyAlignment="1">
      <alignment horizontal="center" vertical="center"/>
    </xf>
    <xf numFmtId="9" fontId="0" fillId="0" borderId="10" xfId="1" applyNumberFormat="1" applyFont="1" applyFill="1" applyBorder="1" applyAlignment="1">
      <alignment horizontal="center" vertical="center"/>
    </xf>
    <xf numFmtId="0" fontId="0" fillId="8" borderId="8" xfId="0" applyFill="1" applyBorder="1" applyAlignment="1">
      <alignment horizontal="center" vertical="center"/>
    </xf>
    <xf numFmtId="9" fontId="0" fillId="0" borderId="8" xfId="0" applyNumberFormat="1" applyFill="1" applyBorder="1" applyAlignment="1">
      <alignment horizontal="center" vertical="center"/>
    </xf>
    <xf numFmtId="0" fontId="0" fillId="0" borderId="8" xfId="0" applyFill="1" applyBorder="1" applyAlignment="1">
      <alignment horizontal="center" vertical="center"/>
    </xf>
    <xf numFmtId="0" fontId="0" fillId="7" borderId="1" xfId="0" applyFill="1" applyBorder="1" applyAlignment="1">
      <alignment horizontal="left"/>
    </xf>
    <xf numFmtId="0" fontId="0" fillId="7" borderId="2" xfId="0" applyFill="1" applyBorder="1" applyAlignment="1">
      <alignment horizontal="left"/>
    </xf>
    <xf numFmtId="0" fontId="0" fillId="7" borderId="3" xfId="0" applyFill="1" applyBorder="1" applyAlignment="1">
      <alignment horizontal="left"/>
    </xf>
    <xf numFmtId="0" fontId="0" fillId="8" borderId="36" xfId="0" applyFill="1" applyBorder="1" applyAlignment="1">
      <alignment horizontal="center" vertical="center"/>
    </xf>
    <xf numFmtId="0" fontId="0" fillId="8" borderId="25" xfId="0" applyFill="1" applyBorder="1" applyAlignment="1">
      <alignment horizontal="center" vertical="center"/>
    </xf>
    <xf numFmtId="9" fontId="0" fillId="9" borderId="8" xfId="0" applyNumberFormat="1" applyFill="1" applyBorder="1" applyAlignment="1">
      <alignment horizontal="center" vertical="center"/>
    </xf>
    <xf numFmtId="0" fontId="0" fillId="4" borderId="4" xfId="0" applyFill="1" applyBorder="1" applyAlignment="1">
      <alignment horizontal="center" vertical="center" wrapText="1"/>
    </xf>
    <xf numFmtId="0" fontId="0" fillId="9" borderId="13" xfId="0" applyFill="1" applyBorder="1" applyAlignment="1">
      <alignment horizontal="center" vertical="center"/>
    </xf>
    <xf numFmtId="0" fontId="0" fillId="9" borderId="17" xfId="0" applyFill="1" applyBorder="1" applyAlignment="1">
      <alignment horizontal="center" vertical="center"/>
    </xf>
    <xf numFmtId="0" fontId="0" fillId="9" borderId="15" xfId="0" applyFill="1" applyBorder="1" applyAlignment="1">
      <alignment horizontal="center" vertical="center"/>
    </xf>
    <xf numFmtId="0" fontId="0" fillId="2" borderId="14" xfId="0" applyFill="1" applyBorder="1" applyAlignment="1"/>
    <xf numFmtId="0" fontId="0" fillId="0" borderId="5" xfId="0" applyBorder="1" applyAlignment="1"/>
    <xf numFmtId="0" fontId="0" fillId="0" borderId="16" xfId="0" applyBorder="1" applyAlignment="1"/>
    <xf numFmtId="0" fontId="0" fillId="19" borderId="8" xfId="0" applyFill="1" applyBorder="1" applyAlignment="1">
      <alignment horizontal="left"/>
    </xf>
    <xf numFmtId="0" fontId="0" fillId="5" borderId="8" xfId="0" applyFill="1" applyBorder="1" applyAlignment="1">
      <alignment horizontal="left"/>
    </xf>
    <xf numFmtId="0" fontId="0" fillId="15" borderId="10" xfId="0" applyFill="1" applyBorder="1" applyAlignment="1">
      <alignment horizontal="left"/>
    </xf>
    <xf numFmtId="0" fontId="0" fillId="9" borderId="8" xfId="0" applyFill="1" applyBorder="1" applyAlignment="1">
      <alignment horizontal="center"/>
    </xf>
    <xf numFmtId="0" fontId="7" fillId="16" borderId="8" xfId="4" applyFont="1" applyFill="1" applyBorder="1" applyAlignment="1">
      <alignment horizontal="center" vertical="center" wrapText="1"/>
    </xf>
    <xf numFmtId="0" fontId="7" fillId="16" borderId="14" xfId="4" applyFont="1" applyFill="1" applyBorder="1" applyAlignment="1">
      <alignment horizontal="center" vertical="center" wrapText="1"/>
    </xf>
    <xf numFmtId="0" fontId="7" fillId="16" borderId="5" xfId="4" applyFont="1" applyFill="1" applyBorder="1" applyAlignment="1">
      <alignment horizontal="center" vertical="center" wrapText="1"/>
    </xf>
    <xf numFmtId="0" fontId="6" fillId="0" borderId="0" xfId="0" applyFont="1" applyAlignment="1">
      <alignment horizontal="center"/>
    </xf>
    <xf numFmtId="0" fontId="0" fillId="0" borderId="0" xfId="0" applyFont="1" applyAlignment="1">
      <alignment horizontal="center"/>
    </xf>
    <xf numFmtId="0" fontId="0" fillId="8" borderId="12" xfId="0" applyFill="1" applyBorder="1" applyAlignment="1">
      <alignment horizontal="center" vertical="center"/>
    </xf>
    <xf numFmtId="9" fontId="0" fillId="0" borderId="37" xfId="0" applyNumberFormat="1" applyFill="1" applyBorder="1" applyAlignment="1">
      <alignment horizontal="center" vertical="center"/>
    </xf>
    <xf numFmtId="0" fontId="0" fillId="0" borderId="26" xfId="0" applyFill="1" applyBorder="1" applyAlignment="1">
      <alignment horizontal="center" vertical="center"/>
    </xf>
    <xf numFmtId="164" fontId="0" fillId="0" borderId="37" xfId="0" applyNumberFormat="1" applyFill="1" applyBorder="1" applyAlignment="1">
      <alignment horizontal="center" vertical="center"/>
    </xf>
    <xf numFmtId="164" fontId="0" fillId="0" borderId="26" xfId="0" applyNumberFormat="1" applyFill="1" applyBorder="1" applyAlignment="1">
      <alignment horizontal="center" vertical="center"/>
    </xf>
    <xf numFmtId="0" fontId="0" fillId="9" borderId="40" xfId="0" applyFill="1" applyBorder="1" applyAlignment="1">
      <alignment horizontal="center"/>
    </xf>
    <xf numFmtId="0" fontId="0" fillId="9" borderId="41" xfId="0" applyFill="1" applyBorder="1" applyAlignment="1">
      <alignment horizontal="center"/>
    </xf>
    <xf numFmtId="0" fontId="0" fillId="9" borderId="42" xfId="0" applyFill="1" applyBorder="1" applyAlignment="1">
      <alignment horizontal="center"/>
    </xf>
    <xf numFmtId="0" fontId="0" fillId="8" borderId="24" xfId="0" applyFill="1" applyBorder="1" applyAlignment="1">
      <alignment horizontal="center" vertical="center"/>
    </xf>
    <xf numFmtId="0" fontId="0" fillId="0" borderId="10" xfId="0" applyFill="1" applyBorder="1" applyAlignment="1">
      <alignment horizontal="center" vertical="center"/>
    </xf>
    <xf numFmtId="0" fontId="0" fillId="0" borderId="37" xfId="0" applyFill="1" applyBorder="1" applyAlignment="1">
      <alignment horizontal="center" vertical="center"/>
    </xf>
    <xf numFmtId="0" fontId="0" fillId="0" borderId="13" xfId="0" applyFill="1" applyBorder="1" applyAlignment="1">
      <alignment horizontal="center" vertical="center"/>
    </xf>
    <xf numFmtId="0" fontId="0" fillId="9" borderId="33" xfId="0" applyFill="1" applyBorder="1" applyAlignment="1">
      <alignment horizontal="center"/>
    </xf>
    <xf numFmtId="0" fontId="0" fillId="9" borderId="34" xfId="0" applyFill="1" applyBorder="1" applyAlignment="1">
      <alignment horizontal="center"/>
    </xf>
    <xf numFmtId="0" fontId="0" fillId="9" borderId="35" xfId="0" applyFill="1" applyBorder="1" applyAlignment="1">
      <alignment horizontal="center"/>
    </xf>
    <xf numFmtId="0" fontId="0" fillId="8" borderId="49" xfId="0" applyFill="1" applyBorder="1" applyAlignment="1">
      <alignment horizontal="center" vertical="center"/>
    </xf>
    <xf numFmtId="0" fontId="0" fillId="8" borderId="50" xfId="0" applyFill="1" applyBorder="1" applyAlignment="1">
      <alignment horizontal="center" vertical="center"/>
    </xf>
    <xf numFmtId="0" fontId="0" fillId="0" borderId="44" xfId="0" applyFill="1" applyBorder="1" applyAlignment="1">
      <alignment horizontal="center" vertical="center"/>
    </xf>
    <xf numFmtId="0" fontId="0" fillId="0" borderId="28" xfId="0" applyFill="1" applyBorder="1" applyAlignment="1">
      <alignment horizontal="center" vertical="center"/>
    </xf>
    <xf numFmtId="0" fontId="5" fillId="0" borderId="13" xfId="0" applyFont="1" applyFill="1" applyBorder="1" applyAlignment="1">
      <alignment horizontal="center" vertical="center"/>
    </xf>
    <xf numFmtId="0" fontId="5" fillId="0" borderId="10" xfId="0" applyFont="1" applyBorder="1" applyAlignment="1">
      <alignment horizontal="center" vertical="center"/>
    </xf>
    <xf numFmtId="0" fontId="5" fillId="0" borderId="13" xfId="0" applyFont="1" applyBorder="1" applyAlignment="1">
      <alignment horizontal="center" vertical="center"/>
    </xf>
    <xf numFmtId="0" fontId="0" fillId="0" borderId="0" xfId="0" applyFill="1" applyBorder="1" applyAlignment="1">
      <alignment horizontal="center"/>
    </xf>
    <xf numFmtId="0" fontId="0" fillId="9" borderId="1" xfId="0" applyFill="1" applyBorder="1" applyAlignment="1">
      <alignment horizontal="left"/>
    </xf>
    <xf numFmtId="0" fontId="0" fillId="9" borderId="2" xfId="0" applyFill="1" applyBorder="1" applyAlignment="1">
      <alignment horizontal="left"/>
    </xf>
    <xf numFmtId="0" fontId="0" fillId="9" borderId="3" xfId="0" applyFill="1" applyBorder="1" applyAlignment="1">
      <alignment horizontal="left"/>
    </xf>
    <xf numFmtId="0" fontId="0" fillId="8" borderId="37" xfId="0" applyFill="1" applyBorder="1" applyAlignment="1">
      <alignment horizontal="center"/>
    </xf>
    <xf numFmtId="0" fontId="0" fillId="8" borderId="38" xfId="0" applyFill="1" applyBorder="1" applyAlignment="1">
      <alignment horizontal="center"/>
    </xf>
    <xf numFmtId="0" fontId="0" fillId="8" borderId="49" xfId="0" applyFill="1" applyBorder="1" applyAlignment="1">
      <alignment horizontal="left" vertical="center"/>
    </xf>
    <xf numFmtId="0" fontId="0" fillId="8" borderId="50" xfId="0" applyFill="1" applyBorder="1" applyAlignment="1">
      <alignment horizontal="left" vertical="center"/>
    </xf>
    <xf numFmtId="0" fontId="5" fillId="0" borderId="8" xfId="0" applyFont="1" applyBorder="1" applyAlignment="1">
      <alignment horizontal="center"/>
    </xf>
    <xf numFmtId="0" fontId="5" fillId="0" borderId="8" xfId="0" applyFont="1" applyBorder="1" applyAlignment="1">
      <alignment horizontal="center" vertical="center"/>
    </xf>
    <xf numFmtId="1" fontId="5" fillId="0" borderId="8" xfId="0" applyNumberFormat="1" applyFont="1" applyFill="1" applyBorder="1" applyAlignment="1">
      <alignment horizontal="center" vertical="center"/>
    </xf>
    <xf numFmtId="0" fontId="36" fillId="0" borderId="0" xfId="0" applyFont="1" applyAlignment="1">
      <alignment wrapText="1"/>
    </xf>
    <xf numFmtId="0" fontId="0" fillId="9" borderId="0" xfId="0" applyFill="1" applyAlignment="1">
      <alignment horizontal="left" vertical="top" wrapText="1"/>
    </xf>
    <xf numFmtId="0" fontId="0" fillId="0" borderId="0" xfId="0" applyFill="1" applyAlignment="1">
      <alignment horizontal="left"/>
    </xf>
    <xf numFmtId="0" fontId="3" fillId="9" borderId="0" xfId="0" applyFont="1" applyFill="1" applyAlignment="1">
      <alignment horizontal="center"/>
    </xf>
  </cellXfs>
  <cellStyles count="48">
    <cellStyle name="20% - Énfasis1" xfId="23" builtinId="30" customBuiltin="1"/>
    <cellStyle name="20% - Énfasis2" xfId="27" builtinId="34" customBuiltin="1"/>
    <cellStyle name="20% - Énfasis3" xfId="31" builtinId="38" customBuiltin="1"/>
    <cellStyle name="20% - Énfasis4" xfId="35" builtinId="42" customBuiltin="1"/>
    <cellStyle name="20% - Énfasis5" xfId="39" builtinId="46" customBuiltin="1"/>
    <cellStyle name="20% - Énfasis6" xfId="43" builtinId="50" customBuiltin="1"/>
    <cellStyle name="40% - Énfasis1" xfId="24" builtinId="31" customBuiltin="1"/>
    <cellStyle name="40% - Énfasis2" xfId="28" builtinId="35" customBuiltin="1"/>
    <cellStyle name="40% - Énfasis3" xfId="32" builtinId="39" customBuiltin="1"/>
    <cellStyle name="40% - Énfasis4" xfId="36" builtinId="43" customBuiltin="1"/>
    <cellStyle name="40% - Énfasis5" xfId="40" builtinId="47" customBuiltin="1"/>
    <cellStyle name="40% - Énfasis6" xfId="44" builtinId="51" customBuiltin="1"/>
    <cellStyle name="60% - Énfasis1" xfId="25" builtinId="32" customBuiltin="1"/>
    <cellStyle name="60% - Énfasis2" xfId="29" builtinId="36" customBuiltin="1"/>
    <cellStyle name="60% - Énfasis3" xfId="33" builtinId="40" customBuiltin="1"/>
    <cellStyle name="60% - Énfasis4" xfId="37" builtinId="44" customBuiltin="1"/>
    <cellStyle name="60% - Énfasis5" xfId="41" builtinId="48" customBuiltin="1"/>
    <cellStyle name="60% - Énfasis6" xfId="45" builtinId="52" customBuiltin="1"/>
    <cellStyle name="Bueno" xfId="10" builtinId="26" customBuiltin="1"/>
    <cellStyle name="Cálculo" xfId="15" builtinId="22" customBuiltin="1"/>
    <cellStyle name="Celda de comprobación" xfId="17" builtinId="23" customBuiltin="1"/>
    <cellStyle name="Celda vinculada" xfId="16" builtinId="24" customBuiltin="1"/>
    <cellStyle name="Encabezado 1" xfId="6" builtinId="16" customBuiltin="1"/>
    <cellStyle name="Encabezado 4" xfId="9" builtinId="19" customBuiltin="1"/>
    <cellStyle name="Énfasis1" xfId="22" builtinId="29" customBuiltin="1"/>
    <cellStyle name="Énfasis2" xfId="26" builtinId="33" customBuiltin="1"/>
    <cellStyle name="Énfasis3" xfId="30" builtinId="37" customBuiltin="1"/>
    <cellStyle name="Énfasis4" xfId="34" builtinId="41" customBuiltin="1"/>
    <cellStyle name="Énfasis5" xfId="38" builtinId="45" customBuiltin="1"/>
    <cellStyle name="Énfasis6" xfId="42" builtinId="49" customBuiltin="1"/>
    <cellStyle name="Entrada" xfId="13" builtinId="20" customBuiltin="1"/>
    <cellStyle name="Hipervínculo" xfId="3" builtinId="8"/>
    <cellStyle name="Incorrecto" xfId="11" builtinId="27" customBuiltin="1"/>
    <cellStyle name="Neutral" xfId="12" builtinId="28" customBuiltin="1"/>
    <cellStyle name="Normal" xfId="0" builtinId="0"/>
    <cellStyle name="Normal 2" xfId="2"/>
    <cellStyle name="Normal 2 2" xfId="46"/>
    <cellStyle name="Normal 2 2 2" xfId="47"/>
    <cellStyle name="Normal 4" xfId="4"/>
    <cellStyle name="Notas" xfId="19" builtinId="10" customBuiltin="1"/>
    <cellStyle name="Porcentaje" xfId="1" builtinId="5"/>
    <cellStyle name="Salida" xfId="14" builtinId="21" customBuiltin="1"/>
    <cellStyle name="Texto de advertencia" xfId="18" builtinId="11" customBuiltin="1"/>
    <cellStyle name="Texto explicativo" xfId="20" builtinId="53" customBuiltin="1"/>
    <cellStyle name="Título" xfId="5" builtinId="15" customBuiltin="1"/>
    <cellStyle name="Título 2" xfId="7" builtinId="17" customBuiltin="1"/>
    <cellStyle name="Título 3" xfId="8" builtinId="18" customBuiltin="1"/>
    <cellStyle name="Total" xfId="21" builtinId="25" customBuiltin="1"/>
  </cellStyles>
  <dxfs count="1">
    <dxf>
      <font>
        <color rgb="FF9C0006"/>
      </font>
      <fill>
        <patternFill>
          <bgColor rgb="FFFFC7CE"/>
        </patternFill>
      </fill>
    </dxf>
  </dxfs>
  <tableStyles count="0" defaultTableStyle="TableStyleMedium2" defaultPivotStyle="PivotStyleLight16"/>
  <colors>
    <mruColors>
      <color rgb="FFF8F200"/>
      <color rgb="FF00FF00"/>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www.eis.uva.es/energiasostenible/?page_id=2056&amp;lang=en"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0.vml"/></Relationships>
</file>

<file path=xl/worksheets/_rels/sheet1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2:B26"/>
  <sheetViews>
    <sheetView workbookViewId="0">
      <selection activeCell="E9" sqref="E9"/>
    </sheetView>
  </sheetViews>
  <sheetFormatPr baseColWidth="10" defaultRowHeight="14.4" x14ac:dyDescent="0.3"/>
  <cols>
    <col min="1" max="1" width="18.33203125" customWidth="1"/>
    <col min="2" max="2" width="113.33203125" customWidth="1"/>
  </cols>
  <sheetData>
    <row r="2" spans="1:2" x14ac:dyDescent="0.3">
      <c r="A2" s="433" t="s">
        <v>561</v>
      </c>
      <c r="B2" s="433"/>
    </row>
    <row r="3" spans="1:2" ht="45.6" customHeight="1" x14ac:dyDescent="0.3">
      <c r="A3" s="529" t="s">
        <v>944</v>
      </c>
      <c r="B3" s="529"/>
    </row>
    <row r="4" spans="1:2" x14ac:dyDescent="0.3">
      <c r="A4" s="172"/>
    </row>
    <row r="5" spans="1:2" ht="72" customHeight="1" x14ac:dyDescent="0.3">
      <c r="A5" s="433" t="s">
        <v>945</v>
      </c>
      <c r="B5" s="433"/>
    </row>
    <row r="6" spans="1:2" x14ac:dyDescent="0.3">
      <c r="A6" s="259" t="s">
        <v>294</v>
      </c>
      <c r="B6" s="179" t="s">
        <v>337</v>
      </c>
    </row>
    <row r="7" spans="1:2" x14ac:dyDescent="0.3">
      <c r="A7" s="175" t="s">
        <v>295</v>
      </c>
      <c r="B7" s="179" t="s">
        <v>303</v>
      </c>
    </row>
    <row r="8" spans="1:2" ht="28.8" x14ac:dyDescent="0.3">
      <c r="A8" s="176" t="s">
        <v>296</v>
      </c>
      <c r="B8" s="179" t="s">
        <v>947</v>
      </c>
    </row>
    <row r="9" spans="1:2" x14ac:dyDescent="0.3">
      <c r="A9" s="176" t="s">
        <v>297</v>
      </c>
      <c r="B9" s="179" t="s">
        <v>305</v>
      </c>
    </row>
    <row r="10" spans="1:2" x14ac:dyDescent="0.3">
      <c r="A10" s="176" t="s">
        <v>298</v>
      </c>
      <c r="B10" s="179" t="s">
        <v>946</v>
      </c>
    </row>
    <row r="11" spans="1:2" x14ac:dyDescent="0.3">
      <c r="A11" s="176" t="s">
        <v>299</v>
      </c>
      <c r="B11" s="179" t="s">
        <v>306</v>
      </c>
    </row>
    <row r="12" spans="1:2" x14ac:dyDescent="0.3">
      <c r="A12" s="176" t="s">
        <v>300</v>
      </c>
      <c r="B12" s="179" t="s">
        <v>307</v>
      </c>
    </row>
    <row r="13" spans="1:2" s="326" customFormat="1" x14ac:dyDescent="0.3">
      <c r="A13" s="342" t="s">
        <v>876</v>
      </c>
      <c r="B13" s="179" t="s">
        <v>878</v>
      </c>
    </row>
    <row r="14" spans="1:2" x14ac:dyDescent="0.3">
      <c r="A14" s="174" t="s">
        <v>421</v>
      </c>
      <c r="B14" s="179" t="s">
        <v>422</v>
      </c>
    </row>
    <row r="15" spans="1:2" x14ac:dyDescent="0.3">
      <c r="A15" s="206" t="s">
        <v>559</v>
      </c>
      <c r="B15" s="179" t="s">
        <v>560</v>
      </c>
    </row>
    <row r="16" spans="1:2" s="326" customFormat="1" x14ac:dyDescent="0.3">
      <c r="A16" s="341" t="s">
        <v>875</v>
      </c>
      <c r="B16" s="179" t="s">
        <v>877</v>
      </c>
    </row>
    <row r="17" spans="1:2" x14ac:dyDescent="0.3">
      <c r="A17" s="177" t="s">
        <v>301</v>
      </c>
      <c r="B17" s="179" t="s">
        <v>242</v>
      </c>
    </row>
    <row r="18" spans="1:2" x14ac:dyDescent="0.3">
      <c r="A18" s="178" t="s">
        <v>302</v>
      </c>
      <c r="B18" s="179" t="s">
        <v>241</v>
      </c>
    </row>
    <row r="19" spans="1:2" x14ac:dyDescent="0.3">
      <c r="A19" s="172"/>
    </row>
    <row r="20" spans="1:2" x14ac:dyDescent="0.3">
      <c r="A20" s="172"/>
    </row>
    <row r="21" spans="1:2" x14ac:dyDescent="0.3">
      <c r="A21" s="433" t="s">
        <v>292</v>
      </c>
      <c r="B21" s="433"/>
    </row>
    <row r="22" spans="1:2" ht="33.6" customHeight="1" x14ac:dyDescent="0.3">
      <c r="A22" s="433" t="s">
        <v>304</v>
      </c>
      <c r="B22" s="433"/>
    </row>
    <row r="23" spans="1:2" x14ac:dyDescent="0.3">
      <c r="A23" s="434" t="s">
        <v>293</v>
      </c>
      <c r="B23" s="433"/>
    </row>
    <row r="24" spans="1:2" x14ac:dyDescent="0.3">
      <c r="A24" s="172"/>
    </row>
    <row r="25" spans="1:2" x14ac:dyDescent="0.3">
      <c r="A25" s="172"/>
    </row>
    <row r="26" spans="1:2" ht="15.6" x14ac:dyDescent="0.3">
      <c r="A26" s="173"/>
    </row>
  </sheetData>
  <mergeCells count="6">
    <mergeCell ref="A2:B2"/>
    <mergeCell ref="A3:B3"/>
    <mergeCell ref="A5:B5"/>
    <mergeCell ref="A21:B21"/>
    <mergeCell ref="A23:B23"/>
    <mergeCell ref="A22:B22"/>
  </mergeCells>
  <hyperlinks>
    <hyperlink ref="A23" r:id="rId1"/>
  </hyperlinks>
  <pageMargins left="0.7" right="0.7" top="0.75" bottom="0.75" header="0.3" footer="0.3"/>
  <pageSetup paperSize="9" orientation="portrait" horizontalDpi="1200" verticalDpi="1200"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FY381"/>
  <sheetViews>
    <sheetView zoomScale="90" zoomScaleNormal="90" workbookViewId="0">
      <pane xSplit="1" ySplit="3" topLeftCell="B16" activePane="bottomRight" state="frozen"/>
      <selection pane="topRight" activeCell="B1" sqref="B1"/>
      <selection pane="bottomLeft" activeCell="A4" sqref="A4"/>
      <selection pane="bottomRight" activeCell="B42" sqref="B42:F42"/>
    </sheetView>
  </sheetViews>
  <sheetFormatPr baseColWidth="10" defaultRowHeight="14.4" x14ac:dyDescent="0.3"/>
  <cols>
    <col min="1" max="1" width="55.6640625" bestFit="1" customWidth="1"/>
  </cols>
  <sheetData>
    <row r="1" spans="1:181" s="377" customFormat="1" ht="29.4" customHeight="1" x14ac:dyDescent="0.5">
      <c r="A1" s="388" t="s">
        <v>904</v>
      </c>
    </row>
    <row r="2" spans="1:181" ht="52.8" x14ac:dyDescent="0.3">
      <c r="B2" s="491" t="s">
        <v>343</v>
      </c>
      <c r="C2" s="491"/>
      <c r="D2" s="491"/>
      <c r="E2" s="491"/>
      <c r="F2" s="491"/>
      <c r="G2" s="491" t="s">
        <v>344</v>
      </c>
      <c r="H2" s="491"/>
      <c r="I2" s="491"/>
      <c r="J2" s="491"/>
      <c r="K2" s="491"/>
      <c r="L2" s="491" t="s">
        <v>345</v>
      </c>
      <c r="M2" s="491"/>
      <c r="N2" s="491"/>
      <c r="O2" s="491"/>
      <c r="P2" s="491"/>
      <c r="Q2" s="491" t="s">
        <v>346</v>
      </c>
      <c r="R2" s="491"/>
      <c r="S2" s="491"/>
      <c r="T2" s="491"/>
      <c r="U2" s="491"/>
      <c r="V2" s="491" t="s">
        <v>347</v>
      </c>
      <c r="W2" s="491"/>
      <c r="X2" s="491"/>
      <c r="Y2" s="491"/>
      <c r="Z2" s="491"/>
      <c r="AA2" s="491" t="s">
        <v>348</v>
      </c>
      <c r="AB2" s="491"/>
      <c r="AC2" s="491"/>
      <c r="AD2" s="491"/>
      <c r="AE2" s="491"/>
      <c r="AF2" s="491" t="s">
        <v>349</v>
      </c>
      <c r="AG2" s="491"/>
      <c r="AH2" s="491"/>
      <c r="AI2" s="491"/>
      <c r="AJ2" s="491"/>
      <c r="AK2" s="491" t="s">
        <v>350</v>
      </c>
      <c r="AL2" s="491"/>
      <c r="AM2" s="491"/>
      <c r="AN2" s="491"/>
      <c r="AO2" s="491"/>
      <c r="AP2" s="491" t="s">
        <v>351</v>
      </c>
      <c r="AQ2" s="491"/>
      <c r="AR2" s="491"/>
      <c r="AS2" s="491"/>
      <c r="AT2" s="491"/>
      <c r="AU2" s="491" t="s">
        <v>352</v>
      </c>
      <c r="AV2" s="491"/>
      <c r="AW2" s="491"/>
      <c r="AX2" s="491"/>
      <c r="AY2" s="491"/>
      <c r="AZ2" s="491" t="s">
        <v>353</v>
      </c>
      <c r="BA2" s="491"/>
      <c r="BB2" s="491"/>
      <c r="BC2" s="491"/>
      <c r="BD2" s="491"/>
      <c r="BE2" s="491" t="s">
        <v>354</v>
      </c>
      <c r="BF2" s="491"/>
      <c r="BG2" s="491"/>
      <c r="BH2" s="491"/>
      <c r="BI2" s="491"/>
      <c r="BJ2" s="491" t="s">
        <v>355</v>
      </c>
      <c r="BK2" s="491"/>
      <c r="BL2" s="491"/>
      <c r="BM2" s="491"/>
      <c r="BN2" s="491"/>
      <c r="BO2" s="491" t="s">
        <v>356</v>
      </c>
      <c r="BP2" s="491"/>
      <c r="BQ2" s="491"/>
      <c r="BR2" s="491"/>
      <c r="BS2" s="491"/>
      <c r="BT2" s="491" t="s">
        <v>357</v>
      </c>
      <c r="BU2" s="491"/>
      <c r="BV2" s="491"/>
      <c r="BW2" s="491"/>
      <c r="BX2" s="491"/>
      <c r="BY2" s="491" t="s">
        <v>358</v>
      </c>
      <c r="BZ2" s="491"/>
      <c r="CA2" s="491"/>
      <c r="CB2" s="491"/>
      <c r="CC2" s="491"/>
      <c r="CD2" s="491" t="s">
        <v>359</v>
      </c>
      <c r="CE2" s="491"/>
      <c r="CF2" s="491"/>
      <c r="CG2" s="491"/>
      <c r="CH2" s="491"/>
      <c r="CI2" s="491" t="s">
        <v>360</v>
      </c>
      <c r="CJ2" s="491"/>
      <c r="CK2" s="491"/>
      <c r="CL2" s="491"/>
      <c r="CM2" s="491"/>
      <c r="CN2" s="491" t="s">
        <v>361</v>
      </c>
      <c r="CO2" s="491"/>
      <c r="CP2" s="491"/>
      <c r="CQ2" s="491"/>
      <c r="CR2" s="491"/>
      <c r="CS2" s="491" t="s">
        <v>362</v>
      </c>
      <c r="CT2" s="491"/>
      <c r="CU2" s="491"/>
      <c r="CV2" s="491"/>
      <c r="CW2" s="491"/>
      <c r="CX2" s="491" t="s">
        <v>363</v>
      </c>
      <c r="CY2" s="491"/>
      <c r="CZ2" s="491"/>
      <c r="DA2" s="491"/>
      <c r="DB2" s="491"/>
      <c r="DC2" s="491" t="s">
        <v>364</v>
      </c>
      <c r="DD2" s="491"/>
      <c r="DE2" s="491"/>
      <c r="DF2" s="491"/>
      <c r="DG2" s="491"/>
      <c r="DH2" s="492" t="s">
        <v>365</v>
      </c>
      <c r="DI2" s="493"/>
      <c r="DJ2" s="493"/>
      <c r="DK2" s="382" t="s">
        <v>908</v>
      </c>
      <c r="DL2" s="382">
        <v>1</v>
      </c>
      <c r="DM2" s="491" t="s">
        <v>366</v>
      </c>
      <c r="DN2" s="491"/>
      <c r="DO2" s="491"/>
      <c r="DP2" s="491"/>
      <c r="DQ2" s="491"/>
      <c r="DR2" s="491" t="s">
        <v>367</v>
      </c>
      <c r="DS2" s="491"/>
      <c r="DT2" s="491"/>
      <c r="DU2" s="491"/>
      <c r="DV2" s="491"/>
      <c r="DW2" s="491" t="s">
        <v>368</v>
      </c>
      <c r="DX2" s="491"/>
      <c r="DY2" s="491"/>
      <c r="DZ2" s="491"/>
      <c r="EA2" s="491"/>
      <c r="EB2" s="491" t="s">
        <v>369</v>
      </c>
      <c r="EC2" s="491"/>
      <c r="ED2" s="491"/>
      <c r="EE2" s="491"/>
      <c r="EF2" s="491"/>
      <c r="EG2" s="491" t="s">
        <v>370</v>
      </c>
      <c r="EH2" s="491"/>
      <c r="EI2" s="491"/>
      <c r="EJ2" s="491"/>
      <c r="EK2" s="491"/>
      <c r="EL2" s="491" t="s">
        <v>371</v>
      </c>
      <c r="EM2" s="491"/>
      <c r="EN2" s="491"/>
      <c r="EO2" s="491"/>
      <c r="EP2" s="491"/>
      <c r="EQ2" s="491" t="s">
        <v>372</v>
      </c>
      <c r="ER2" s="491"/>
      <c r="ES2" s="491"/>
      <c r="ET2" s="491"/>
      <c r="EU2" s="491"/>
      <c r="EV2" s="491" t="s">
        <v>373</v>
      </c>
      <c r="EW2" s="491"/>
      <c r="EX2" s="491"/>
      <c r="EY2" s="491"/>
      <c r="EZ2" s="491"/>
      <c r="FA2" s="491" t="s">
        <v>374</v>
      </c>
      <c r="FB2" s="491"/>
      <c r="FC2" s="491"/>
      <c r="FD2" s="491"/>
      <c r="FE2" s="491"/>
      <c r="FF2" s="491" t="s">
        <v>375</v>
      </c>
      <c r="FG2" s="491"/>
      <c r="FH2" s="491"/>
      <c r="FI2" s="491"/>
      <c r="FJ2" s="491"/>
      <c r="FK2" s="491" t="s">
        <v>376</v>
      </c>
      <c r="FL2" s="491"/>
      <c r="FM2" s="491"/>
      <c r="FN2" s="491"/>
      <c r="FO2" s="491"/>
      <c r="FP2" s="491" t="s">
        <v>377</v>
      </c>
      <c r="FQ2" s="491"/>
      <c r="FR2" s="491"/>
      <c r="FS2" s="491"/>
      <c r="FT2" s="491"/>
      <c r="FU2" s="491" t="s">
        <v>381</v>
      </c>
      <c r="FV2" s="491"/>
      <c r="FW2" s="491"/>
      <c r="FX2" s="491"/>
      <c r="FY2" s="491"/>
    </row>
    <row r="3" spans="1:181" x14ac:dyDescent="0.3">
      <c r="B3" s="70" t="s">
        <v>653</v>
      </c>
      <c r="C3" s="70" t="s">
        <v>654</v>
      </c>
      <c r="D3" s="70" t="s">
        <v>419</v>
      </c>
      <c r="E3" s="70" t="s">
        <v>420</v>
      </c>
      <c r="F3" s="70" t="s">
        <v>652</v>
      </c>
      <c r="G3" s="70" t="s">
        <v>653</v>
      </c>
      <c r="H3" s="70" t="s">
        <v>654</v>
      </c>
      <c r="I3" s="70" t="s">
        <v>419</v>
      </c>
      <c r="J3" s="70" t="s">
        <v>420</v>
      </c>
      <c r="K3" s="70" t="s">
        <v>652</v>
      </c>
      <c r="L3" s="70" t="s">
        <v>653</v>
      </c>
      <c r="M3" s="70" t="s">
        <v>654</v>
      </c>
      <c r="N3" s="70" t="s">
        <v>419</v>
      </c>
      <c r="O3" s="70" t="s">
        <v>420</v>
      </c>
      <c r="P3" s="70" t="s">
        <v>652</v>
      </c>
      <c r="Q3" s="70" t="s">
        <v>653</v>
      </c>
      <c r="R3" s="70" t="s">
        <v>654</v>
      </c>
      <c r="S3" s="70" t="s">
        <v>419</v>
      </c>
      <c r="T3" s="70" t="s">
        <v>420</v>
      </c>
      <c r="U3" s="70" t="s">
        <v>652</v>
      </c>
      <c r="V3" s="70" t="s">
        <v>653</v>
      </c>
      <c r="W3" s="70" t="s">
        <v>654</v>
      </c>
      <c r="X3" s="70" t="s">
        <v>419</v>
      </c>
      <c r="Y3" s="70" t="s">
        <v>420</v>
      </c>
      <c r="Z3" s="70" t="s">
        <v>652</v>
      </c>
      <c r="AA3" s="70" t="s">
        <v>653</v>
      </c>
      <c r="AB3" s="70" t="s">
        <v>654</v>
      </c>
      <c r="AC3" s="70" t="s">
        <v>419</v>
      </c>
      <c r="AD3" s="70" t="s">
        <v>420</v>
      </c>
      <c r="AE3" s="70" t="s">
        <v>652</v>
      </c>
      <c r="AF3" s="70" t="s">
        <v>653</v>
      </c>
      <c r="AG3" s="70" t="s">
        <v>654</v>
      </c>
      <c r="AH3" s="70" t="s">
        <v>419</v>
      </c>
      <c r="AI3" s="70" t="s">
        <v>420</v>
      </c>
      <c r="AJ3" s="70" t="s">
        <v>652</v>
      </c>
      <c r="AK3" s="70" t="s">
        <v>653</v>
      </c>
      <c r="AL3" s="70" t="s">
        <v>654</v>
      </c>
      <c r="AM3" s="70" t="s">
        <v>419</v>
      </c>
      <c r="AN3" s="70" t="s">
        <v>420</v>
      </c>
      <c r="AO3" s="70" t="s">
        <v>652</v>
      </c>
      <c r="AP3" s="70" t="s">
        <v>653</v>
      </c>
      <c r="AQ3" s="70" t="s">
        <v>654</v>
      </c>
      <c r="AR3" s="70" t="s">
        <v>419</v>
      </c>
      <c r="AS3" s="70" t="s">
        <v>420</v>
      </c>
      <c r="AT3" s="70" t="s">
        <v>652</v>
      </c>
      <c r="AU3" s="70" t="s">
        <v>653</v>
      </c>
      <c r="AV3" s="70" t="s">
        <v>654</v>
      </c>
      <c r="AW3" s="70" t="s">
        <v>419</v>
      </c>
      <c r="AX3" s="70" t="s">
        <v>420</v>
      </c>
      <c r="AY3" s="70" t="s">
        <v>652</v>
      </c>
      <c r="AZ3" s="70" t="s">
        <v>653</v>
      </c>
      <c r="BA3" s="70" t="s">
        <v>654</v>
      </c>
      <c r="BB3" s="70" t="s">
        <v>419</v>
      </c>
      <c r="BC3" s="70" t="s">
        <v>420</v>
      </c>
      <c r="BD3" s="70" t="s">
        <v>652</v>
      </c>
      <c r="BE3" s="70" t="s">
        <v>653</v>
      </c>
      <c r="BF3" s="70" t="s">
        <v>654</v>
      </c>
      <c r="BG3" s="70" t="s">
        <v>419</v>
      </c>
      <c r="BH3" s="70" t="s">
        <v>420</v>
      </c>
      <c r="BI3" s="70" t="s">
        <v>652</v>
      </c>
      <c r="BJ3" s="70" t="s">
        <v>653</v>
      </c>
      <c r="BK3" s="70" t="s">
        <v>654</v>
      </c>
      <c r="BL3" s="70" t="s">
        <v>419</v>
      </c>
      <c r="BM3" s="70" t="s">
        <v>420</v>
      </c>
      <c r="BN3" s="70" t="s">
        <v>652</v>
      </c>
      <c r="BO3" s="70" t="s">
        <v>653</v>
      </c>
      <c r="BP3" s="70" t="s">
        <v>654</v>
      </c>
      <c r="BQ3" s="70" t="s">
        <v>419</v>
      </c>
      <c r="BR3" s="70" t="s">
        <v>420</v>
      </c>
      <c r="BS3" s="70" t="s">
        <v>652</v>
      </c>
      <c r="BT3" s="70" t="s">
        <v>653</v>
      </c>
      <c r="BU3" s="70" t="s">
        <v>654</v>
      </c>
      <c r="BV3" s="70" t="s">
        <v>419</v>
      </c>
      <c r="BW3" s="70" t="s">
        <v>420</v>
      </c>
      <c r="BX3" s="70" t="s">
        <v>652</v>
      </c>
      <c r="BY3" s="70" t="s">
        <v>653</v>
      </c>
      <c r="BZ3" s="70" t="s">
        <v>654</v>
      </c>
      <c r="CA3" s="70" t="s">
        <v>419</v>
      </c>
      <c r="CB3" s="70" t="s">
        <v>420</v>
      </c>
      <c r="CC3" s="70" t="s">
        <v>652</v>
      </c>
      <c r="CD3" s="70" t="s">
        <v>653</v>
      </c>
      <c r="CE3" s="70" t="s">
        <v>654</v>
      </c>
      <c r="CF3" s="70" t="s">
        <v>419</v>
      </c>
      <c r="CG3" s="70" t="s">
        <v>420</v>
      </c>
      <c r="CH3" s="70" t="s">
        <v>652</v>
      </c>
      <c r="CI3" s="70" t="s">
        <v>653</v>
      </c>
      <c r="CJ3" s="70" t="s">
        <v>654</v>
      </c>
      <c r="CK3" s="70" t="s">
        <v>419</v>
      </c>
      <c r="CL3" s="70" t="s">
        <v>420</v>
      </c>
      <c r="CM3" s="70" t="s">
        <v>652</v>
      </c>
      <c r="CN3" s="70" t="s">
        <v>653</v>
      </c>
      <c r="CO3" s="70" t="s">
        <v>654</v>
      </c>
      <c r="CP3" s="70" t="s">
        <v>419</v>
      </c>
      <c r="CQ3" s="70" t="s">
        <v>420</v>
      </c>
      <c r="CR3" s="70" t="s">
        <v>652</v>
      </c>
      <c r="CS3" s="70" t="s">
        <v>653</v>
      </c>
      <c r="CT3" s="70" t="s">
        <v>654</v>
      </c>
      <c r="CU3" s="70" t="s">
        <v>419</v>
      </c>
      <c r="CV3" s="70" t="s">
        <v>420</v>
      </c>
      <c r="CW3" s="70" t="s">
        <v>652</v>
      </c>
      <c r="CX3" s="70" t="s">
        <v>653</v>
      </c>
      <c r="CY3" s="70" t="s">
        <v>654</v>
      </c>
      <c r="CZ3" s="70" t="s">
        <v>419</v>
      </c>
      <c r="DA3" s="70" t="s">
        <v>420</v>
      </c>
      <c r="DB3" s="70" t="s">
        <v>652</v>
      </c>
      <c r="DC3" s="70" t="s">
        <v>653</v>
      </c>
      <c r="DD3" s="70" t="s">
        <v>654</v>
      </c>
      <c r="DE3" s="70" t="s">
        <v>419</v>
      </c>
      <c r="DF3" s="70" t="s">
        <v>420</v>
      </c>
      <c r="DG3" s="70" t="s">
        <v>652</v>
      </c>
      <c r="DH3" s="383" t="s">
        <v>653</v>
      </c>
      <c r="DI3" s="383" t="s">
        <v>654</v>
      </c>
      <c r="DJ3" s="383" t="s">
        <v>419</v>
      </c>
      <c r="DK3" s="383" t="s">
        <v>420</v>
      </c>
      <c r="DL3" s="70" t="s">
        <v>652</v>
      </c>
      <c r="DM3" s="70" t="s">
        <v>653</v>
      </c>
      <c r="DN3" s="70" t="s">
        <v>654</v>
      </c>
      <c r="DO3" s="70" t="s">
        <v>419</v>
      </c>
      <c r="DP3" s="70" t="s">
        <v>420</v>
      </c>
      <c r="DQ3" s="70" t="s">
        <v>652</v>
      </c>
      <c r="DR3" s="70" t="s">
        <v>653</v>
      </c>
      <c r="DS3" s="70" t="s">
        <v>654</v>
      </c>
      <c r="DT3" s="70" t="s">
        <v>419</v>
      </c>
      <c r="DU3" s="70" t="s">
        <v>420</v>
      </c>
      <c r="DV3" s="70" t="s">
        <v>652</v>
      </c>
      <c r="DW3" s="70" t="s">
        <v>653</v>
      </c>
      <c r="DX3" s="70" t="s">
        <v>654</v>
      </c>
      <c r="DY3" s="70" t="s">
        <v>419</v>
      </c>
      <c r="DZ3" s="70" t="s">
        <v>420</v>
      </c>
      <c r="EA3" s="70" t="s">
        <v>652</v>
      </c>
      <c r="EB3" s="70" t="s">
        <v>653</v>
      </c>
      <c r="EC3" s="70" t="s">
        <v>654</v>
      </c>
      <c r="ED3" s="70" t="s">
        <v>419</v>
      </c>
      <c r="EE3" s="70" t="s">
        <v>420</v>
      </c>
      <c r="EF3" s="70" t="s">
        <v>652</v>
      </c>
      <c r="EG3" s="70" t="s">
        <v>653</v>
      </c>
      <c r="EH3" s="70" t="s">
        <v>654</v>
      </c>
      <c r="EI3" s="70" t="s">
        <v>419</v>
      </c>
      <c r="EJ3" s="70" t="s">
        <v>420</v>
      </c>
      <c r="EK3" s="70" t="s">
        <v>652</v>
      </c>
      <c r="EL3" s="70" t="s">
        <v>653</v>
      </c>
      <c r="EM3" s="70" t="s">
        <v>654</v>
      </c>
      <c r="EN3" s="70" t="s">
        <v>419</v>
      </c>
      <c r="EO3" s="70" t="s">
        <v>420</v>
      </c>
      <c r="EP3" s="70" t="s">
        <v>652</v>
      </c>
      <c r="EQ3" s="70" t="s">
        <v>653</v>
      </c>
      <c r="ER3" s="70" t="s">
        <v>654</v>
      </c>
      <c r="ES3" s="70" t="s">
        <v>419</v>
      </c>
      <c r="ET3" s="70" t="s">
        <v>420</v>
      </c>
      <c r="EU3" s="70" t="s">
        <v>652</v>
      </c>
      <c r="EV3" s="70" t="s">
        <v>653</v>
      </c>
      <c r="EW3" s="70" t="s">
        <v>654</v>
      </c>
      <c r="EX3" s="70" t="s">
        <v>419</v>
      </c>
      <c r="EY3" s="70" t="s">
        <v>420</v>
      </c>
      <c r="EZ3" s="70" t="s">
        <v>652</v>
      </c>
      <c r="FA3" s="70" t="s">
        <v>653</v>
      </c>
      <c r="FB3" s="70" t="s">
        <v>654</v>
      </c>
      <c r="FC3" s="70" t="s">
        <v>419</v>
      </c>
      <c r="FD3" s="70" t="s">
        <v>420</v>
      </c>
      <c r="FE3" s="70" t="s">
        <v>652</v>
      </c>
      <c r="FF3" s="70" t="s">
        <v>653</v>
      </c>
      <c r="FG3" s="70" t="s">
        <v>654</v>
      </c>
      <c r="FH3" s="70" t="s">
        <v>419</v>
      </c>
      <c r="FI3" s="70" t="s">
        <v>420</v>
      </c>
      <c r="FJ3" s="70" t="s">
        <v>652</v>
      </c>
      <c r="FK3" s="70" t="s">
        <v>653</v>
      </c>
      <c r="FL3" s="70" t="s">
        <v>654</v>
      </c>
      <c r="FM3" s="70" t="s">
        <v>419</v>
      </c>
      <c r="FN3" s="70" t="s">
        <v>420</v>
      </c>
      <c r="FO3" s="70" t="s">
        <v>652</v>
      </c>
      <c r="FP3" s="70" t="s">
        <v>653</v>
      </c>
      <c r="FQ3" s="70" t="s">
        <v>654</v>
      </c>
      <c r="FR3" s="70" t="s">
        <v>419</v>
      </c>
      <c r="FS3" s="70" t="s">
        <v>420</v>
      </c>
      <c r="FT3" s="70" t="s">
        <v>652</v>
      </c>
      <c r="FU3" s="70" t="s">
        <v>653</v>
      </c>
      <c r="FV3" s="70" t="s">
        <v>654</v>
      </c>
      <c r="FW3" s="70" t="s">
        <v>419</v>
      </c>
      <c r="FX3" s="70" t="s">
        <v>420</v>
      </c>
      <c r="FY3" s="70" t="s">
        <v>652</v>
      </c>
    </row>
    <row r="4" spans="1:181" x14ac:dyDescent="0.3">
      <c r="A4" s="376" t="s">
        <v>655</v>
      </c>
      <c r="B4" s="7">
        <v>-5.9433079999999996E-3</v>
      </c>
      <c r="C4" s="7">
        <v>-0.120112116</v>
      </c>
      <c r="D4" s="7">
        <v>-1.7022335E-2</v>
      </c>
      <c r="E4" s="7">
        <v>6.4919289999999996E-3</v>
      </c>
      <c r="F4" s="7">
        <v>-4.1994467000000001E-2</v>
      </c>
      <c r="G4" s="7">
        <v>-1.2924425E-2</v>
      </c>
      <c r="H4" s="7">
        <v>-4.5182458000000002E-2</v>
      </c>
      <c r="I4" s="7">
        <v>-1.0345526000000001E-2</v>
      </c>
      <c r="J4" s="7">
        <v>-4.6851369999999998E-3</v>
      </c>
      <c r="K4" s="7">
        <v>1.2535058E-2</v>
      </c>
      <c r="L4" s="7">
        <v>4.0053659999999998E-3</v>
      </c>
      <c r="M4" s="7">
        <v>-3.1386279000000003E-2</v>
      </c>
      <c r="N4" s="7">
        <v>-1.1802470000000001E-2</v>
      </c>
      <c r="O4" s="7">
        <v>7.880616E-3</v>
      </c>
      <c r="P4" s="7">
        <v>-6.7834369999999998E-3</v>
      </c>
      <c r="Q4" s="7">
        <v>-9.9266200000000006E-3</v>
      </c>
      <c r="R4" s="7">
        <v>-1.9495614000000001E-2</v>
      </c>
      <c r="S4" s="7">
        <v>-4.5410474999999999E-2</v>
      </c>
      <c r="T4" s="7">
        <v>-1.3090375E-2</v>
      </c>
      <c r="U4" s="7">
        <v>-6.1949681999999999E-2</v>
      </c>
      <c r="V4" s="7">
        <v>-2.0235976999999999E-2</v>
      </c>
      <c r="W4" s="7">
        <v>-4.9795461999999999E-2</v>
      </c>
      <c r="X4" s="7">
        <v>-3.1628120000000003E-2</v>
      </c>
      <c r="Y4" s="7">
        <v>-2.3673988E-2</v>
      </c>
      <c r="Z4" s="7">
        <v>-4.5770929000000002E-2</v>
      </c>
      <c r="AA4" s="7">
        <v>-1.7762536999999998E-2</v>
      </c>
      <c r="AB4" s="7">
        <v>-0.12490596900000001</v>
      </c>
      <c r="AC4" s="7">
        <v>-2.8231255E-2</v>
      </c>
      <c r="AD4" s="7">
        <v>1.183321E-2</v>
      </c>
      <c r="AE4" s="7">
        <v>-7.3386939999999998E-3</v>
      </c>
      <c r="AF4" s="7">
        <v>-9.5034100000000003E-3</v>
      </c>
      <c r="AG4" s="7">
        <v>5.3137645999999997E-2</v>
      </c>
      <c r="AH4" s="7">
        <v>-4.0450020000000003E-2</v>
      </c>
      <c r="AI4" s="7">
        <v>-1.2061451000000001E-2</v>
      </c>
      <c r="AJ4" s="7">
        <v>7.4948189999999998E-3</v>
      </c>
      <c r="AK4" s="7">
        <v>-1.8866045000000001E-2</v>
      </c>
      <c r="AL4" s="7">
        <v>-1.8472623000000001E-2</v>
      </c>
      <c r="AM4" s="7">
        <v>-3.1884270999999999E-2</v>
      </c>
      <c r="AN4" s="7">
        <v>-2.8408180000000002E-2</v>
      </c>
      <c r="AO4" s="7">
        <v>-2.959489E-3</v>
      </c>
      <c r="AP4" s="7">
        <v>-1.2819683E-2</v>
      </c>
      <c r="AQ4" s="7">
        <v>-2.2547646000000001E-2</v>
      </c>
      <c r="AR4" s="7">
        <v>-2.2643264999999999E-2</v>
      </c>
      <c r="AS4" s="7">
        <v>-1.543831E-2</v>
      </c>
      <c r="AT4" s="7">
        <v>-4.8633729000000001E-2</v>
      </c>
      <c r="AU4" s="7">
        <v>-1.5656909999999999E-3</v>
      </c>
      <c r="AV4" s="7">
        <v>-4.8848159000000002E-2</v>
      </c>
      <c r="AW4" s="7">
        <v>-1.9914458999999999E-2</v>
      </c>
      <c r="AX4" s="7">
        <v>-1.1455734E-2</v>
      </c>
      <c r="AY4" s="7">
        <v>-1.6838479999999999E-2</v>
      </c>
      <c r="AZ4" s="7">
        <v>1.5407752E-2</v>
      </c>
      <c r="BA4" s="7">
        <v>-1.6309381000000001E-2</v>
      </c>
      <c r="BB4" s="7">
        <v>-1.4001164999999999E-2</v>
      </c>
      <c r="BC4" s="7">
        <v>6.6328000000000003E-3</v>
      </c>
      <c r="BD4" s="7">
        <v>-2.5385000000000002E-4</v>
      </c>
      <c r="BE4" s="7">
        <v>7.3356869999999996E-3</v>
      </c>
      <c r="BF4" s="7">
        <v>-5.5210666999999998E-2</v>
      </c>
      <c r="BG4" s="7">
        <v>-3.8420375E-2</v>
      </c>
      <c r="BH4" s="7">
        <v>-1.2996376E-2</v>
      </c>
      <c r="BI4" s="7">
        <v>-2.748089E-3</v>
      </c>
      <c r="BJ4" s="7">
        <v>-1.4794666999999999E-2</v>
      </c>
      <c r="BK4" s="7">
        <v>-0.13612798700000001</v>
      </c>
      <c r="BL4" s="7">
        <v>-5.0072489999999997E-2</v>
      </c>
      <c r="BM4" s="7">
        <v>-8.9621809999999996E-3</v>
      </c>
      <c r="BN4" s="7">
        <v>-8.8104270999999998E-2</v>
      </c>
      <c r="BO4" s="7">
        <v>-4.1473966000000001E-2</v>
      </c>
      <c r="BP4" s="7">
        <v>-0.148237389</v>
      </c>
      <c r="BQ4" s="7">
        <v>-7.5404138999999995E-2</v>
      </c>
      <c r="BR4" s="7">
        <v>-4.2174594000000003E-2</v>
      </c>
      <c r="BS4" s="7">
        <v>-0.121488732</v>
      </c>
      <c r="BT4" s="7">
        <v>-9.0402580000000007E-3</v>
      </c>
      <c r="BU4" s="7">
        <v>2.0698708999999999E-2</v>
      </c>
      <c r="BV4" s="7">
        <v>-3.8991737999999998E-2</v>
      </c>
      <c r="BW4" s="7">
        <v>7.0790000000000002E-4</v>
      </c>
      <c r="BX4" s="7">
        <v>-3.0585286999999999E-2</v>
      </c>
      <c r="BY4" s="7">
        <v>-5.6945379999999999E-3</v>
      </c>
      <c r="BZ4" s="7">
        <v>-4.0441606999999997E-2</v>
      </c>
      <c r="CA4" s="7">
        <v>-2.1694617999999999E-2</v>
      </c>
      <c r="CB4" s="7">
        <v>-1.915651E-3</v>
      </c>
      <c r="CC4" s="7">
        <v>-5.4642877999999999E-2</v>
      </c>
      <c r="CD4" s="7">
        <v>5.321419E-3</v>
      </c>
      <c r="CE4" s="7">
        <v>8.9184339999999994E-3</v>
      </c>
      <c r="CF4" s="7">
        <v>-3.6798988999999997E-2</v>
      </c>
      <c r="CG4" s="7">
        <v>-2.3250571000000001E-2</v>
      </c>
      <c r="CH4" s="7">
        <v>5.2285122000000003E-2</v>
      </c>
      <c r="CI4" s="7">
        <v>-8.4139309999999995E-3</v>
      </c>
      <c r="CJ4" s="7">
        <v>-0.31124022499999998</v>
      </c>
      <c r="CK4" s="7">
        <v>-4.5314099999999996E-3</v>
      </c>
      <c r="CL4" s="7">
        <v>4.9053789999999996E-3</v>
      </c>
      <c r="CM4" s="7">
        <v>9.3747020000000004E-3</v>
      </c>
      <c r="CN4" s="7">
        <v>6.0591129999999997E-3</v>
      </c>
      <c r="CO4" s="7">
        <v>-1.4225343999999999E-2</v>
      </c>
      <c r="CP4" s="7">
        <v>-2.1904324999999999E-2</v>
      </c>
      <c r="CQ4" s="7">
        <v>-1.0921981000000001E-2</v>
      </c>
      <c r="CR4" s="7">
        <v>-0.17006181200000001</v>
      </c>
      <c r="CS4" s="7">
        <v>-3.63951E-4</v>
      </c>
      <c r="CT4" s="7">
        <v>-1.9053781999999998E-2</v>
      </c>
      <c r="CU4" s="7">
        <v>-4.1339123999999998E-2</v>
      </c>
      <c r="CV4" s="7">
        <v>-2.7303214999999999E-2</v>
      </c>
      <c r="CW4" s="7">
        <v>-7.8958925999999999E-2</v>
      </c>
      <c r="CX4" s="7">
        <v>-3.8634749999999999E-3</v>
      </c>
      <c r="CY4" s="7">
        <v>-1.3256828E-2</v>
      </c>
      <c r="CZ4" s="7">
        <v>-2.9688591E-2</v>
      </c>
      <c r="DA4" s="7">
        <v>-4.5837330000000004E-3</v>
      </c>
      <c r="DB4" s="7">
        <v>-9.6551748000000007E-2</v>
      </c>
      <c r="DC4" s="7">
        <v>1.9808065E-2</v>
      </c>
      <c r="DD4" s="7">
        <v>-1.2572441E-2</v>
      </c>
      <c r="DE4" s="7">
        <v>-3.1312942000000003E-2</v>
      </c>
      <c r="DF4" s="7">
        <v>5.2585621999999999E-2</v>
      </c>
      <c r="DG4" s="7">
        <v>-2.2346415000000001E-2</v>
      </c>
      <c r="DH4" s="7">
        <v>-4.0456260000000001E-3</v>
      </c>
      <c r="DI4" s="7">
        <v>0</v>
      </c>
      <c r="DJ4" s="7">
        <v>2.9051749999999999E-3</v>
      </c>
      <c r="DK4" s="7">
        <v>-8.7367940000000009E-3</v>
      </c>
      <c r="DL4" s="7">
        <v>-6.6503532000000004E-2</v>
      </c>
      <c r="DM4" s="7">
        <v>0</v>
      </c>
      <c r="DN4" s="7">
        <v>0</v>
      </c>
      <c r="DO4" s="7">
        <v>-3.7427165999999998E-2</v>
      </c>
      <c r="DP4" s="7">
        <v>-4.7709142000000003E-2</v>
      </c>
      <c r="DQ4" s="7">
        <v>-7.0703652000000006E-2</v>
      </c>
      <c r="DR4" s="7">
        <v>0</v>
      </c>
      <c r="DS4" s="7">
        <v>0</v>
      </c>
      <c r="DT4" s="7">
        <v>-4.693137E-3</v>
      </c>
      <c r="DU4" s="7">
        <v>-1.2266717999999999E-2</v>
      </c>
      <c r="DV4" s="7">
        <v>-0.73407053899999997</v>
      </c>
      <c r="DW4" s="7">
        <v>1.0341273999999999E-2</v>
      </c>
      <c r="DX4" s="7">
        <v>-0.18672971199999999</v>
      </c>
      <c r="DY4" s="7">
        <v>1.0360568000000001E-2</v>
      </c>
      <c r="DZ4" s="7">
        <v>-4.0650700999999997E-2</v>
      </c>
      <c r="EA4" s="7">
        <v>-9.7136935999999993E-2</v>
      </c>
      <c r="EB4" s="7">
        <v>1.2397149E-2</v>
      </c>
      <c r="EC4" s="7">
        <v>-4.0827057999999999E-2</v>
      </c>
      <c r="ED4" s="7">
        <v>-4.0856532000000001E-2</v>
      </c>
      <c r="EE4" s="7">
        <v>-0.107143895</v>
      </c>
      <c r="EF4" s="7">
        <v>-3.7621763000000003E-2</v>
      </c>
      <c r="EG4" s="7">
        <v>-4.4733630000000002E-3</v>
      </c>
      <c r="EH4" s="7">
        <v>-0.139828695</v>
      </c>
      <c r="EI4" s="7">
        <v>-4.7493446000000002E-2</v>
      </c>
      <c r="EJ4" s="7">
        <v>-1.0132505999999999E-2</v>
      </c>
      <c r="EK4" s="7">
        <v>-0.346547983</v>
      </c>
      <c r="EL4" s="7">
        <v>-1.6376844000000002E-2</v>
      </c>
      <c r="EM4" s="7">
        <v>-4.9224352999999998E-2</v>
      </c>
      <c r="EN4" s="7">
        <v>-2.5087822999999999E-2</v>
      </c>
      <c r="EO4" s="7">
        <v>-1.7257370000000001E-2</v>
      </c>
      <c r="EP4" s="7">
        <v>-0.18054947900000001</v>
      </c>
      <c r="EQ4" s="7">
        <v>4.1836160000000002E-3</v>
      </c>
      <c r="ER4" s="7">
        <v>-2.3665476000000001E-2</v>
      </c>
      <c r="ES4" s="7">
        <v>-3.1954172000000003E-2</v>
      </c>
      <c r="ET4" s="7">
        <v>-5.2349099999999995E-4</v>
      </c>
      <c r="EU4" s="7">
        <v>-1.6603732999999999E-2</v>
      </c>
      <c r="EV4" s="7">
        <v>1.6680829000000001E-2</v>
      </c>
      <c r="EW4" s="7">
        <v>-2.4559647E-2</v>
      </c>
      <c r="EX4" s="7">
        <v>-2.2199864999999999E-2</v>
      </c>
      <c r="EY4" s="7">
        <v>-5.9119782000000003E-2</v>
      </c>
      <c r="EZ4" s="7">
        <v>1.0557190000000001E-3</v>
      </c>
      <c r="FA4" s="7">
        <v>3.4818183000000003E-2</v>
      </c>
      <c r="FB4" s="7">
        <v>-4.8360879999999997E-3</v>
      </c>
      <c r="FC4" s="7">
        <v>-7.7546099999999997E-4</v>
      </c>
      <c r="FD4" s="7">
        <v>1.805028E-3</v>
      </c>
      <c r="FE4" s="7">
        <v>-7.2666633999999994E-2</v>
      </c>
      <c r="FF4" s="7">
        <v>1.1511482E-2</v>
      </c>
      <c r="FG4" s="7">
        <v>-2.0928605999999999E-2</v>
      </c>
      <c r="FH4" s="7">
        <v>-2.5051004000000002E-2</v>
      </c>
      <c r="FI4" s="7">
        <v>-7.1973289999999997E-3</v>
      </c>
      <c r="FJ4" s="7">
        <v>3.3006236000000001E-2</v>
      </c>
      <c r="FK4" s="7">
        <v>1.1056513E-2</v>
      </c>
      <c r="FL4" s="7">
        <v>-5.7573737999999999E-2</v>
      </c>
      <c r="FM4" s="7">
        <v>-1.5042488E-2</v>
      </c>
      <c r="FN4" s="7">
        <v>-2.0166224E-2</v>
      </c>
      <c r="FO4" s="7">
        <v>-1.3821975E-2</v>
      </c>
      <c r="FP4" s="7">
        <v>0</v>
      </c>
      <c r="FQ4" s="7">
        <v>0</v>
      </c>
      <c r="FR4" s="7">
        <v>0</v>
      </c>
      <c r="FS4" s="7">
        <v>0</v>
      </c>
      <c r="FT4" s="7">
        <v>0</v>
      </c>
      <c r="FU4" s="7">
        <v>4.8118750000000002E-3</v>
      </c>
      <c r="FV4" s="7">
        <v>-4.4665539999999997E-2</v>
      </c>
      <c r="FW4" s="7">
        <v>1.057561E-3</v>
      </c>
      <c r="FX4" s="7">
        <v>-1.0881798999999999E-2</v>
      </c>
      <c r="FY4" s="7">
        <v>-2.1956531000000001E-2</v>
      </c>
    </row>
    <row r="5" spans="1:181" x14ac:dyDescent="0.3">
      <c r="A5" s="376" t="s">
        <v>656</v>
      </c>
      <c r="B5" s="371">
        <v>0.72419714615308606</v>
      </c>
      <c r="C5" s="371">
        <v>0.1779432025330486</v>
      </c>
      <c r="D5" s="371">
        <v>3.329337118908045</v>
      </c>
      <c r="E5" s="371">
        <v>0.21503568578605381</v>
      </c>
      <c r="F5" s="371">
        <v>0.47086767577643307</v>
      </c>
      <c r="G5" s="371">
        <v>1.5634910007468006</v>
      </c>
      <c r="H5" s="371">
        <v>0.39615757379217825</v>
      </c>
      <c r="I5" s="371">
        <v>1.3413625829616129</v>
      </c>
      <c r="J5" s="371">
        <v>4.6907813765998396</v>
      </c>
      <c r="K5" s="371">
        <v>0.95068866377163375</v>
      </c>
      <c r="L5" s="371">
        <v>0.38725896834736617</v>
      </c>
      <c r="M5" s="371">
        <v>0.1649647280255494</v>
      </c>
      <c r="N5" s="371">
        <v>0.51411063129055135</v>
      </c>
      <c r="O5" s="371">
        <v>0.26307121355016561</v>
      </c>
      <c r="P5" s="371">
        <v>1.0479447725440569</v>
      </c>
      <c r="Q5" s="371">
        <v>0.80985958181236173</v>
      </c>
      <c r="R5" s="371">
        <v>0.22086369963658975</v>
      </c>
      <c r="S5" s="371">
        <v>0.88069213882818553</v>
      </c>
      <c r="T5" s="371">
        <v>0.22170152798157228</v>
      </c>
      <c r="U5" s="371">
        <v>0.99195523395501262</v>
      </c>
      <c r="V5" s="371">
        <v>0.35139111305783044</v>
      </c>
      <c r="W5" s="371">
        <v>0.11953127415721884</v>
      </c>
      <c r="X5" s="371">
        <v>0.54391220639919102</v>
      </c>
      <c r="Y5" s="371">
        <v>9.3549310250431145E-2</v>
      </c>
      <c r="Z5" s="371">
        <v>0.36017316114149805</v>
      </c>
      <c r="AA5" s="371">
        <v>0.87290451562874893</v>
      </c>
      <c r="AB5" s="371">
        <v>0.87939525506814942</v>
      </c>
      <c r="AC5" s="371">
        <v>0.85318441829558767</v>
      </c>
      <c r="AD5" s="371">
        <v>0.16492387728107027</v>
      </c>
      <c r="AE5" s="371">
        <v>1.543584669525891</v>
      </c>
      <c r="AF5" s="371">
        <v>1.2263768378705506</v>
      </c>
      <c r="AG5" s="371">
        <v>0.10098146124858108</v>
      </c>
      <c r="AH5" s="371">
        <v>0.77252485796172632</v>
      </c>
      <c r="AI5" s="371">
        <v>0.49244349978622609</v>
      </c>
      <c r="AJ5" s="371">
        <v>1.4159664231910054</v>
      </c>
      <c r="AK5" s="371">
        <v>0.91655574106847815</v>
      </c>
      <c r="AL5" s="371">
        <v>0.83062553890918778</v>
      </c>
      <c r="AM5" s="371">
        <v>11.7231108444282</v>
      </c>
      <c r="AN5" s="371">
        <v>3.0013130912038961</v>
      </c>
      <c r="AO5" s="371">
        <v>0.56351884632511007</v>
      </c>
      <c r="AP5" s="371">
        <v>1.803552955165638</v>
      </c>
      <c r="AQ5" s="371">
        <v>0.85843672753213718</v>
      </c>
      <c r="AR5" s="371">
        <v>1.6141045942860075</v>
      </c>
      <c r="AS5" s="371">
        <v>1.4720283824991145</v>
      </c>
      <c r="AT5" s="371">
        <v>1.6903382545784063</v>
      </c>
      <c r="AU5" s="371">
        <v>1.7516755152937544</v>
      </c>
      <c r="AV5" s="371">
        <v>0.45484858353019414</v>
      </c>
      <c r="AW5" s="371">
        <v>2.0749667593158301</v>
      </c>
      <c r="AX5" s="371">
        <v>1.0293817265575258</v>
      </c>
      <c r="AY5" s="371">
        <v>2.7374403605029749</v>
      </c>
      <c r="AZ5" s="371">
        <v>1.6010029593093376</v>
      </c>
      <c r="BA5" s="371">
        <v>0.11474364843841015</v>
      </c>
      <c r="BB5" s="371">
        <v>2.1960551224028317</v>
      </c>
      <c r="BC5" s="371">
        <v>1.3434388215425517</v>
      </c>
      <c r="BD5" s="371">
        <v>7.9972296981919753</v>
      </c>
      <c r="BE5" s="371">
        <v>1.9776155903879076</v>
      </c>
      <c r="BF5" s="371">
        <v>0.44447170498746297</v>
      </c>
      <c r="BG5" s="371">
        <v>0.72411950624118482</v>
      </c>
      <c r="BH5" s="371">
        <v>1.3108065204731356</v>
      </c>
      <c r="BI5" s="371">
        <v>2.8148348986360774</v>
      </c>
      <c r="BJ5" s="371">
        <v>0.38497878559139365</v>
      </c>
      <c r="BK5" s="371">
        <v>0.26636942792831758</v>
      </c>
      <c r="BL5" s="371">
        <v>0.42382675349627796</v>
      </c>
      <c r="BM5" s="371">
        <v>0.12021541503389496</v>
      </c>
      <c r="BN5" s="371">
        <v>0.34965201090783354</v>
      </c>
      <c r="BO5" s="371">
        <v>0.38811218358014432</v>
      </c>
      <c r="BP5" s="371">
        <v>0.10697241151915922</v>
      </c>
      <c r="BQ5" s="371">
        <v>0.47801983823568478</v>
      </c>
      <c r="BR5" s="371">
        <v>0.11143834233419135</v>
      </c>
      <c r="BS5" s="371">
        <v>8.3665522957762875E-2</v>
      </c>
      <c r="BT5" s="371">
        <v>0.29157175769801413</v>
      </c>
      <c r="BU5" s="371">
        <v>3.2302470097157629E-2</v>
      </c>
      <c r="BV5" s="371">
        <v>0.28330009685739516</v>
      </c>
      <c r="BW5" s="371">
        <v>9.1710803900304755E-2</v>
      </c>
      <c r="BX5" s="371">
        <v>0.11490861193939238</v>
      </c>
      <c r="BY5" s="371">
        <v>0.85691697614655726</v>
      </c>
      <c r="BZ5" s="371">
        <v>0.25247422766756827</v>
      </c>
      <c r="CA5" s="371">
        <v>2.1439231260394123</v>
      </c>
      <c r="CB5" s="371">
        <v>0.63619042151631833</v>
      </c>
      <c r="CC5" s="371">
        <v>2.1260014275788457</v>
      </c>
      <c r="CD5" s="371">
        <v>2.6240585151440134</v>
      </c>
      <c r="CE5" s="371">
        <v>0.17656446185316851</v>
      </c>
      <c r="CF5" s="371">
        <v>0.64790005100519255</v>
      </c>
      <c r="CG5" s="371">
        <v>3.9223968678763672</v>
      </c>
      <c r="CH5" s="371">
        <v>1.3084750756044377</v>
      </c>
      <c r="CI5" s="371">
        <v>0.10596936611626993</v>
      </c>
      <c r="CJ5" s="371">
        <v>8.3796369018743586E-2</v>
      </c>
      <c r="CK5" s="371">
        <v>0.70681405707467759</v>
      </c>
      <c r="CL5" s="371">
        <v>5.7667828113059497E-2</v>
      </c>
      <c r="CM5" s="371">
        <v>8.0617309811052404E-2</v>
      </c>
      <c r="CN5" s="371">
        <v>0.29023907436985996</v>
      </c>
      <c r="CO5" s="371">
        <v>3.4374302573708562E-2</v>
      </c>
      <c r="CP5" s="371">
        <v>0.65161054737328994</v>
      </c>
      <c r="CQ5" s="371">
        <v>0.12338711663998722</v>
      </c>
      <c r="CR5" s="371">
        <v>2.5721291024246726E-2</v>
      </c>
      <c r="CS5" s="371">
        <v>0.19819158488103156</v>
      </c>
      <c r="CT5" s="371">
        <v>4.2371359971517655E-2</v>
      </c>
      <c r="CU5" s="371">
        <v>0.79950961079964689</v>
      </c>
      <c r="CV5" s="371">
        <v>8.3117357014459117E-2</v>
      </c>
      <c r="CW5" s="371">
        <v>3.5374623477970248E-2</v>
      </c>
      <c r="CX5" s="371">
        <v>0.49852024433364905</v>
      </c>
      <c r="CY5" s="371">
        <v>3.8548253304305724E-2</v>
      </c>
      <c r="CZ5" s="371">
        <v>1.446224555441523</v>
      </c>
      <c r="DA5" s="371">
        <v>0.18343784780840566</v>
      </c>
      <c r="DB5" s="371">
        <v>3.7316453987752074E-2</v>
      </c>
      <c r="DC5" s="371">
        <v>0.63162597435794787</v>
      </c>
      <c r="DD5" s="371">
        <v>5.4218565162611379E-2</v>
      </c>
      <c r="DE5" s="371">
        <v>1.4196391790703387</v>
      </c>
      <c r="DF5" s="371">
        <v>0.22968875951435691</v>
      </c>
      <c r="DG5" s="371">
        <v>0.47227026820671369</v>
      </c>
      <c r="DH5" s="371">
        <v>0.44834520623770241</v>
      </c>
      <c r="DI5" s="371">
        <v>0</v>
      </c>
      <c r="DJ5" s="371">
        <v>5.7845946519045581</v>
      </c>
      <c r="DK5" s="371">
        <v>1.768689072259116</v>
      </c>
      <c r="DL5" s="371">
        <v>0.19289283581954494</v>
      </c>
      <c r="DM5" s="371">
        <v>0</v>
      </c>
      <c r="DN5" s="371">
        <v>0</v>
      </c>
      <c r="DO5" s="371">
        <v>37.934160872041296</v>
      </c>
      <c r="DP5" s="371">
        <v>4.5748471644218252E-6</v>
      </c>
      <c r="DQ5" s="371">
        <v>2.0257549859789746E-2</v>
      </c>
      <c r="DR5" s="371">
        <v>0</v>
      </c>
      <c r="DS5" s="371">
        <v>0</v>
      </c>
      <c r="DT5" s="371">
        <v>26.715731790170462</v>
      </c>
      <c r="DU5" s="371">
        <v>1.9848403321094899E-5</v>
      </c>
      <c r="DV5" s="371">
        <v>0</v>
      </c>
      <c r="DW5" s="371">
        <v>0.33512509824164721</v>
      </c>
      <c r="DX5" s="371">
        <v>0.24766113572697843</v>
      </c>
      <c r="DY5" s="371">
        <v>2.1229444350330606</v>
      </c>
      <c r="DZ5" s="371">
        <v>0.15920033013924226</v>
      </c>
      <c r="EA5" s="371">
        <v>4.9335026592910898E-2</v>
      </c>
      <c r="EB5" s="371">
        <v>0.21424532484279149</v>
      </c>
      <c r="EC5" s="371">
        <v>3.6304726990665843E-2</v>
      </c>
      <c r="ED5" s="371">
        <v>0.76886646981404705</v>
      </c>
      <c r="EE5" s="371">
        <v>0.557114158189985</v>
      </c>
      <c r="EF5" s="371">
        <v>8.8021545804897686E-3</v>
      </c>
      <c r="EG5" s="371">
        <v>0.13571294444446949</v>
      </c>
      <c r="EH5" s="371">
        <v>3.0423145843399658E-2</v>
      </c>
      <c r="EI5" s="371">
        <v>0.39026415355035748</v>
      </c>
      <c r="EJ5" s="371">
        <v>4.6359976965331319E-2</v>
      </c>
      <c r="EK5" s="371">
        <v>1.4962966037717462E-2</v>
      </c>
      <c r="EL5" s="371">
        <v>0.31331706620363864</v>
      </c>
      <c r="EM5" s="371">
        <v>6.7485032959928845E-2</v>
      </c>
      <c r="EN5" s="371">
        <v>0.1409964245790585</v>
      </c>
      <c r="EO5" s="371">
        <v>8.9856367898628164E-2</v>
      </c>
      <c r="EP5" s="371">
        <v>5.2288682496140632E-2</v>
      </c>
      <c r="EQ5" s="371">
        <v>0.18155751478579876</v>
      </c>
      <c r="ER5" s="371">
        <v>2.2931908083904159E-2</v>
      </c>
      <c r="ES5" s="371">
        <v>0.83315093747899083</v>
      </c>
      <c r="ET5" s="371">
        <v>9.772309728227796E-2</v>
      </c>
      <c r="EU5" s="371">
        <v>2.9830788986078677E-2</v>
      </c>
      <c r="EV5" s="371">
        <v>0.40839951722917894</v>
      </c>
      <c r="EW5" s="371">
        <v>5.140637380793385E-2</v>
      </c>
      <c r="EX5" s="371">
        <v>1.188054173776091</v>
      </c>
      <c r="EY5" s="371">
        <v>1.5373951654266507</v>
      </c>
      <c r="EZ5" s="371">
        <v>7.4970308929257323E-2</v>
      </c>
      <c r="FA5" s="371">
        <v>0.47589911961923304</v>
      </c>
      <c r="FB5" s="371">
        <v>7.0132273245569129E-2</v>
      </c>
      <c r="FC5" s="371">
        <v>0.85574008917318845</v>
      </c>
      <c r="FD5" s="371">
        <v>0.19922448291807177</v>
      </c>
      <c r="FE5" s="371">
        <v>0.1919927279978261</v>
      </c>
      <c r="FF5" s="371">
        <v>0.33605505200690139</v>
      </c>
      <c r="FG5" s="371">
        <v>4.920998564494497E-2</v>
      </c>
      <c r="FH5" s="371">
        <v>1.0899935382020292</v>
      </c>
      <c r="FI5" s="371">
        <v>0.16141074562287921</v>
      </c>
      <c r="FJ5" s="371">
        <v>5.8633547853348261E-2</v>
      </c>
      <c r="FK5" s="371">
        <v>0.38788797512751721</v>
      </c>
      <c r="FL5" s="371">
        <v>0.11996458634785939</v>
      </c>
      <c r="FM5" s="371">
        <v>1.1493987832688457</v>
      </c>
      <c r="FN5" s="371">
        <v>0.24354639533712438</v>
      </c>
      <c r="FO5" s="371">
        <v>6.8195270641859818E-2</v>
      </c>
      <c r="FP5" s="371">
        <v>0</v>
      </c>
      <c r="FQ5" s="371">
        <v>0</v>
      </c>
      <c r="FR5" s="371">
        <v>0</v>
      </c>
      <c r="FS5" s="371">
        <v>0</v>
      </c>
      <c r="FT5" s="371">
        <v>0</v>
      </c>
      <c r="FU5" s="371">
        <v>0.63194524928782247</v>
      </c>
      <c r="FV5" s="371">
        <v>0.2855157381546875</v>
      </c>
      <c r="FW5" s="371">
        <v>1.5684240041233639</v>
      </c>
      <c r="FX5" s="371">
        <v>0.80691298643736908</v>
      </c>
      <c r="FY5" s="371">
        <v>1.9510472497032401</v>
      </c>
    </row>
    <row r="6" spans="1:181" s="76" customFormat="1" x14ac:dyDescent="0.3">
      <c r="A6" s="296" t="s">
        <v>657</v>
      </c>
      <c r="B6" s="296"/>
      <c r="C6" s="296"/>
      <c r="D6" s="296"/>
      <c r="E6" s="296"/>
      <c r="F6" s="296"/>
      <c r="G6" s="296"/>
      <c r="H6" s="296"/>
      <c r="I6" s="296"/>
      <c r="J6" s="296"/>
      <c r="K6" s="296"/>
      <c r="L6" s="296"/>
      <c r="M6" s="296"/>
      <c r="N6" s="296"/>
      <c r="O6" s="296"/>
      <c r="P6" s="296"/>
      <c r="Q6" s="296"/>
      <c r="R6" s="296"/>
      <c r="S6" s="296"/>
      <c r="T6" s="296"/>
      <c r="U6" s="296"/>
      <c r="V6" s="296"/>
      <c r="W6" s="296"/>
      <c r="X6" s="296"/>
      <c r="Y6" s="296"/>
      <c r="Z6" s="296"/>
      <c r="AA6" s="296"/>
      <c r="AB6" s="296"/>
      <c r="AC6" s="296"/>
      <c r="AD6" s="296"/>
      <c r="AE6" s="296"/>
      <c r="AF6" s="296"/>
      <c r="AG6" s="296"/>
      <c r="AH6" s="296"/>
      <c r="AI6" s="296"/>
      <c r="AJ6" s="296"/>
      <c r="AK6" s="296"/>
      <c r="AL6" s="296"/>
      <c r="AM6" s="296"/>
      <c r="AN6" s="296"/>
      <c r="AO6" s="296"/>
      <c r="AP6" s="296"/>
      <c r="AQ6" s="296"/>
      <c r="AR6" s="296"/>
      <c r="AS6" s="296"/>
      <c r="AT6" s="296"/>
      <c r="AU6" s="296"/>
      <c r="AV6" s="296"/>
      <c r="AW6" s="296"/>
      <c r="AX6" s="296"/>
      <c r="AY6" s="296"/>
      <c r="AZ6" s="296"/>
      <c r="BA6" s="296"/>
      <c r="BB6" s="296"/>
      <c r="BC6" s="296"/>
      <c r="BD6" s="296"/>
      <c r="BE6" s="296"/>
      <c r="BF6" s="296"/>
      <c r="BG6" s="296"/>
      <c r="BH6" s="296"/>
      <c r="BI6" s="296"/>
      <c r="BJ6" s="296"/>
      <c r="BK6" s="296"/>
      <c r="BL6" s="296"/>
      <c r="BM6" s="296"/>
      <c r="BN6" s="296"/>
      <c r="BO6" s="296"/>
      <c r="BP6" s="296"/>
      <c r="BQ6" s="296"/>
      <c r="BR6" s="296"/>
      <c r="BS6" s="296"/>
      <c r="BT6" s="296"/>
      <c r="BU6" s="296"/>
      <c r="BV6" s="296"/>
      <c r="BW6" s="296"/>
      <c r="BX6" s="296"/>
      <c r="BY6" s="296"/>
      <c r="BZ6" s="296"/>
      <c r="CA6" s="296"/>
      <c r="CB6" s="296"/>
      <c r="CC6" s="296"/>
      <c r="CD6" s="296"/>
      <c r="CE6" s="296"/>
      <c r="CF6" s="296"/>
      <c r="CG6" s="296"/>
      <c r="CH6" s="296"/>
      <c r="CI6" s="296"/>
      <c r="CJ6" s="296"/>
      <c r="CK6" s="296"/>
      <c r="CL6" s="296"/>
      <c r="CM6" s="296"/>
      <c r="CN6" s="296"/>
      <c r="CO6" s="296"/>
      <c r="CP6" s="296"/>
      <c r="CQ6" s="296"/>
      <c r="CR6" s="296"/>
      <c r="CS6" s="296"/>
      <c r="CT6" s="296"/>
      <c r="CU6" s="296"/>
      <c r="CV6" s="296"/>
      <c r="CW6" s="296"/>
      <c r="CX6" s="296"/>
      <c r="CY6" s="296"/>
      <c r="CZ6" s="296"/>
      <c r="DA6" s="296"/>
      <c r="DB6" s="296"/>
      <c r="DC6" s="296"/>
      <c r="DD6" s="296"/>
      <c r="DE6" s="296"/>
      <c r="DF6" s="296"/>
      <c r="DG6" s="296"/>
      <c r="DH6" s="296"/>
      <c r="DI6" s="296"/>
      <c r="DJ6" s="296"/>
      <c r="DK6" s="296"/>
      <c r="DL6" s="296"/>
      <c r="DM6" s="296"/>
      <c r="DN6" s="296"/>
      <c r="DO6" s="296"/>
      <c r="DP6" s="296"/>
      <c r="DQ6" s="296"/>
      <c r="DR6" s="296"/>
      <c r="DS6" s="296"/>
      <c r="DT6" s="296"/>
      <c r="DU6" s="296"/>
      <c r="DV6" s="296"/>
      <c r="DW6" s="296"/>
      <c r="DX6" s="296"/>
      <c r="DY6" s="296"/>
      <c r="DZ6" s="296"/>
      <c r="EA6" s="296"/>
      <c r="EB6" s="296"/>
      <c r="EC6" s="296"/>
      <c r="ED6" s="296"/>
      <c r="EE6" s="296"/>
      <c r="EF6" s="296"/>
      <c r="EG6" s="296"/>
      <c r="EH6" s="296"/>
      <c r="EI6" s="296"/>
      <c r="EJ6" s="296"/>
      <c r="EK6" s="296"/>
      <c r="EL6" s="296"/>
      <c r="EM6" s="296"/>
      <c r="EN6" s="296"/>
      <c r="EO6" s="296"/>
      <c r="EP6" s="296"/>
      <c r="EQ6" s="296"/>
      <c r="ER6" s="296"/>
      <c r="ES6" s="296"/>
      <c r="ET6" s="296"/>
      <c r="EU6" s="296"/>
      <c r="EV6" s="296"/>
      <c r="EW6" s="296"/>
      <c r="EX6" s="296"/>
      <c r="EY6" s="296"/>
      <c r="EZ6" s="296"/>
      <c r="FA6" s="296"/>
      <c r="FB6" s="296"/>
      <c r="FC6" s="296"/>
      <c r="FD6" s="296"/>
      <c r="FE6" s="296"/>
      <c r="FF6" s="296"/>
      <c r="FG6" s="296"/>
      <c r="FH6" s="296"/>
      <c r="FI6" s="296"/>
      <c r="FJ6" s="296"/>
      <c r="FK6" s="296"/>
      <c r="FL6" s="296"/>
      <c r="FM6" s="296"/>
      <c r="FN6" s="296"/>
      <c r="FO6" s="296"/>
      <c r="FP6" s="296"/>
      <c r="FQ6" s="296"/>
      <c r="FR6" s="296"/>
      <c r="FS6" s="296"/>
      <c r="FT6" s="296"/>
      <c r="FU6" s="296"/>
      <c r="FV6" s="296"/>
      <c r="FW6" s="296"/>
      <c r="FX6" s="296"/>
      <c r="FY6" s="296"/>
    </row>
    <row r="7" spans="1:181" x14ac:dyDescent="0.3">
      <c r="A7" s="376" t="s">
        <v>658</v>
      </c>
      <c r="B7" s="7">
        <v>0</v>
      </c>
      <c r="C7" s="7">
        <v>0</v>
      </c>
      <c r="D7" s="7">
        <v>0</v>
      </c>
      <c r="E7" s="7">
        <v>0</v>
      </c>
      <c r="F7" s="7">
        <v>0</v>
      </c>
      <c r="G7" s="7">
        <v>0</v>
      </c>
      <c r="H7" s="7">
        <v>0</v>
      </c>
      <c r="I7" s="7">
        <v>0</v>
      </c>
      <c r="J7" s="7">
        <v>0</v>
      </c>
      <c r="K7" s="7">
        <v>0</v>
      </c>
      <c r="L7" s="7">
        <v>0</v>
      </c>
      <c r="M7" s="7">
        <v>0</v>
      </c>
      <c r="N7" s="7">
        <v>0</v>
      </c>
      <c r="O7" s="7">
        <v>0</v>
      </c>
      <c r="P7" s="7">
        <v>0</v>
      </c>
      <c r="Q7" s="7">
        <v>0</v>
      </c>
      <c r="R7" s="7">
        <v>0</v>
      </c>
      <c r="S7" s="7">
        <v>0</v>
      </c>
      <c r="T7" s="7">
        <v>0</v>
      </c>
      <c r="U7" s="7">
        <v>0</v>
      </c>
      <c r="V7" s="7">
        <v>0</v>
      </c>
      <c r="W7" s="7">
        <v>0</v>
      </c>
      <c r="X7" s="7">
        <v>0</v>
      </c>
      <c r="Y7" s="7">
        <v>0</v>
      </c>
      <c r="Z7" s="7">
        <v>0</v>
      </c>
      <c r="AA7" s="7">
        <v>0</v>
      </c>
      <c r="AB7" s="7">
        <v>0</v>
      </c>
      <c r="AC7" s="7">
        <v>0</v>
      </c>
      <c r="AD7" s="7">
        <v>0</v>
      </c>
      <c r="AE7" s="7">
        <v>0</v>
      </c>
      <c r="AF7" s="7">
        <v>0</v>
      </c>
      <c r="AG7" s="7">
        <v>0</v>
      </c>
      <c r="AH7" s="7">
        <v>0</v>
      </c>
      <c r="AI7" s="7">
        <v>0</v>
      </c>
      <c r="AJ7" s="7">
        <v>0</v>
      </c>
      <c r="AK7" s="7">
        <v>0</v>
      </c>
      <c r="AL7" s="7">
        <v>0</v>
      </c>
      <c r="AM7" s="7">
        <v>0</v>
      </c>
      <c r="AN7" s="7">
        <v>0</v>
      </c>
      <c r="AO7" s="7">
        <v>0</v>
      </c>
      <c r="AP7" s="7">
        <v>0</v>
      </c>
      <c r="AQ7" s="7">
        <v>0</v>
      </c>
      <c r="AR7" s="7">
        <v>0</v>
      </c>
      <c r="AS7" s="7">
        <v>0</v>
      </c>
      <c r="AT7" s="7">
        <v>0</v>
      </c>
      <c r="AU7" s="7">
        <v>0</v>
      </c>
      <c r="AV7" s="7">
        <v>0</v>
      </c>
      <c r="AW7" s="7">
        <v>0</v>
      </c>
      <c r="AX7" s="7">
        <v>0</v>
      </c>
      <c r="AY7" s="7">
        <v>0</v>
      </c>
      <c r="AZ7" s="7">
        <v>0</v>
      </c>
      <c r="BA7" s="7">
        <v>0</v>
      </c>
      <c r="BB7" s="7">
        <v>0</v>
      </c>
      <c r="BC7" s="7">
        <v>0</v>
      </c>
      <c r="BD7" s="7">
        <v>0</v>
      </c>
      <c r="BE7" s="7">
        <v>0</v>
      </c>
      <c r="BF7" s="7">
        <v>0</v>
      </c>
      <c r="BG7" s="7">
        <v>0</v>
      </c>
      <c r="BH7" s="7">
        <v>0</v>
      </c>
      <c r="BI7" s="7">
        <v>0</v>
      </c>
      <c r="BJ7" s="7">
        <v>0</v>
      </c>
      <c r="BK7" s="7">
        <v>0</v>
      </c>
      <c r="BL7" s="7">
        <v>0</v>
      </c>
      <c r="BM7" s="7">
        <v>0</v>
      </c>
      <c r="BN7" s="7">
        <v>0</v>
      </c>
      <c r="BO7" s="7">
        <v>0</v>
      </c>
      <c r="BP7" s="7">
        <v>0</v>
      </c>
      <c r="BQ7" s="7">
        <v>0</v>
      </c>
      <c r="BR7" s="7">
        <v>0</v>
      </c>
      <c r="BS7" s="7">
        <v>0</v>
      </c>
      <c r="BT7" s="7">
        <v>0</v>
      </c>
      <c r="BU7" s="7">
        <v>0</v>
      </c>
      <c r="BV7" s="7">
        <v>0</v>
      </c>
      <c r="BW7" s="7">
        <v>0</v>
      </c>
      <c r="BX7" s="7">
        <v>0</v>
      </c>
      <c r="BY7" s="7">
        <v>0</v>
      </c>
      <c r="BZ7" s="7">
        <v>0</v>
      </c>
      <c r="CA7" s="7">
        <v>0</v>
      </c>
      <c r="CB7" s="7">
        <v>0</v>
      </c>
      <c r="CC7" s="7">
        <v>0</v>
      </c>
      <c r="CD7" s="7">
        <v>0</v>
      </c>
      <c r="CE7" s="7">
        <v>0</v>
      </c>
      <c r="CF7" s="7">
        <v>0</v>
      </c>
      <c r="CG7" s="7">
        <v>0</v>
      </c>
      <c r="CH7" s="7">
        <v>0</v>
      </c>
      <c r="CI7" s="7">
        <v>0</v>
      </c>
      <c r="CJ7" s="7">
        <v>0</v>
      </c>
      <c r="CK7" s="7">
        <v>0</v>
      </c>
      <c r="CL7" s="7">
        <v>0</v>
      </c>
      <c r="CM7" s="7">
        <v>0</v>
      </c>
      <c r="CN7" s="7">
        <v>0</v>
      </c>
      <c r="CO7" s="7">
        <v>0</v>
      </c>
      <c r="CP7" s="7">
        <v>0</v>
      </c>
      <c r="CQ7" s="7">
        <v>0</v>
      </c>
      <c r="CR7" s="7">
        <v>0</v>
      </c>
      <c r="CS7" s="7">
        <v>0</v>
      </c>
      <c r="CT7" s="7">
        <v>0</v>
      </c>
      <c r="CU7" s="7">
        <v>0</v>
      </c>
      <c r="CV7" s="7">
        <v>0</v>
      </c>
      <c r="CW7" s="7">
        <v>0</v>
      </c>
      <c r="CX7" s="7">
        <v>0</v>
      </c>
      <c r="CY7" s="7">
        <v>0</v>
      </c>
      <c r="CZ7" s="7">
        <v>0</v>
      </c>
      <c r="DA7" s="7">
        <v>0</v>
      </c>
      <c r="DB7" s="7">
        <v>0</v>
      </c>
      <c r="DC7" s="7">
        <v>0</v>
      </c>
      <c r="DD7" s="7">
        <v>0</v>
      </c>
      <c r="DE7" s="7">
        <v>0</v>
      </c>
      <c r="DF7" s="7">
        <v>0</v>
      </c>
      <c r="DG7" s="7">
        <v>0</v>
      </c>
      <c r="DH7" s="7">
        <v>0</v>
      </c>
      <c r="DI7" s="7">
        <v>0</v>
      </c>
      <c r="DJ7" s="7">
        <v>0</v>
      </c>
      <c r="DK7" s="7">
        <v>0</v>
      </c>
      <c r="DL7" s="7">
        <v>0</v>
      </c>
      <c r="DM7" s="7">
        <v>0</v>
      </c>
      <c r="DN7" s="7">
        <v>0</v>
      </c>
      <c r="DO7" s="7">
        <v>0</v>
      </c>
      <c r="DP7" s="7">
        <v>0</v>
      </c>
      <c r="DQ7" s="7">
        <v>0</v>
      </c>
      <c r="DR7" s="7">
        <v>0</v>
      </c>
      <c r="DS7" s="7">
        <v>0</v>
      </c>
      <c r="DT7" s="7">
        <v>0</v>
      </c>
      <c r="DU7" s="7">
        <v>0</v>
      </c>
      <c r="DV7" s="7">
        <v>0</v>
      </c>
      <c r="DW7" s="7">
        <v>0</v>
      </c>
      <c r="DX7" s="7">
        <v>0</v>
      </c>
      <c r="DY7" s="7">
        <v>0</v>
      </c>
      <c r="DZ7" s="7">
        <v>0</v>
      </c>
      <c r="EA7" s="7">
        <v>0</v>
      </c>
      <c r="EB7" s="7">
        <v>0</v>
      </c>
      <c r="EC7" s="7">
        <v>0</v>
      </c>
      <c r="ED7" s="7">
        <v>0</v>
      </c>
      <c r="EE7" s="7">
        <v>0</v>
      </c>
      <c r="EF7" s="7">
        <v>0</v>
      </c>
      <c r="EG7" s="7">
        <v>0</v>
      </c>
      <c r="EH7" s="7">
        <v>0</v>
      </c>
      <c r="EI7" s="7">
        <v>0</v>
      </c>
      <c r="EJ7" s="7">
        <v>0</v>
      </c>
      <c r="EK7" s="7">
        <v>0</v>
      </c>
      <c r="EL7" s="7">
        <v>0</v>
      </c>
      <c r="EM7" s="7">
        <v>0</v>
      </c>
      <c r="EN7" s="7">
        <v>0</v>
      </c>
      <c r="EO7" s="7">
        <v>0</v>
      </c>
      <c r="EP7" s="7">
        <v>0</v>
      </c>
      <c r="EQ7" s="7">
        <v>0</v>
      </c>
      <c r="ER7" s="7">
        <v>0</v>
      </c>
      <c r="ES7" s="7">
        <v>0</v>
      </c>
      <c r="ET7" s="7">
        <v>0</v>
      </c>
      <c r="EU7" s="7">
        <v>0</v>
      </c>
      <c r="EV7" s="7">
        <v>0</v>
      </c>
      <c r="EW7" s="7">
        <v>0</v>
      </c>
      <c r="EX7" s="7">
        <v>0</v>
      </c>
      <c r="EY7" s="7">
        <v>0</v>
      </c>
      <c r="EZ7" s="7">
        <v>0</v>
      </c>
      <c r="FA7" s="7">
        <v>0</v>
      </c>
      <c r="FB7" s="7">
        <v>0</v>
      </c>
      <c r="FC7" s="7">
        <v>0</v>
      </c>
      <c r="FD7" s="7">
        <v>0</v>
      </c>
      <c r="FE7" s="7">
        <v>0</v>
      </c>
      <c r="FF7" s="7">
        <v>0</v>
      </c>
      <c r="FG7" s="7">
        <v>0</v>
      </c>
      <c r="FH7" s="7">
        <v>0</v>
      </c>
      <c r="FI7" s="7">
        <v>0</v>
      </c>
      <c r="FJ7" s="7">
        <v>0</v>
      </c>
      <c r="FK7" s="7">
        <v>0</v>
      </c>
      <c r="FL7" s="7">
        <v>0</v>
      </c>
      <c r="FM7" s="7">
        <v>0</v>
      </c>
      <c r="FN7" s="7">
        <v>0</v>
      </c>
      <c r="FO7" s="7">
        <v>0</v>
      </c>
      <c r="FP7" s="7">
        <v>0</v>
      </c>
      <c r="FQ7" s="7">
        <v>0</v>
      </c>
      <c r="FR7" s="7">
        <v>0</v>
      </c>
      <c r="FS7" s="7">
        <v>0</v>
      </c>
      <c r="FT7" s="7">
        <v>0</v>
      </c>
      <c r="FU7" s="7">
        <v>0</v>
      </c>
      <c r="FV7" s="7">
        <v>0</v>
      </c>
      <c r="FW7" s="7">
        <v>0</v>
      </c>
      <c r="FX7" s="7">
        <v>0</v>
      </c>
      <c r="FY7" s="7">
        <v>0</v>
      </c>
    </row>
    <row r="8" spans="1:181" x14ac:dyDescent="0.3">
      <c r="A8" s="376" t="s">
        <v>659</v>
      </c>
      <c r="B8" s="7">
        <v>0</v>
      </c>
      <c r="C8" s="7">
        <v>0</v>
      </c>
      <c r="D8" s="7">
        <v>0</v>
      </c>
      <c r="E8" s="7">
        <v>0</v>
      </c>
      <c r="F8" s="7">
        <v>0</v>
      </c>
      <c r="G8" s="7">
        <v>0</v>
      </c>
      <c r="H8" s="7">
        <v>0</v>
      </c>
      <c r="I8" s="7">
        <v>0</v>
      </c>
      <c r="J8" s="7">
        <v>0</v>
      </c>
      <c r="K8" s="7">
        <v>0</v>
      </c>
      <c r="L8" s="7">
        <v>0</v>
      </c>
      <c r="M8" s="7">
        <v>0</v>
      </c>
      <c r="N8" s="7">
        <v>0</v>
      </c>
      <c r="O8" s="7">
        <v>0</v>
      </c>
      <c r="P8" s="7">
        <v>0</v>
      </c>
      <c r="Q8" s="7">
        <v>0</v>
      </c>
      <c r="R8" s="7">
        <v>0</v>
      </c>
      <c r="S8" s="7">
        <v>0</v>
      </c>
      <c r="T8" s="7">
        <v>0</v>
      </c>
      <c r="U8" s="7">
        <v>0</v>
      </c>
      <c r="V8" s="7">
        <v>0</v>
      </c>
      <c r="W8" s="7">
        <v>0</v>
      </c>
      <c r="X8" s="7">
        <v>0</v>
      </c>
      <c r="Y8" s="7">
        <v>0</v>
      </c>
      <c r="Z8" s="7">
        <v>0</v>
      </c>
      <c r="AA8" s="7">
        <v>0</v>
      </c>
      <c r="AB8" s="7">
        <v>0</v>
      </c>
      <c r="AC8" s="7">
        <v>0</v>
      </c>
      <c r="AD8" s="7">
        <v>0</v>
      </c>
      <c r="AE8" s="7">
        <v>0</v>
      </c>
      <c r="AF8" s="7">
        <v>0</v>
      </c>
      <c r="AG8" s="7">
        <v>0</v>
      </c>
      <c r="AH8" s="7">
        <v>0</v>
      </c>
      <c r="AI8" s="7">
        <v>0</v>
      </c>
      <c r="AJ8" s="7">
        <v>0</v>
      </c>
      <c r="AK8" s="7">
        <v>0</v>
      </c>
      <c r="AL8" s="7">
        <v>0</v>
      </c>
      <c r="AM8" s="7">
        <v>0</v>
      </c>
      <c r="AN8" s="7">
        <v>0</v>
      </c>
      <c r="AO8" s="7">
        <v>0</v>
      </c>
      <c r="AP8" s="7">
        <v>0</v>
      </c>
      <c r="AQ8" s="7">
        <v>0</v>
      </c>
      <c r="AR8" s="7">
        <v>0</v>
      </c>
      <c r="AS8" s="7">
        <v>0</v>
      </c>
      <c r="AT8" s="7">
        <v>0</v>
      </c>
      <c r="AU8" s="7">
        <v>0</v>
      </c>
      <c r="AV8" s="7">
        <v>0</v>
      </c>
      <c r="AW8" s="7">
        <v>0</v>
      </c>
      <c r="AX8" s="7">
        <v>0</v>
      </c>
      <c r="AY8" s="7">
        <v>0</v>
      </c>
      <c r="AZ8" s="7">
        <v>0</v>
      </c>
      <c r="BA8" s="7">
        <v>0</v>
      </c>
      <c r="BB8" s="7">
        <v>0</v>
      </c>
      <c r="BC8" s="7">
        <v>0</v>
      </c>
      <c r="BD8" s="7">
        <v>0</v>
      </c>
      <c r="BE8" s="7">
        <v>0</v>
      </c>
      <c r="BF8" s="7">
        <v>0</v>
      </c>
      <c r="BG8" s="7">
        <v>0</v>
      </c>
      <c r="BH8" s="7">
        <v>0</v>
      </c>
      <c r="BI8" s="7">
        <v>0</v>
      </c>
      <c r="BJ8" s="7">
        <v>0</v>
      </c>
      <c r="BK8" s="7">
        <v>0</v>
      </c>
      <c r="BL8" s="7">
        <v>0</v>
      </c>
      <c r="BM8" s="7">
        <v>0</v>
      </c>
      <c r="BN8" s="7">
        <v>0</v>
      </c>
      <c r="BO8" s="7">
        <v>0</v>
      </c>
      <c r="BP8" s="7">
        <v>0</v>
      </c>
      <c r="BQ8" s="7">
        <v>0</v>
      </c>
      <c r="BR8" s="7">
        <v>0</v>
      </c>
      <c r="BS8" s="7">
        <v>0</v>
      </c>
      <c r="BT8" s="7">
        <v>0</v>
      </c>
      <c r="BU8" s="7">
        <v>0</v>
      </c>
      <c r="BV8" s="7">
        <v>0</v>
      </c>
      <c r="BW8" s="7">
        <v>0</v>
      </c>
      <c r="BX8" s="7">
        <v>0</v>
      </c>
      <c r="BY8" s="7">
        <v>0</v>
      </c>
      <c r="BZ8" s="7">
        <v>0</v>
      </c>
      <c r="CA8" s="7">
        <v>0</v>
      </c>
      <c r="CB8" s="7">
        <v>0</v>
      </c>
      <c r="CC8" s="7">
        <v>0</v>
      </c>
      <c r="CD8" s="7">
        <v>0</v>
      </c>
      <c r="CE8" s="7">
        <v>0</v>
      </c>
      <c r="CF8" s="7">
        <v>0</v>
      </c>
      <c r="CG8" s="7">
        <v>0</v>
      </c>
      <c r="CH8" s="7">
        <v>0</v>
      </c>
      <c r="CI8" s="7">
        <v>0</v>
      </c>
      <c r="CJ8" s="7">
        <v>0</v>
      </c>
      <c r="CK8" s="7">
        <v>0</v>
      </c>
      <c r="CL8" s="7">
        <v>0</v>
      </c>
      <c r="CM8" s="7">
        <v>0</v>
      </c>
      <c r="CN8" s="7">
        <v>0</v>
      </c>
      <c r="CO8" s="7">
        <v>0</v>
      </c>
      <c r="CP8" s="7">
        <v>0</v>
      </c>
      <c r="CQ8" s="7">
        <v>0</v>
      </c>
      <c r="CR8" s="7">
        <v>0</v>
      </c>
      <c r="CS8" s="7">
        <v>0</v>
      </c>
      <c r="CT8" s="7">
        <v>0</v>
      </c>
      <c r="CU8" s="7">
        <v>0</v>
      </c>
      <c r="CV8" s="7">
        <v>0</v>
      </c>
      <c r="CW8" s="7">
        <v>0</v>
      </c>
      <c r="CX8" s="7">
        <v>0</v>
      </c>
      <c r="CY8" s="7">
        <v>0</v>
      </c>
      <c r="CZ8" s="7">
        <v>0</v>
      </c>
      <c r="DA8" s="7">
        <v>0</v>
      </c>
      <c r="DB8" s="7">
        <v>0</v>
      </c>
      <c r="DC8" s="7">
        <v>0</v>
      </c>
      <c r="DD8" s="7">
        <v>0</v>
      </c>
      <c r="DE8" s="7">
        <v>0</v>
      </c>
      <c r="DF8" s="7">
        <v>0</v>
      </c>
      <c r="DG8" s="7">
        <v>0</v>
      </c>
      <c r="DH8" s="7">
        <v>0</v>
      </c>
      <c r="DI8" s="7">
        <v>0</v>
      </c>
      <c r="DJ8" s="7">
        <v>0</v>
      </c>
      <c r="DK8" s="7">
        <v>0</v>
      </c>
      <c r="DL8" s="7">
        <v>0</v>
      </c>
      <c r="DM8" s="7">
        <v>0</v>
      </c>
      <c r="DN8" s="7">
        <v>0</v>
      </c>
      <c r="DO8" s="7">
        <v>0</v>
      </c>
      <c r="DP8" s="7">
        <v>0</v>
      </c>
      <c r="DQ8" s="7">
        <v>0</v>
      </c>
      <c r="DR8" s="7">
        <v>0</v>
      </c>
      <c r="DS8" s="7">
        <v>0</v>
      </c>
      <c r="DT8" s="7">
        <v>0</v>
      </c>
      <c r="DU8" s="7">
        <v>0</v>
      </c>
      <c r="DV8" s="7">
        <v>0</v>
      </c>
      <c r="DW8" s="7">
        <v>0</v>
      </c>
      <c r="DX8" s="7">
        <v>0</v>
      </c>
      <c r="DY8" s="7">
        <v>0</v>
      </c>
      <c r="DZ8" s="7">
        <v>0</v>
      </c>
      <c r="EA8" s="7">
        <v>0</v>
      </c>
      <c r="EB8" s="7">
        <v>0</v>
      </c>
      <c r="EC8" s="7">
        <v>0</v>
      </c>
      <c r="ED8" s="7">
        <v>0</v>
      </c>
      <c r="EE8" s="7">
        <v>0</v>
      </c>
      <c r="EF8" s="7">
        <v>0</v>
      </c>
      <c r="EG8" s="7">
        <v>0</v>
      </c>
      <c r="EH8" s="7">
        <v>0</v>
      </c>
      <c r="EI8" s="7">
        <v>0</v>
      </c>
      <c r="EJ8" s="7">
        <v>0</v>
      </c>
      <c r="EK8" s="7">
        <v>0</v>
      </c>
      <c r="EL8" s="7">
        <v>0</v>
      </c>
      <c r="EM8" s="7">
        <v>0</v>
      </c>
      <c r="EN8" s="7">
        <v>0</v>
      </c>
      <c r="EO8" s="7">
        <v>0</v>
      </c>
      <c r="EP8" s="7">
        <v>0</v>
      </c>
      <c r="EQ8" s="7">
        <v>0</v>
      </c>
      <c r="ER8" s="7">
        <v>0</v>
      </c>
      <c r="ES8" s="7">
        <v>0</v>
      </c>
      <c r="ET8" s="7">
        <v>0</v>
      </c>
      <c r="EU8" s="7">
        <v>0</v>
      </c>
      <c r="EV8" s="7">
        <v>0</v>
      </c>
      <c r="EW8" s="7">
        <v>0</v>
      </c>
      <c r="EX8" s="7">
        <v>0</v>
      </c>
      <c r="EY8" s="7">
        <v>0</v>
      </c>
      <c r="EZ8" s="7">
        <v>0</v>
      </c>
      <c r="FA8" s="7">
        <v>0</v>
      </c>
      <c r="FB8" s="7">
        <v>0</v>
      </c>
      <c r="FC8" s="7">
        <v>0</v>
      </c>
      <c r="FD8" s="7">
        <v>0</v>
      </c>
      <c r="FE8" s="7">
        <v>0</v>
      </c>
      <c r="FF8" s="7">
        <v>0</v>
      </c>
      <c r="FG8" s="7">
        <v>0</v>
      </c>
      <c r="FH8" s="7">
        <v>0</v>
      </c>
      <c r="FI8" s="7">
        <v>0</v>
      </c>
      <c r="FJ8" s="7">
        <v>0</v>
      </c>
      <c r="FK8" s="7">
        <v>0</v>
      </c>
      <c r="FL8" s="7">
        <v>0</v>
      </c>
      <c r="FM8" s="7">
        <v>0</v>
      </c>
      <c r="FN8" s="7">
        <v>0</v>
      </c>
      <c r="FO8" s="7">
        <v>0</v>
      </c>
      <c r="FP8" s="7">
        <v>0</v>
      </c>
      <c r="FQ8" s="7">
        <v>0</v>
      </c>
      <c r="FR8" s="7">
        <v>0</v>
      </c>
      <c r="FS8" s="7">
        <v>0</v>
      </c>
      <c r="FT8" s="7">
        <v>0</v>
      </c>
      <c r="FU8" s="7">
        <v>0</v>
      </c>
      <c r="FV8" s="7">
        <v>0</v>
      </c>
      <c r="FW8" s="7">
        <v>0</v>
      </c>
      <c r="FX8" s="7">
        <v>0</v>
      </c>
      <c r="FY8" s="7">
        <v>0</v>
      </c>
    </row>
    <row r="9" spans="1:181" x14ac:dyDescent="0.3">
      <c r="A9" s="376" t="s">
        <v>660</v>
      </c>
      <c r="B9" s="7">
        <v>0.01</v>
      </c>
      <c r="C9" s="7">
        <v>0.01</v>
      </c>
      <c r="D9" s="7">
        <v>0.01</v>
      </c>
      <c r="E9" s="7">
        <v>0.01</v>
      </c>
      <c r="F9" s="7">
        <v>0.01</v>
      </c>
      <c r="G9" s="7">
        <v>0.01</v>
      </c>
      <c r="H9" s="7">
        <v>0.01</v>
      </c>
      <c r="I9" s="7">
        <v>0.01</v>
      </c>
      <c r="J9" s="7">
        <v>0.01</v>
      </c>
      <c r="K9" s="7">
        <v>0.01</v>
      </c>
      <c r="L9" s="7">
        <v>0.01</v>
      </c>
      <c r="M9" s="7">
        <v>0.01</v>
      </c>
      <c r="N9" s="7">
        <v>0.01</v>
      </c>
      <c r="O9" s="7">
        <v>0.01</v>
      </c>
      <c r="P9" s="7">
        <v>0.01</v>
      </c>
      <c r="Q9" s="7">
        <v>0.01</v>
      </c>
      <c r="R9" s="7">
        <v>0.01</v>
      </c>
      <c r="S9" s="7">
        <v>0.01</v>
      </c>
      <c r="T9" s="7">
        <v>0.01</v>
      </c>
      <c r="U9" s="7">
        <v>0.01</v>
      </c>
      <c r="V9" s="7">
        <v>0.01</v>
      </c>
      <c r="W9" s="7">
        <v>0.01</v>
      </c>
      <c r="X9" s="7">
        <v>0.01</v>
      </c>
      <c r="Y9" s="7">
        <v>0.01</v>
      </c>
      <c r="Z9" s="7">
        <v>0.01</v>
      </c>
      <c r="AA9" s="7">
        <v>0.01</v>
      </c>
      <c r="AB9" s="7">
        <v>0.01</v>
      </c>
      <c r="AC9" s="7">
        <v>0.01</v>
      </c>
      <c r="AD9" s="7">
        <v>0.01</v>
      </c>
      <c r="AE9" s="7">
        <v>0.01</v>
      </c>
      <c r="AF9" s="7">
        <v>0.01</v>
      </c>
      <c r="AG9" s="7">
        <v>0.01</v>
      </c>
      <c r="AH9" s="7">
        <v>0.01</v>
      </c>
      <c r="AI9" s="7">
        <v>0.01</v>
      </c>
      <c r="AJ9" s="7">
        <v>0.01</v>
      </c>
      <c r="AK9" s="7">
        <v>0.01</v>
      </c>
      <c r="AL9" s="7">
        <v>0.01</v>
      </c>
      <c r="AM9" s="7">
        <v>0.01</v>
      </c>
      <c r="AN9" s="7">
        <v>0.01</v>
      </c>
      <c r="AO9" s="7">
        <v>0.01</v>
      </c>
      <c r="AP9" s="7">
        <v>0.01</v>
      </c>
      <c r="AQ9" s="7">
        <v>0.01</v>
      </c>
      <c r="AR9" s="7">
        <v>0.01</v>
      </c>
      <c r="AS9" s="7">
        <v>0.01</v>
      </c>
      <c r="AT9" s="7">
        <v>0.01</v>
      </c>
      <c r="AU9" s="7">
        <v>0.01</v>
      </c>
      <c r="AV9" s="7">
        <v>0.01</v>
      </c>
      <c r="AW9" s="7">
        <v>0.01</v>
      </c>
      <c r="AX9" s="7">
        <v>0.01</v>
      </c>
      <c r="AY9" s="7">
        <v>0.01</v>
      </c>
      <c r="AZ9" s="7">
        <v>0.01</v>
      </c>
      <c r="BA9" s="7">
        <v>0.01</v>
      </c>
      <c r="BB9" s="7">
        <v>0.01</v>
      </c>
      <c r="BC9" s="7">
        <v>0.01</v>
      </c>
      <c r="BD9" s="7">
        <v>0.01</v>
      </c>
      <c r="BE9" s="7">
        <v>0.01</v>
      </c>
      <c r="BF9" s="7">
        <v>0.01</v>
      </c>
      <c r="BG9" s="7">
        <v>0.01</v>
      </c>
      <c r="BH9" s="7">
        <v>0.01</v>
      </c>
      <c r="BI9" s="7">
        <v>0.01</v>
      </c>
      <c r="BJ9" s="7">
        <v>0.01</v>
      </c>
      <c r="BK9" s="7">
        <v>0.01</v>
      </c>
      <c r="BL9" s="7">
        <v>0.01</v>
      </c>
      <c r="BM9" s="7">
        <v>0.01</v>
      </c>
      <c r="BN9" s="7">
        <v>0.01</v>
      </c>
      <c r="BO9" s="7">
        <v>0.01</v>
      </c>
      <c r="BP9" s="7">
        <v>0.01</v>
      </c>
      <c r="BQ9" s="7">
        <v>0.01</v>
      </c>
      <c r="BR9" s="7">
        <v>0.01</v>
      </c>
      <c r="BS9" s="7">
        <v>0.01</v>
      </c>
      <c r="BT9" s="7">
        <v>0.01</v>
      </c>
      <c r="BU9" s="7">
        <v>0.01</v>
      </c>
      <c r="BV9" s="7">
        <v>0.01</v>
      </c>
      <c r="BW9" s="7">
        <v>0.01</v>
      </c>
      <c r="BX9" s="7">
        <v>0.01</v>
      </c>
      <c r="BY9" s="7">
        <v>0.01</v>
      </c>
      <c r="BZ9" s="7">
        <v>0.01</v>
      </c>
      <c r="CA9" s="7">
        <v>0.01</v>
      </c>
      <c r="CB9" s="7">
        <v>0.01</v>
      </c>
      <c r="CC9" s="7">
        <v>0.01</v>
      </c>
      <c r="CD9" s="7">
        <v>0.01</v>
      </c>
      <c r="CE9" s="7">
        <v>0.01</v>
      </c>
      <c r="CF9" s="7">
        <v>0.01</v>
      </c>
      <c r="CG9" s="7">
        <v>0.01</v>
      </c>
      <c r="CH9" s="7">
        <v>0.01</v>
      </c>
      <c r="CI9" s="7">
        <v>0.01</v>
      </c>
      <c r="CJ9" s="7">
        <v>0.01</v>
      </c>
      <c r="CK9" s="7">
        <v>0.01</v>
      </c>
      <c r="CL9" s="7">
        <v>0.01</v>
      </c>
      <c r="CM9" s="7">
        <v>0.01</v>
      </c>
      <c r="CN9" s="7">
        <v>0.01</v>
      </c>
      <c r="CO9" s="7">
        <v>0.01</v>
      </c>
      <c r="CP9" s="7">
        <v>0.01</v>
      </c>
      <c r="CQ9" s="7">
        <v>0.01</v>
      </c>
      <c r="CR9" s="7">
        <v>0.01</v>
      </c>
      <c r="CS9" s="7">
        <v>0.01</v>
      </c>
      <c r="CT9" s="7">
        <v>0.01</v>
      </c>
      <c r="CU9" s="7">
        <v>0.01</v>
      </c>
      <c r="CV9" s="7">
        <v>0.01</v>
      </c>
      <c r="CW9" s="7">
        <v>0.01</v>
      </c>
      <c r="CX9" s="7">
        <v>0.01</v>
      </c>
      <c r="CY9" s="7">
        <v>0.01</v>
      </c>
      <c r="CZ9" s="7">
        <v>0.01</v>
      </c>
      <c r="DA9" s="7">
        <v>0.01</v>
      </c>
      <c r="DB9" s="7">
        <v>0.01</v>
      </c>
      <c r="DC9" s="7">
        <v>0.01</v>
      </c>
      <c r="DD9" s="7">
        <v>0.01</v>
      </c>
      <c r="DE9" s="7">
        <v>0.01</v>
      </c>
      <c r="DF9" s="7">
        <v>0.01</v>
      </c>
      <c r="DG9" s="7">
        <v>0.01</v>
      </c>
      <c r="DH9" s="7">
        <v>0.01</v>
      </c>
      <c r="DI9" s="7">
        <v>0.01</v>
      </c>
      <c r="DJ9" s="7">
        <v>0.01</v>
      </c>
      <c r="DK9" s="7">
        <v>0.01</v>
      </c>
      <c r="DL9" s="7">
        <v>0.01</v>
      </c>
      <c r="DM9" s="7">
        <v>0.01</v>
      </c>
      <c r="DN9" s="7">
        <v>0.01</v>
      </c>
      <c r="DO9" s="7">
        <v>0.01</v>
      </c>
      <c r="DP9" s="7">
        <v>0.01</v>
      </c>
      <c r="DQ9" s="7">
        <v>0.01</v>
      </c>
      <c r="DR9" s="7">
        <v>0.01</v>
      </c>
      <c r="DS9" s="7">
        <v>0.01</v>
      </c>
      <c r="DT9" s="7">
        <v>0.01</v>
      </c>
      <c r="DU9" s="7">
        <v>0.01</v>
      </c>
      <c r="DV9" s="7">
        <v>0.01</v>
      </c>
      <c r="DW9" s="7">
        <v>0.01</v>
      </c>
      <c r="DX9" s="7">
        <v>0.01</v>
      </c>
      <c r="DY9" s="7">
        <v>0.01</v>
      </c>
      <c r="DZ9" s="7">
        <v>0.01</v>
      </c>
      <c r="EA9" s="7">
        <v>0.01</v>
      </c>
      <c r="EB9" s="7">
        <v>0.01</v>
      </c>
      <c r="EC9" s="7">
        <v>0.01</v>
      </c>
      <c r="ED9" s="7">
        <v>0.01</v>
      </c>
      <c r="EE9" s="7">
        <v>0.01</v>
      </c>
      <c r="EF9" s="7">
        <v>0.01</v>
      </c>
      <c r="EG9" s="7">
        <v>0.01</v>
      </c>
      <c r="EH9" s="7">
        <v>0.01</v>
      </c>
      <c r="EI9" s="7">
        <v>0.01</v>
      </c>
      <c r="EJ9" s="7">
        <v>0.01</v>
      </c>
      <c r="EK9" s="7">
        <v>0.01</v>
      </c>
      <c r="EL9" s="7">
        <v>0.01</v>
      </c>
      <c r="EM9" s="7">
        <v>0.01</v>
      </c>
      <c r="EN9" s="7">
        <v>0.01</v>
      </c>
      <c r="EO9" s="7">
        <v>0.01</v>
      </c>
      <c r="EP9" s="7">
        <v>0.01</v>
      </c>
      <c r="EQ9" s="7">
        <v>0.01</v>
      </c>
      <c r="ER9" s="7">
        <v>0.01</v>
      </c>
      <c r="ES9" s="7">
        <v>0.01</v>
      </c>
      <c r="ET9" s="7">
        <v>0.01</v>
      </c>
      <c r="EU9" s="7">
        <v>0.01</v>
      </c>
      <c r="EV9" s="7">
        <v>0.01</v>
      </c>
      <c r="EW9" s="7">
        <v>0.01</v>
      </c>
      <c r="EX9" s="7">
        <v>0.01</v>
      </c>
      <c r="EY9" s="7">
        <v>0.01</v>
      </c>
      <c r="EZ9" s="7">
        <v>0.01</v>
      </c>
      <c r="FA9" s="7">
        <v>0.01</v>
      </c>
      <c r="FB9" s="7">
        <v>0.01</v>
      </c>
      <c r="FC9" s="7">
        <v>0.01</v>
      </c>
      <c r="FD9" s="7">
        <v>0.01</v>
      </c>
      <c r="FE9" s="7">
        <v>0.01</v>
      </c>
      <c r="FF9" s="7">
        <v>0.01</v>
      </c>
      <c r="FG9" s="7">
        <v>0.01</v>
      </c>
      <c r="FH9" s="7">
        <v>0.01</v>
      </c>
      <c r="FI9" s="7">
        <v>0.01</v>
      </c>
      <c r="FJ9" s="7">
        <v>0.01</v>
      </c>
      <c r="FK9" s="7">
        <v>0.01</v>
      </c>
      <c r="FL9" s="7">
        <v>0.01</v>
      </c>
      <c r="FM9" s="7">
        <v>0.01</v>
      </c>
      <c r="FN9" s="7">
        <v>0.01</v>
      </c>
      <c r="FO9" s="7">
        <v>0.01</v>
      </c>
      <c r="FP9" s="7">
        <v>0.01</v>
      </c>
      <c r="FQ9" s="7">
        <v>0.01</v>
      </c>
      <c r="FR9" s="7">
        <v>0.01</v>
      </c>
      <c r="FS9" s="7">
        <v>0.01</v>
      </c>
      <c r="FT9" s="7">
        <v>0.01</v>
      </c>
      <c r="FU9" s="7">
        <v>0.01</v>
      </c>
      <c r="FV9" s="7">
        <v>0.01</v>
      </c>
      <c r="FW9" s="7">
        <v>0.01</v>
      </c>
      <c r="FX9" s="7">
        <v>0.01</v>
      </c>
      <c r="FY9" s="7">
        <v>0.01</v>
      </c>
    </row>
    <row r="10" spans="1:181" s="76" customFormat="1" x14ac:dyDescent="0.3">
      <c r="A10" s="296" t="s">
        <v>673</v>
      </c>
      <c r="B10" s="296"/>
      <c r="C10" s="296"/>
      <c r="D10" s="296"/>
      <c r="E10" s="296"/>
      <c r="F10" s="296"/>
      <c r="G10" s="296"/>
      <c r="H10" s="296"/>
      <c r="I10" s="296"/>
      <c r="J10" s="296"/>
      <c r="K10" s="296"/>
      <c r="L10" s="296"/>
      <c r="M10" s="296"/>
      <c r="N10" s="296"/>
      <c r="O10" s="296"/>
      <c r="P10" s="296"/>
      <c r="Q10" s="296"/>
      <c r="R10" s="296"/>
      <c r="S10" s="296"/>
      <c r="T10" s="296"/>
      <c r="U10" s="296"/>
      <c r="V10" s="296"/>
      <c r="W10" s="296"/>
      <c r="X10" s="296"/>
      <c r="Y10" s="296"/>
      <c r="Z10" s="296"/>
      <c r="AA10" s="296"/>
      <c r="AB10" s="296"/>
      <c r="AC10" s="296"/>
      <c r="AD10" s="296"/>
      <c r="AE10" s="296"/>
      <c r="AF10" s="296"/>
      <c r="AG10" s="296"/>
      <c r="AH10" s="296"/>
      <c r="AI10" s="296"/>
      <c r="AJ10" s="296"/>
      <c r="AK10" s="296"/>
      <c r="AL10" s="296"/>
      <c r="AM10" s="296"/>
      <c r="AN10" s="296"/>
      <c r="AO10" s="296"/>
      <c r="AP10" s="296"/>
      <c r="AQ10" s="296"/>
      <c r="AR10" s="296"/>
      <c r="AS10" s="296"/>
      <c r="AT10" s="296"/>
      <c r="AU10" s="296"/>
      <c r="AV10" s="296"/>
      <c r="AW10" s="296"/>
      <c r="AX10" s="296"/>
      <c r="AY10" s="296"/>
      <c r="AZ10" s="296"/>
      <c r="BA10" s="296"/>
      <c r="BB10" s="296"/>
      <c r="BC10" s="296"/>
      <c r="BD10" s="296"/>
      <c r="BE10" s="296"/>
      <c r="BF10" s="296"/>
      <c r="BG10" s="296"/>
      <c r="BH10" s="296"/>
      <c r="BI10" s="296"/>
      <c r="BJ10" s="296"/>
      <c r="BK10" s="296"/>
      <c r="BL10" s="296"/>
      <c r="BM10" s="296"/>
      <c r="BN10" s="296"/>
      <c r="BO10" s="296"/>
      <c r="BP10" s="296"/>
      <c r="BQ10" s="296"/>
      <c r="BR10" s="296"/>
      <c r="BS10" s="296"/>
      <c r="BT10" s="296"/>
      <c r="BU10" s="296"/>
      <c r="BV10" s="296"/>
      <c r="BW10" s="296"/>
      <c r="BX10" s="296"/>
      <c r="BY10" s="296"/>
      <c r="BZ10" s="296"/>
      <c r="CA10" s="296"/>
      <c r="CB10" s="296"/>
      <c r="CC10" s="296"/>
      <c r="CD10" s="296"/>
      <c r="CE10" s="296"/>
      <c r="CF10" s="296"/>
      <c r="CG10" s="296"/>
      <c r="CH10" s="296"/>
      <c r="CI10" s="296"/>
      <c r="CJ10" s="296"/>
      <c r="CK10" s="296"/>
      <c r="CL10" s="296"/>
      <c r="CM10" s="296"/>
      <c r="CN10" s="296"/>
      <c r="CO10" s="296"/>
      <c r="CP10" s="296"/>
      <c r="CQ10" s="296"/>
      <c r="CR10" s="296"/>
      <c r="CS10" s="296"/>
      <c r="CT10" s="296"/>
      <c r="CU10" s="296"/>
      <c r="CV10" s="296"/>
      <c r="CW10" s="296"/>
      <c r="CX10" s="296"/>
      <c r="CY10" s="296"/>
      <c r="CZ10" s="296"/>
      <c r="DA10" s="296"/>
      <c r="DB10" s="296"/>
      <c r="DC10" s="296"/>
      <c r="DD10" s="296"/>
      <c r="DE10" s="296"/>
      <c r="DF10" s="296"/>
      <c r="DG10" s="296"/>
      <c r="DH10" s="296"/>
      <c r="DI10" s="296"/>
      <c r="DJ10" s="296"/>
      <c r="DK10" s="296"/>
      <c r="DL10" s="296"/>
      <c r="DM10" s="296"/>
      <c r="DN10" s="296"/>
      <c r="DO10" s="296"/>
      <c r="DP10" s="296"/>
      <c r="DQ10" s="296"/>
      <c r="DR10" s="296"/>
      <c r="DS10" s="296"/>
      <c r="DT10" s="296"/>
      <c r="DU10" s="296"/>
      <c r="DV10" s="296"/>
      <c r="DW10" s="296"/>
      <c r="DX10" s="296"/>
      <c r="DY10" s="296"/>
      <c r="DZ10" s="296"/>
      <c r="EA10" s="296"/>
      <c r="EB10" s="296"/>
      <c r="EC10" s="296"/>
      <c r="ED10" s="296"/>
      <c r="EE10" s="296"/>
      <c r="EF10" s="296"/>
      <c r="EG10" s="296"/>
      <c r="EH10" s="296"/>
      <c r="EI10" s="296"/>
      <c r="EJ10" s="296"/>
      <c r="EK10" s="296"/>
      <c r="EL10" s="296"/>
      <c r="EM10" s="296"/>
      <c r="EN10" s="296"/>
      <c r="EO10" s="296"/>
      <c r="EP10" s="296"/>
      <c r="EQ10" s="296"/>
      <c r="ER10" s="296"/>
      <c r="ES10" s="296"/>
      <c r="ET10" s="296"/>
      <c r="EU10" s="296"/>
      <c r="EV10" s="296"/>
      <c r="EW10" s="296"/>
      <c r="EX10" s="296"/>
      <c r="EY10" s="296"/>
      <c r="EZ10" s="296"/>
      <c r="FA10" s="296"/>
      <c r="FB10" s="296"/>
      <c r="FC10" s="296"/>
      <c r="FD10" s="296"/>
      <c r="FE10" s="296"/>
      <c r="FF10" s="296"/>
      <c r="FG10" s="296"/>
      <c r="FH10" s="296"/>
      <c r="FI10" s="296"/>
      <c r="FJ10" s="296"/>
      <c r="FK10" s="296"/>
      <c r="FL10" s="296"/>
      <c r="FM10" s="296"/>
      <c r="FN10" s="296"/>
      <c r="FO10" s="296"/>
      <c r="FP10" s="296"/>
      <c r="FQ10" s="296"/>
      <c r="FR10" s="296"/>
      <c r="FS10" s="296"/>
      <c r="FT10" s="296"/>
      <c r="FU10" s="296"/>
      <c r="FV10" s="296"/>
      <c r="FW10" s="296"/>
      <c r="FX10" s="296"/>
      <c r="FY10" s="296"/>
    </row>
    <row r="11" spans="1:181" x14ac:dyDescent="0.3">
      <c r="A11" s="376" t="s">
        <v>658</v>
      </c>
      <c r="B11" s="7">
        <v>0</v>
      </c>
      <c r="C11" s="7">
        <v>0</v>
      </c>
      <c r="D11" s="7">
        <v>0</v>
      </c>
      <c r="E11" s="7">
        <v>0</v>
      </c>
      <c r="F11" s="7">
        <v>0</v>
      </c>
      <c r="G11" s="7">
        <v>0</v>
      </c>
      <c r="H11" s="7">
        <v>0</v>
      </c>
      <c r="I11" s="7">
        <v>0</v>
      </c>
      <c r="J11" s="7">
        <v>0</v>
      </c>
      <c r="K11" s="7">
        <v>0</v>
      </c>
      <c r="L11" s="7">
        <v>0</v>
      </c>
      <c r="M11" s="7">
        <v>0</v>
      </c>
      <c r="N11" s="7">
        <v>0</v>
      </c>
      <c r="O11" s="7">
        <v>0</v>
      </c>
      <c r="P11" s="7">
        <v>0</v>
      </c>
      <c r="Q11" s="7">
        <v>0</v>
      </c>
      <c r="R11" s="7">
        <v>0</v>
      </c>
      <c r="S11" s="7">
        <v>0</v>
      </c>
      <c r="T11" s="7">
        <v>0</v>
      </c>
      <c r="U11" s="7">
        <v>0</v>
      </c>
      <c r="V11" s="7">
        <v>0</v>
      </c>
      <c r="W11" s="7">
        <v>0</v>
      </c>
      <c r="X11" s="7">
        <v>0</v>
      </c>
      <c r="Y11" s="7">
        <v>0</v>
      </c>
      <c r="Z11" s="7">
        <v>0</v>
      </c>
      <c r="AA11" s="7">
        <v>0</v>
      </c>
      <c r="AB11" s="7">
        <v>0</v>
      </c>
      <c r="AC11" s="7">
        <v>0</v>
      </c>
      <c r="AD11" s="7">
        <v>0</v>
      </c>
      <c r="AE11" s="7">
        <v>0</v>
      </c>
      <c r="AF11" s="7">
        <v>0</v>
      </c>
      <c r="AG11" s="7">
        <v>0</v>
      </c>
      <c r="AH11" s="7">
        <v>0</v>
      </c>
      <c r="AI11" s="7">
        <v>0</v>
      </c>
      <c r="AJ11" s="7">
        <v>0</v>
      </c>
      <c r="AK11" s="7">
        <v>0</v>
      </c>
      <c r="AL11" s="7">
        <v>0</v>
      </c>
      <c r="AM11" s="7">
        <v>0</v>
      </c>
      <c r="AN11" s="7">
        <v>0</v>
      </c>
      <c r="AO11" s="7">
        <v>0</v>
      </c>
      <c r="AP11" s="7">
        <v>0</v>
      </c>
      <c r="AQ11" s="7">
        <v>0</v>
      </c>
      <c r="AR11" s="7">
        <v>0</v>
      </c>
      <c r="AS11" s="7">
        <v>0</v>
      </c>
      <c r="AT11" s="7">
        <v>0</v>
      </c>
      <c r="AU11" s="7">
        <v>0</v>
      </c>
      <c r="AV11" s="7">
        <v>0</v>
      </c>
      <c r="AW11" s="7">
        <v>0</v>
      </c>
      <c r="AX11" s="7">
        <v>0</v>
      </c>
      <c r="AY11" s="7">
        <v>0</v>
      </c>
      <c r="AZ11" s="7">
        <v>0</v>
      </c>
      <c r="BA11" s="7">
        <v>0</v>
      </c>
      <c r="BB11" s="7">
        <v>0</v>
      </c>
      <c r="BC11" s="7">
        <v>0</v>
      </c>
      <c r="BD11" s="7">
        <v>0</v>
      </c>
      <c r="BE11" s="7">
        <v>0</v>
      </c>
      <c r="BF11" s="7">
        <v>0</v>
      </c>
      <c r="BG11" s="7">
        <v>0</v>
      </c>
      <c r="BH11" s="7">
        <v>0</v>
      </c>
      <c r="BI11" s="7">
        <v>0</v>
      </c>
      <c r="BJ11" s="7">
        <v>0</v>
      </c>
      <c r="BK11" s="7">
        <v>0</v>
      </c>
      <c r="BL11" s="7">
        <v>0</v>
      </c>
      <c r="BM11" s="7">
        <v>0</v>
      </c>
      <c r="BN11" s="7">
        <v>0</v>
      </c>
      <c r="BO11" s="7">
        <v>0</v>
      </c>
      <c r="BP11" s="7">
        <v>0</v>
      </c>
      <c r="BQ11" s="7">
        <v>0</v>
      </c>
      <c r="BR11" s="7">
        <v>0</v>
      </c>
      <c r="BS11" s="7">
        <v>0</v>
      </c>
      <c r="BT11" s="7">
        <v>0</v>
      </c>
      <c r="BU11" s="7">
        <v>0</v>
      </c>
      <c r="BV11" s="7">
        <v>0</v>
      </c>
      <c r="BW11" s="7">
        <v>0</v>
      </c>
      <c r="BX11" s="7">
        <v>0</v>
      </c>
      <c r="BY11" s="7">
        <v>0</v>
      </c>
      <c r="BZ11" s="7">
        <v>0</v>
      </c>
      <c r="CA11" s="7">
        <v>0</v>
      </c>
      <c r="CB11" s="7">
        <v>0</v>
      </c>
      <c r="CC11" s="7">
        <v>0</v>
      </c>
      <c r="CD11" s="7">
        <v>0</v>
      </c>
      <c r="CE11" s="7">
        <v>0</v>
      </c>
      <c r="CF11" s="7">
        <v>0</v>
      </c>
      <c r="CG11" s="7">
        <v>0</v>
      </c>
      <c r="CH11" s="7">
        <v>0</v>
      </c>
      <c r="CI11" s="7">
        <v>0</v>
      </c>
      <c r="CJ11" s="7">
        <v>0</v>
      </c>
      <c r="CK11" s="7">
        <v>0</v>
      </c>
      <c r="CL11" s="7">
        <v>0</v>
      </c>
      <c r="CM11" s="7">
        <v>0</v>
      </c>
      <c r="CN11" s="7">
        <v>0</v>
      </c>
      <c r="CO11" s="7">
        <v>0</v>
      </c>
      <c r="CP11" s="7">
        <v>0</v>
      </c>
      <c r="CQ11" s="7">
        <v>0</v>
      </c>
      <c r="CR11" s="7">
        <v>0</v>
      </c>
      <c r="CS11" s="7">
        <v>0</v>
      </c>
      <c r="CT11" s="7">
        <v>0</v>
      </c>
      <c r="CU11" s="7">
        <v>0</v>
      </c>
      <c r="CV11" s="7">
        <v>0</v>
      </c>
      <c r="CW11" s="7">
        <v>0</v>
      </c>
      <c r="CX11" s="7">
        <v>0</v>
      </c>
      <c r="CY11" s="7">
        <v>0</v>
      </c>
      <c r="CZ11" s="7">
        <v>0</v>
      </c>
      <c r="DA11" s="7">
        <v>0</v>
      </c>
      <c r="DB11" s="7">
        <v>0</v>
      </c>
      <c r="DC11" s="7">
        <v>0</v>
      </c>
      <c r="DD11" s="7">
        <v>0</v>
      </c>
      <c r="DE11" s="7">
        <v>0</v>
      </c>
      <c r="DF11" s="7">
        <v>0</v>
      </c>
      <c r="DG11" s="7">
        <v>0</v>
      </c>
      <c r="DH11" s="7">
        <v>0</v>
      </c>
      <c r="DI11" s="7">
        <v>0</v>
      </c>
      <c r="DJ11" s="7">
        <v>0</v>
      </c>
      <c r="DK11" s="7">
        <v>0</v>
      </c>
      <c r="DL11" s="7">
        <v>0</v>
      </c>
      <c r="DM11" s="7">
        <v>0</v>
      </c>
      <c r="DN11" s="7">
        <v>0</v>
      </c>
      <c r="DO11" s="7">
        <v>0</v>
      </c>
      <c r="DP11" s="7">
        <v>0</v>
      </c>
      <c r="DQ11" s="7">
        <v>0</v>
      </c>
      <c r="DR11" s="7">
        <v>0</v>
      </c>
      <c r="DS11" s="7">
        <v>0</v>
      </c>
      <c r="DT11" s="7">
        <v>0</v>
      </c>
      <c r="DU11" s="7">
        <v>0</v>
      </c>
      <c r="DV11" s="7">
        <v>0</v>
      </c>
      <c r="DW11" s="7">
        <v>0</v>
      </c>
      <c r="DX11" s="7">
        <v>0</v>
      </c>
      <c r="DY11" s="7">
        <v>0</v>
      </c>
      <c r="DZ11" s="7">
        <v>0</v>
      </c>
      <c r="EA11" s="7">
        <v>0</v>
      </c>
      <c r="EB11" s="7">
        <v>0</v>
      </c>
      <c r="EC11" s="7">
        <v>0</v>
      </c>
      <c r="ED11" s="7">
        <v>0</v>
      </c>
      <c r="EE11" s="7">
        <v>0</v>
      </c>
      <c r="EF11" s="7">
        <v>0</v>
      </c>
      <c r="EG11" s="7">
        <v>0</v>
      </c>
      <c r="EH11" s="7">
        <v>0</v>
      </c>
      <c r="EI11" s="7">
        <v>0</v>
      </c>
      <c r="EJ11" s="7">
        <v>0</v>
      </c>
      <c r="EK11" s="7">
        <v>0</v>
      </c>
      <c r="EL11" s="7">
        <v>0</v>
      </c>
      <c r="EM11" s="7">
        <v>0</v>
      </c>
      <c r="EN11" s="7">
        <v>0</v>
      </c>
      <c r="EO11" s="7">
        <v>0</v>
      </c>
      <c r="EP11" s="7">
        <v>0</v>
      </c>
      <c r="EQ11" s="7">
        <v>0</v>
      </c>
      <c r="ER11" s="7">
        <v>0</v>
      </c>
      <c r="ES11" s="7">
        <v>0</v>
      </c>
      <c r="ET11" s="7">
        <v>0</v>
      </c>
      <c r="EU11" s="7">
        <v>0</v>
      </c>
      <c r="EV11" s="7">
        <v>0</v>
      </c>
      <c r="EW11" s="7">
        <v>0</v>
      </c>
      <c r="EX11" s="7">
        <v>0</v>
      </c>
      <c r="EY11" s="7">
        <v>0</v>
      </c>
      <c r="EZ11" s="7">
        <v>0</v>
      </c>
      <c r="FA11" s="7">
        <v>0</v>
      </c>
      <c r="FB11" s="7">
        <v>0</v>
      </c>
      <c r="FC11" s="7">
        <v>0</v>
      </c>
      <c r="FD11" s="7">
        <v>0</v>
      </c>
      <c r="FE11" s="7">
        <v>0</v>
      </c>
      <c r="FF11" s="7">
        <v>0</v>
      </c>
      <c r="FG11" s="7">
        <v>0</v>
      </c>
      <c r="FH11" s="7">
        <v>0</v>
      </c>
      <c r="FI11" s="7">
        <v>0</v>
      </c>
      <c r="FJ11" s="7">
        <v>0</v>
      </c>
      <c r="FK11" s="7">
        <v>0</v>
      </c>
      <c r="FL11" s="7">
        <v>0</v>
      </c>
      <c r="FM11" s="7">
        <v>0</v>
      </c>
      <c r="FN11" s="7">
        <v>0</v>
      </c>
      <c r="FO11" s="7">
        <v>0</v>
      </c>
      <c r="FP11" s="7">
        <v>0</v>
      </c>
      <c r="FQ11" s="7">
        <v>0</v>
      </c>
      <c r="FR11" s="7">
        <v>0</v>
      </c>
      <c r="FS11" s="7">
        <v>0</v>
      </c>
      <c r="FT11" s="7">
        <v>0</v>
      </c>
      <c r="FU11" s="7">
        <v>0</v>
      </c>
      <c r="FV11" s="7">
        <v>0</v>
      </c>
      <c r="FW11" s="7">
        <v>0</v>
      </c>
      <c r="FX11" s="7">
        <v>0</v>
      </c>
      <c r="FY11" s="7">
        <v>0</v>
      </c>
    </row>
    <row r="12" spans="1:181" x14ac:dyDescent="0.3">
      <c r="A12" s="376" t="s">
        <v>659</v>
      </c>
      <c r="B12" s="7">
        <v>0</v>
      </c>
      <c r="C12" s="7">
        <v>0</v>
      </c>
      <c r="D12" s="7">
        <v>0</v>
      </c>
      <c r="E12" s="7">
        <v>0</v>
      </c>
      <c r="F12" s="7">
        <v>0</v>
      </c>
      <c r="G12" s="7">
        <v>0</v>
      </c>
      <c r="H12" s="7">
        <v>0</v>
      </c>
      <c r="I12" s="7">
        <v>0</v>
      </c>
      <c r="J12" s="7">
        <v>0</v>
      </c>
      <c r="K12" s="7">
        <v>0</v>
      </c>
      <c r="L12" s="7">
        <v>0</v>
      </c>
      <c r="M12" s="7">
        <v>0</v>
      </c>
      <c r="N12" s="7">
        <v>0</v>
      </c>
      <c r="O12" s="7">
        <v>0</v>
      </c>
      <c r="P12" s="7">
        <v>0</v>
      </c>
      <c r="Q12" s="7">
        <v>0</v>
      </c>
      <c r="R12" s="7">
        <v>0</v>
      </c>
      <c r="S12" s="7">
        <v>0</v>
      </c>
      <c r="T12" s="7">
        <v>0</v>
      </c>
      <c r="U12" s="7">
        <v>0</v>
      </c>
      <c r="V12" s="7">
        <v>0</v>
      </c>
      <c r="W12" s="7">
        <v>0</v>
      </c>
      <c r="X12" s="7">
        <v>0</v>
      </c>
      <c r="Y12" s="7">
        <v>0</v>
      </c>
      <c r="Z12" s="7">
        <v>0</v>
      </c>
      <c r="AA12" s="7">
        <v>0</v>
      </c>
      <c r="AB12" s="7">
        <v>0</v>
      </c>
      <c r="AC12" s="7">
        <v>0</v>
      </c>
      <c r="AD12" s="7">
        <v>0</v>
      </c>
      <c r="AE12" s="7">
        <v>0</v>
      </c>
      <c r="AF12" s="7">
        <v>0</v>
      </c>
      <c r="AG12" s="7">
        <v>0</v>
      </c>
      <c r="AH12" s="7">
        <v>0</v>
      </c>
      <c r="AI12" s="7">
        <v>0</v>
      </c>
      <c r="AJ12" s="7">
        <v>0</v>
      </c>
      <c r="AK12" s="7">
        <v>0</v>
      </c>
      <c r="AL12" s="7">
        <v>0</v>
      </c>
      <c r="AM12" s="7">
        <v>0</v>
      </c>
      <c r="AN12" s="7">
        <v>0</v>
      </c>
      <c r="AO12" s="7">
        <v>0</v>
      </c>
      <c r="AP12" s="7">
        <v>0</v>
      </c>
      <c r="AQ12" s="7">
        <v>0</v>
      </c>
      <c r="AR12" s="7">
        <v>0</v>
      </c>
      <c r="AS12" s="7">
        <v>0</v>
      </c>
      <c r="AT12" s="7">
        <v>0</v>
      </c>
      <c r="AU12" s="7">
        <v>0</v>
      </c>
      <c r="AV12" s="7">
        <v>0</v>
      </c>
      <c r="AW12" s="7">
        <v>0</v>
      </c>
      <c r="AX12" s="7">
        <v>0</v>
      </c>
      <c r="AY12" s="7">
        <v>0</v>
      </c>
      <c r="AZ12" s="7">
        <v>0</v>
      </c>
      <c r="BA12" s="7">
        <v>0</v>
      </c>
      <c r="BB12" s="7">
        <v>0</v>
      </c>
      <c r="BC12" s="7">
        <v>0</v>
      </c>
      <c r="BD12" s="7">
        <v>0</v>
      </c>
      <c r="BE12" s="7">
        <v>0</v>
      </c>
      <c r="BF12" s="7">
        <v>0</v>
      </c>
      <c r="BG12" s="7">
        <v>0</v>
      </c>
      <c r="BH12" s="7">
        <v>0</v>
      </c>
      <c r="BI12" s="7">
        <v>0</v>
      </c>
      <c r="BJ12" s="7">
        <v>0</v>
      </c>
      <c r="BK12" s="7">
        <v>0</v>
      </c>
      <c r="BL12" s="7">
        <v>0</v>
      </c>
      <c r="BM12" s="7">
        <v>0</v>
      </c>
      <c r="BN12" s="7">
        <v>0</v>
      </c>
      <c r="BO12" s="7">
        <v>0</v>
      </c>
      <c r="BP12" s="7">
        <v>0</v>
      </c>
      <c r="BQ12" s="7">
        <v>0</v>
      </c>
      <c r="BR12" s="7">
        <v>0</v>
      </c>
      <c r="BS12" s="7">
        <v>0</v>
      </c>
      <c r="BT12" s="7">
        <v>0</v>
      </c>
      <c r="BU12" s="7">
        <v>0</v>
      </c>
      <c r="BV12" s="7">
        <v>0</v>
      </c>
      <c r="BW12" s="7">
        <v>0</v>
      </c>
      <c r="BX12" s="7">
        <v>0</v>
      </c>
      <c r="BY12" s="7">
        <v>0</v>
      </c>
      <c r="BZ12" s="7">
        <v>0</v>
      </c>
      <c r="CA12" s="7">
        <v>0</v>
      </c>
      <c r="CB12" s="7">
        <v>0</v>
      </c>
      <c r="CC12" s="7">
        <v>0</v>
      </c>
      <c r="CD12" s="7">
        <v>0</v>
      </c>
      <c r="CE12" s="7">
        <v>0</v>
      </c>
      <c r="CF12" s="7">
        <v>0</v>
      </c>
      <c r="CG12" s="7">
        <v>0</v>
      </c>
      <c r="CH12" s="7">
        <v>0</v>
      </c>
      <c r="CI12" s="7">
        <v>0</v>
      </c>
      <c r="CJ12" s="7">
        <v>0</v>
      </c>
      <c r="CK12" s="7">
        <v>0</v>
      </c>
      <c r="CL12" s="7">
        <v>0</v>
      </c>
      <c r="CM12" s="7">
        <v>0</v>
      </c>
      <c r="CN12" s="7">
        <v>0</v>
      </c>
      <c r="CO12" s="7">
        <v>0</v>
      </c>
      <c r="CP12" s="7">
        <v>0</v>
      </c>
      <c r="CQ12" s="7">
        <v>0</v>
      </c>
      <c r="CR12" s="7">
        <v>0</v>
      </c>
      <c r="CS12" s="7">
        <v>0</v>
      </c>
      <c r="CT12" s="7">
        <v>0</v>
      </c>
      <c r="CU12" s="7">
        <v>0</v>
      </c>
      <c r="CV12" s="7">
        <v>0</v>
      </c>
      <c r="CW12" s="7">
        <v>0</v>
      </c>
      <c r="CX12" s="7">
        <v>0</v>
      </c>
      <c r="CY12" s="7">
        <v>0</v>
      </c>
      <c r="CZ12" s="7">
        <v>0</v>
      </c>
      <c r="DA12" s="7">
        <v>0</v>
      </c>
      <c r="DB12" s="7">
        <v>0</v>
      </c>
      <c r="DC12" s="7">
        <v>0</v>
      </c>
      <c r="DD12" s="7">
        <v>0</v>
      </c>
      <c r="DE12" s="7">
        <v>0</v>
      </c>
      <c r="DF12" s="7">
        <v>0</v>
      </c>
      <c r="DG12" s="7">
        <v>0</v>
      </c>
      <c r="DH12" s="7">
        <v>0</v>
      </c>
      <c r="DI12" s="7">
        <v>0</v>
      </c>
      <c r="DJ12" s="7">
        <v>0</v>
      </c>
      <c r="DK12" s="7">
        <v>0</v>
      </c>
      <c r="DL12" s="7">
        <v>0</v>
      </c>
      <c r="DM12" s="7">
        <v>0</v>
      </c>
      <c r="DN12" s="7">
        <v>0</v>
      </c>
      <c r="DO12" s="7">
        <v>0</v>
      </c>
      <c r="DP12" s="7">
        <v>0</v>
      </c>
      <c r="DQ12" s="7">
        <v>0</v>
      </c>
      <c r="DR12" s="7">
        <v>0</v>
      </c>
      <c r="DS12" s="7">
        <v>0</v>
      </c>
      <c r="DT12" s="7">
        <v>0</v>
      </c>
      <c r="DU12" s="7">
        <v>0</v>
      </c>
      <c r="DV12" s="7">
        <v>0</v>
      </c>
      <c r="DW12" s="7">
        <v>0</v>
      </c>
      <c r="DX12" s="7">
        <v>0</v>
      </c>
      <c r="DY12" s="7">
        <v>0</v>
      </c>
      <c r="DZ12" s="7">
        <v>0</v>
      </c>
      <c r="EA12" s="7">
        <v>0</v>
      </c>
      <c r="EB12" s="7">
        <v>0</v>
      </c>
      <c r="EC12" s="7">
        <v>0</v>
      </c>
      <c r="ED12" s="7">
        <v>0</v>
      </c>
      <c r="EE12" s="7">
        <v>0</v>
      </c>
      <c r="EF12" s="7">
        <v>0</v>
      </c>
      <c r="EG12" s="7">
        <v>0</v>
      </c>
      <c r="EH12" s="7">
        <v>0</v>
      </c>
      <c r="EI12" s="7">
        <v>0</v>
      </c>
      <c r="EJ12" s="7">
        <v>0</v>
      </c>
      <c r="EK12" s="7">
        <v>0</v>
      </c>
      <c r="EL12" s="7">
        <v>0</v>
      </c>
      <c r="EM12" s="7">
        <v>0</v>
      </c>
      <c r="EN12" s="7">
        <v>0</v>
      </c>
      <c r="EO12" s="7">
        <v>0</v>
      </c>
      <c r="EP12" s="7">
        <v>0</v>
      </c>
      <c r="EQ12" s="7">
        <v>0</v>
      </c>
      <c r="ER12" s="7">
        <v>0</v>
      </c>
      <c r="ES12" s="7">
        <v>0</v>
      </c>
      <c r="ET12" s="7">
        <v>0</v>
      </c>
      <c r="EU12" s="7">
        <v>0</v>
      </c>
      <c r="EV12" s="7">
        <v>0</v>
      </c>
      <c r="EW12" s="7">
        <v>0</v>
      </c>
      <c r="EX12" s="7">
        <v>0</v>
      </c>
      <c r="EY12" s="7">
        <v>0</v>
      </c>
      <c r="EZ12" s="7">
        <v>0</v>
      </c>
      <c r="FA12" s="7">
        <v>0</v>
      </c>
      <c r="FB12" s="7">
        <v>0</v>
      </c>
      <c r="FC12" s="7">
        <v>0</v>
      </c>
      <c r="FD12" s="7">
        <v>0</v>
      </c>
      <c r="FE12" s="7">
        <v>0</v>
      </c>
      <c r="FF12" s="7">
        <v>0</v>
      </c>
      <c r="FG12" s="7">
        <v>0</v>
      </c>
      <c r="FH12" s="7">
        <v>0</v>
      </c>
      <c r="FI12" s="7">
        <v>0</v>
      </c>
      <c r="FJ12" s="7">
        <v>0</v>
      </c>
      <c r="FK12" s="7">
        <v>0</v>
      </c>
      <c r="FL12" s="7">
        <v>0</v>
      </c>
      <c r="FM12" s="7">
        <v>0</v>
      </c>
      <c r="FN12" s="7">
        <v>0</v>
      </c>
      <c r="FO12" s="7">
        <v>0</v>
      </c>
      <c r="FP12" s="7">
        <v>0</v>
      </c>
      <c r="FQ12" s="7">
        <v>0</v>
      </c>
      <c r="FR12" s="7">
        <v>0</v>
      </c>
      <c r="FS12" s="7">
        <v>0</v>
      </c>
      <c r="FT12" s="7">
        <v>0</v>
      </c>
      <c r="FU12" s="7">
        <v>0</v>
      </c>
      <c r="FV12" s="7">
        <v>0</v>
      </c>
      <c r="FW12" s="7">
        <v>0</v>
      </c>
      <c r="FX12" s="7">
        <v>0</v>
      </c>
      <c r="FY12" s="7">
        <v>0</v>
      </c>
    </row>
    <row r="13" spans="1:181" x14ac:dyDescent="0.3">
      <c r="A13" s="376" t="s">
        <v>674</v>
      </c>
      <c r="B13" s="7">
        <v>0</v>
      </c>
      <c r="C13" s="7">
        <v>0</v>
      </c>
      <c r="D13" s="7">
        <v>0</v>
      </c>
      <c r="E13" s="7">
        <v>0</v>
      </c>
      <c r="F13" s="7">
        <v>0</v>
      </c>
      <c r="G13" s="7">
        <v>0</v>
      </c>
      <c r="H13" s="7">
        <v>0</v>
      </c>
      <c r="I13" s="7">
        <v>0</v>
      </c>
      <c r="J13" s="7">
        <v>0</v>
      </c>
      <c r="K13" s="7">
        <v>0</v>
      </c>
      <c r="L13" s="7">
        <v>0</v>
      </c>
      <c r="M13" s="7">
        <v>0</v>
      </c>
      <c r="N13" s="7">
        <v>0</v>
      </c>
      <c r="O13" s="7">
        <v>0</v>
      </c>
      <c r="P13" s="7">
        <v>0</v>
      </c>
      <c r="Q13" s="7">
        <v>0</v>
      </c>
      <c r="R13" s="7">
        <v>0</v>
      </c>
      <c r="S13" s="7">
        <v>0</v>
      </c>
      <c r="T13" s="7">
        <v>0</v>
      </c>
      <c r="U13" s="7">
        <v>0</v>
      </c>
      <c r="V13" s="7">
        <v>0</v>
      </c>
      <c r="W13" s="7">
        <v>0</v>
      </c>
      <c r="X13" s="7">
        <v>0</v>
      </c>
      <c r="Y13" s="7">
        <v>0</v>
      </c>
      <c r="Z13" s="7">
        <v>0</v>
      </c>
      <c r="AA13" s="7">
        <v>0</v>
      </c>
      <c r="AB13" s="7">
        <v>0</v>
      </c>
      <c r="AC13" s="7">
        <v>0</v>
      </c>
      <c r="AD13" s="7">
        <v>0</v>
      </c>
      <c r="AE13" s="7">
        <v>0</v>
      </c>
      <c r="AF13" s="7">
        <v>0</v>
      </c>
      <c r="AG13" s="7">
        <v>0</v>
      </c>
      <c r="AH13" s="7">
        <v>0</v>
      </c>
      <c r="AI13" s="7">
        <v>0</v>
      </c>
      <c r="AJ13" s="7">
        <v>0</v>
      </c>
      <c r="AK13" s="7">
        <v>0</v>
      </c>
      <c r="AL13" s="7">
        <v>0</v>
      </c>
      <c r="AM13" s="7">
        <v>0</v>
      </c>
      <c r="AN13" s="7">
        <v>0</v>
      </c>
      <c r="AO13" s="7">
        <v>0</v>
      </c>
      <c r="AP13" s="7">
        <v>0</v>
      </c>
      <c r="AQ13" s="7">
        <v>0</v>
      </c>
      <c r="AR13" s="7">
        <v>0</v>
      </c>
      <c r="AS13" s="7">
        <v>0</v>
      </c>
      <c r="AT13" s="7">
        <v>0</v>
      </c>
      <c r="AU13" s="7">
        <v>0</v>
      </c>
      <c r="AV13" s="7">
        <v>0</v>
      </c>
      <c r="AW13" s="7">
        <v>0</v>
      </c>
      <c r="AX13" s="7">
        <v>0</v>
      </c>
      <c r="AY13" s="7">
        <v>0</v>
      </c>
      <c r="AZ13" s="7">
        <v>0</v>
      </c>
      <c r="BA13" s="7">
        <v>0</v>
      </c>
      <c r="BB13" s="7">
        <v>0</v>
      </c>
      <c r="BC13" s="7">
        <v>0</v>
      </c>
      <c r="BD13" s="7">
        <v>0</v>
      </c>
      <c r="BE13" s="7">
        <v>0</v>
      </c>
      <c r="BF13" s="7">
        <v>0</v>
      </c>
      <c r="BG13" s="7">
        <v>0</v>
      </c>
      <c r="BH13" s="7">
        <v>0</v>
      </c>
      <c r="BI13" s="7">
        <v>0</v>
      </c>
      <c r="BJ13" s="7">
        <v>0</v>
      </c>
      <c r="BK13" s="7">
        <v>0</v>
      </c>
      <c r="BL13" s="7">
        <v>0</v>
      </c>
      <c r="BM13" s="7">
        <v>0</v>
      </c>
      <c r="BN13" s="7">
        <v>0</v>
      </c>
      <c r="BO13" s="7">
        <v>0</v>
      </c>
      <c r="BP13" s="7">
        <v>0</v>
      </c>
      <c r="BQ13" s="7">
        <v>0</v>
      </c>
      <c r="BR13" s="7">
        <v>0</v>
      </c>
      <c r="BS13" s="7">
        <v>0</v>
      </c>
      <c r="BT13" s="7">
        <v>0</v>
      </c>
      <c r="BU13" s="7">
        <v>0</v>
      </c>
      <c r="BV13" s="7">
        <v>0</v>
      </c>
      <c r="BW13" s="7">
        <v>0</v>
      </c>
      <c r="BX13" s="7">
        <v>0</v>
      </c>
      <c r="BY13" s="7">
        <v>0</v>
      </c>
      <c r="BZ13" s="7">
        <v>0</v>
      </c>
      <c r="CA13" s="7">
        <v>0</v>
      </c>
      <c r="CB13" s="7">
        <v>0</v>
      </c>
      <c r="CC13" s="7">
        <v>0</v>
      </c>
      <c r="CD13" s="7">
        <v>0</v>
      </c>
      <c r="CE13" s="7">
        <v>0</v>
      </c>
      <c r="CF13" s="7">
        <v>0</v>
      </c>
      <c r="CG13" s="7">
        <v>0</v>
      </c>
      <c r="CH13" s="7">
        <v>0</v>
      </c>
      <c r="CI13" s="7">
        <v>0</v>
      </c>
      <c r="CJ13" s="7">
        <v>0</v>
      </c>
      <c r="CK13" s="7">
        <v>0</v>
      </c>
      <c r="CL13" s="7">
        <v>0</v>
      </c>
      <c r="CM13" s="7">
        <v>0</v>
      </c>
      <c r="CN13" s="7">
        <v>0</v>
      </c>
      <c r="CO13" s="7">
        <v>0</v>
      </c>
      <c r="CP13" s="7">
        <v>0</v>
      </c>
      <c r="CQ13" s="7">
        <v>0</v>
      </c>
      <c r="CR13" s="7">
        <v>0</v>
      </c>
      <c r="CS13" s="7">
        <v>0</v>
      </c>
      <c r="CT13" s="7">
        <v>0</v>
      </c>
      <c r="CU13" s="7">
        <v>0</v>
      </c>
      <c r="CV13" s="7">
        <v>0</v>
      </c>
      <c r="CW13" s="7">
        <v>0</v>
      </c>
      <c r="CX13" s="7">
        <v>0</v>
      </c>
      <c r="CY13" s="7">
        <v>0</v>
      </c>
      <c r="CZ13" s="7">
        <v>0</v>
      </c>
      <c r="DA13" s="7">
        <v>0</v>
      </c>
      <c r="DB13" s="7">
        <v>0</v>
      </c>
      <c r="DC13" s="7">
        <v>0</v>
      </c>
      <c r="DD13" s="7">
        <v>0</v>
      </c>
      <c r="DE13" s="7">
        <v>0</v>
      </c>
      <c r="DF13" s="7">
        <v>0</v>
      </c>
      <c r="DG13" s="7">
        <v>0</v>
      </c>
      <c r="DH13" s="7">
        <v>0</v>
      </c>
      <c r="DI13" s="7">
        <v>0</v>
      </c>
      <c r="DJ13" s="7">
        <v>0</v>
      </c>
      <c r="DK13" s="7">
        <v>0</v>
      </c>
      <c r="DL13" s="7">
        <v>0</v>
      </c>
      <c r="DM13" s="7">
        <v>0</v>
      </c>
      <c r="DN13" s="7">
        <v>0</v>
      </c>
      <c r="DO13" s="7">
        <v>0</v>
      </c>
      <c r="DP13" s="7">
        <v>0</v>
      </c>
      <c r="DQ13" s="7">
        <v>0</v>
      </c>
      <c r="DR13" s="7">
        <v>0</v>
      </c>
      <c r="DS13" s="7">
        <v>0</v>
      </c>
      <c r="DT13" s="7">
        <v>0</v>
      </c>
      <c r="DU13" s="7">
        <v>0</v>
      </c>
      <c r="DV13" s="7">
        <v>0</v>
      </c>
      <c r="DW13" s="7">
        <v>0</v>
      </c>
      <c r="DX13" s="7">
        <v>0</v>
      </c>
      <c r="DY13" s="7">
        <v>0</v>
      </c>
      <c r="DZ13" s="7">
        <v>0</v>
      </c>
      <c r="EA13" s="7">
        <v>0</v>
      </c>
      <c r="EB13" s="7">
        <v>0</v>
      </c>
      <c r="EC13" s="7">
        <v>0</v>
      </c>
      <c r="ED13" s="7">
        <v>0</v>
      </c>
      <c r="EE13" s="7">
        <v>0</v>
      </c>
      <c r="EF13" s="7">
        <v>0</v>
      </c>
      <c r="EG13" s="7">
        <v>0</v>
      </c>
      <c r="EH13" s="7">
        <v>0</v>
      </c>
      <c r="EI13" s="7">
        <v>0</v>
      </c>
      <c r="EJ13" s="7">
        <v>0</v>
      </c>
      <c r="EK13" s="7">
        <v>0</v>
      </c>
      <c r="EL13" s="7">
        <v>0</v>
      </c>
      <c r="EM13" s="7">
        <v>0</v>
      </c>
      <c r="EN13" s="7">
        <v>0</v>
      </c>
      <c r="EO13" s="7">
        <v>0</v>
      </c>
      <c r="EP13" s="7">
        <v>0</v>
      </c>
      <c r="EQ13" s="7">
        <v>0</v>
      </c>
      <c r="ER13" s="7">
        <v>0</v>
      </c>
      <c r="ES13" s="7">
        <v>0</v>
      </c>
      <c r="ET13" s="7">
        <v>0</v>
      </c>
      <c r="EU13" s="7">
        <v>0</v>
      </c>
      <c r="EV13" s="7">
        <v>0</v>
      </c>
      <c r="EW13" s="7">
        <v>0</v>
      </c>
      <c r="EX13" s="7">
        <v>0</v>
      </c>
      <c r="EY13" s="7">
        <v>0</v>
      </c>
      <c r="EZ13" s="7">
        <v>0</v>
      </c>
      <c r="FA13" s="7">
        <v>0</v>
      </c>
      <c r="FB13" s="7">
        <v>0</v>
      </c>
      <c r="FC13" s="7">
        <v>0</v>
      </c>
      <c r="FD13" s="7">
        <v>0</v>
      </c>
      <c r="FE13" s="7">
        <v>0</v>
      </c>
      <c r="FF13" s="7">
        <v>0</v>
      </c>
      <c r="FG13" s="7">
        <v>0</v>
      </c>
      <c r="FH13" s="7">
        <v>0</v>
      </c>
      <c r="FI13" s="7">
        <v>0</v>
      </c>
      <c r="FJ13" s="7">
        <v>0</v>
      </c>
      <c r="FK13" s="7">
        <v>0</v>
      </c>
      <c r="FL13" s="7">
        <v>0</v>
      </c>
      <c r="FM13" s="7">
        <v>0</v>
      </c>
      <c r="FN13" s="7">
        <v>0</v>
      </c>
      <c r="FO13" s="7">
        <v>0</v>
      </c>
      <c r="FP13" s="7">
        <v>0</v>
      </c>
      <c r="FQ13" s="7">
        <v>0</v>
      </c>
      <c r="FR13" s="7">
        <v>0</v>
      </c>
      <c r="FS13" s="7">
        <v>0</v>
      </c>
      <c r="FT13" s="7">
        <v>0</v>
      </c>
      <c r="FU13" s="7">
        <v>0</v>
      </c>
      <c r="FV13" s="7">
        <v>0</v>
      </c>
      <c r="FW13" s="7">
        <v>0</v>
      </c>
      <c r="FX13" s="7">
        <v>0</v>
      </c>
      <c r="FY13" s="7">
        <v>0</v>
      </c>
    </row>
    <row r="14" spans="1:181" x14ac:dyDescent="0.3">
      <c r="A14" s="376" t="s">
        <v>675</v>
      </c>
      <c r="B14" s="7">
        <v>0.05</v>
      </c>
      <c r="C14" s="7">
        <v>0.05</v>
      </c>
      <c r="D14" s="7">
        <v>0.05</v>
      </c>
      <c r="E14" s="7">
        <v>0.05</v>
      </c>
      <c r="F14" s="7">
        <v>0.05</v>
      </c>
      <c r="G14" s="7">
        <v>0.05</v>
      </c>
      <c r="H14" s="7">
        <v>0.05</v>
      </c>
      <c r="I14" s="7">
        <v>0.05</v>
      </c>
      <c r="J14" s="7">
        <v>0.05</v>
      </c>
      <c r="K14" s="7">
        <v>0.05</v>
      </c>
      <c r="L14" s="7">
        <v>0.05</v>
      </c>
      <c r="M14" s="7">
        <v>0.05</v>
      </c>
      <c r="N14" s="7">
        <v>0.05</v>
      </c>
      <c r="O14" s="7">
        <v>0.05</v>
      </c>
      <c r="P14" s="7">
        <v>0.05</v>
      </c>
      <c r="Q14" s="7">
        <v>0.05</v>
      </c>
      <c r="R14" s="7">
        <v>0.05</v>
      </c>
      <c r="S14" s="7">
        <v>0.05</v>
      </c>
      <c r="T14" s="7">
        <v>0.05</v>
      </c>
      <c r="U14" s="7">
        <v>0.05</v>
      </c>
      <c r="V14" s="7">
        <v>0.05</v>
      </c>
      <c r="W14" s="7">
        <v>0.05</v>
      </c>
      <c r="X14" s="7">
        <v>0.05</v>
      </c>
      <c r="Y14" s="7">
        <v>0.05</v>
      </c>
      <c r="Z14" s="7">
        <v>0.05</v>
      </c>
      <c r="AA14" s="7">
        <v>0.05</v>
      </c>
      <c r="AB14" s="7">
        <v>0.05</v>
      </c>
      <c r="AC14" s="7">
        <v>0.05</v>
      </c>
      <c r="AD14" s="7">
        <v>0.05</v>
      </c>
      <c r="AE14" s="7">
        <v>0.05</v>
      </c>
      <c r="AF14" s="7">
        <v>0.05</v>
      </c>
      <c r="AG14" s="7">
        <v>0.05</v>
      </c>
      <c r="AH14" s="7">
        <v>0.05</v>
      </c>
      <c r="AI14" s="7">
        <v>0.05</v>
      </c>
      <c r="AJ14" s="7">
        <v>0.05</v>
      </c>
      <c r="AK14" s="7">
        <v>0.05</v>
      </c>
      <c r="AL14" s="7">
        <v>0.05</v>
      </c>
      <c r="AM14" s="7">
        <v>0.05</v>
      </c>
      <c r="AN14" s="7">
        <v>0.05</v>
      </c>
      <c r="AO14" s="7">
        <v>0.05</v>
      </c>
      <c r="AP14" s="7">
        <v>0.05</v>
      </c>
      <c r="AQ14" s="7">
        <v>0.05</v>
      </c>
      <c r="AR14" s="7">
        <v>0.05</v>
      </c>
      <c r="AS14" s="7">
        <v>0.05</v>
      </c>
      <c r="AT14" s="7">
        <v>0.05</v>
      </c>
      <c r="AU14" s="7">
        <v>0.05</v>
      </c>
      <c r="AV14" s="7">
        <v>0.05</v>
      </c>
      <c r="AW14" s="7">
        <v>0.05</v>
      </c>
      <c r="AX14" s="7">
        <v>0.05</v>
      </c>
      <c r="AY14" s="7">
        <v>0.05</v>
      </c>
      <c r="AZ14" s="7">
        <v>0.05</v>
      </c>
      <c r="BA14" s="7">
        <v>0.05</v>
      </c>
      <c r="BB14" s="7">
        <v>0.05</v>
      </c>
      <c r="BC14" s="7">
        <v>0.05</v>
      </c>
      <c r="BD14" s="7">
        <v>0.05</v>
      </c>
      <c r="BE14" s="7">
        <v>0.05</v>
      </c>
      <c r="BF14" s="7">
        <v>0.05</v>
      </c>
      <c r="BG14" s="7">
        <v>0.05</v>
      </c>
      <c r="BH14" s="7">
        <v>0.05</v>
      </c>
      <c r="BI14" s="7">
        <v>0.05</v>
      </c>
      <c r="BJ14" s="7">
        <v>0.05</v>
      </c>
      <c r="BK14" s="7">
        <v>0.05</v>
      </c>
      <c r="BL14" s="7">
        <v>0.05</v>
      </c>
      <c r="BM14" s="7">
        <v>0.05</v>
      </c>
      <c r="BN14" s="7">
        <v>0.05</v>
      </c>
      <c r="BO14" s="7">
        <v>0.05</v>
      </c>
      <c r="BP14" s="7">
        <v>0.05</v>
      </c>
      <c r="BQ14" s="7">
        <v>0.05</v>
      </c>
      <c r="BR14" s="7">
        <v>0.05</v>
      </c>
      <c r="BS14" s="7">
        <v>0.05</v>
      </c>
      <c r="BT14" s="7">
        <v>0.05</v>
      </c>
      <c r="BU14" s="7">
        <v>0.05</v>
      </c>
      <c r="BV14" s="7">
        <v>0.05</v>
      </c>
      <c r="BW14" s="7">
        <v>0.05</v>
      </c>
      <c r="BX14" s="7">
        <v>0.05</v>
      </c>
      <c r="BY14" s="7">
        <v>0.05</v>
      </c>
      <c r="BZ14" s="7">
        <v>0.05</v>
      </c>
      <c r="CA14" s="7">
        <v>0.05</v>
      </c>
      <c r="CB14" s="7">
        <v>0.05</v>
      </c>
      <c r="CC14" s="7">
        <v>0.05</v>
      </c>
      <c r="CD14" s="7">
        <v>0.05</v>
      </c>
      <c r="CE14" s="7">
        <v>0.05</v>
      </c>
      <c r="CF14" s="7">
        <v>0.05</v>
      </c>
      <c r="CG14" s="7">
        <v>0.05</v>
      </c>
      <c r="CH14" s="7">
        <v>0.05</v>
      </c>
      <c r="CI14" s="7">
        <v>0.05</v>
      </c>
      <c r="CJ14" s="7">
        <v>0.05</v>
      </c>
      <c r="CK14" s="7">
        <v>0.05</v>
      </c>
      <c r="CL14" s="7">
        <v>0.05</v>
      </c>
      <c r="CM14" s="7">
        <v>0.05</v>
      </c>
      <c r="CN14" s="7">
        <v>0.05</v>
      </c>
      <c r="CO14" s="7">
        <v>0.05</v>
      </c>
      <c r="CP14" s="7">
        <v>0.05</v>
      </c>
      <c r="CQ14" s="7">
        <v>0.05</v>
      </c>
      <c r="CR14" s="7">
        <v>0.05</v>
      </c>
      <c r="CS14" s="7">
        <v>0.05</v>
      </c>
      <c r="CT14" s="7">
        <v>0.05</v>
      </c>
      <c r="CU14" s="7">
        <v>0.05</v>
      </c>
      <c r="CV14" s="7">
        <v>0.05</v>
      </c>
      <c r="CW14" s="7">
        <v>0.05</v>
      </c>
      <c r="CX14" s="7">
        <v>0.05</v>
      </c>
      <c r="CY14" s="7">
        <v>0.05</v>
      </c>
      <c r="CZ14" s="7">
        <v>0.05</v>
      </c>
      <c r="DA14" s="7">
        <v>0.05</v>
      </c>
      <c r="DB14" s="7">
        <v>0.05</v>
      </c>
      <c r="DC14" s="7">
        <v>0.05</v>
      </c>
      <c r="DD14" s="7">
        <v>0.05</v>
      </c>
      <c r="DE14" s="7">
        <v>0.05</v>
      </c>
      <c r="DF14" s="7">
        <v>0.05</v>
      </c>
      <c r="DG14" s="7">
        <v>0.05</v>
      </c>
      <c r="DH14" s="7">
        <v>0.05</v>
      </c>
      <c r="DI14" s="7">
        <v>0.05</v>
      </c>
      <c r="DJ14" s="7">
        <v>0.05</v>
      </c>
      <c r="DK14" s="7">
        <v>0.05</v>
      </c>
      <c r="DL14" s="7">
        <v>0.05</v>
      </c>
      <c r="DM14" s="7">
        <v>0.05</v>
      </c>
      <c r="DN14" s="7">
        <v>0.05</v>
      </c>
      <c r="DO14" s="7">
        <v>0.05</v>
      </c>
      <c r="DP14" s="7">
        <v>0.05</v>
      </c>
      <c r="DQ14" s="7">
        <v>0.05</v>
      </c>
      <c r="DR14" s="7">
        <v>0.05</v>
      </c>
      <c r="DS14" s="7">
        <v>0.05</v>
      </c>
      <c r="DT14" s="7">
        <v>0.05</v>
      </c>
      <c r="DU14" s="7">
        <v>0.05</v>
      </c>
      <c r="DV14" s="7">
        <v>0.05</v>
      </c>
      <c r="DW14" s="7">
        <v>0.05</v>
      </c>
      <c r="DX14" s="7">
        <v>0.05</v>
      </c>
      <c r="DY14" s="7">
        <v>0.05</v>
      </c>
      <c r="DZ14" s="7">
        <v>0.05</v>
      </c>
      <c r="EA14" s="7">
        <v>0.05</v>
      </c>
      <c r="EB14" s="7">
        <v>0.05</v>
      </c>
      <c r="EC14" s="7">
        <v>0.05</v>
      </c>
      <c r="ED14" s="7">
        <v>0.05</v>
      </c>
      <c r="EE14" s="7">
        <v>0.05</v>
      </c>
      <c r="EF14" s="7">
        <v>0.05</v>
      </c>
      <c r="EG14" s="7">
        <v>0.05</v>
      </c>
      <c r="EH14" s="7">
        <v>0.05</v>
      </c>
      <c r="EI14" s="7">
        <v>0.05</v>
      </c>
      <c r="EJ14" s="7">
        <v>0.05</v>
      </c>
      <c r="EK14" s="7">
        <v>0.05</v>
      </c>
      <c r="EL14" s="7">
        <v>0.05</v>
      </c>
      <c r="EM14" s="7">
        <v>0.05</v>
      </c>
      <c r="EN14" s="7">
        <v>0.05</v>
      </c>
      <c r="EO14" s="7">
        <v>0.05</v>
      </c>
      <c r="EP14" s="7">
        <v>0.05</v>
      </c>
      <c r="EQ14" s="7">
        <v>0.05</v>
      </c>
      <c r="ER14" s="7">
        <v>0.05</v>
      </c>
      <c r="ES14" s="7">
        <v>0.05</v>
      </c>
      <c r="ET14" s="7">
        <v>0.05</v>
      </c>
      <c r="EU14" s="7">
        <v>0.05</v>
      </c>
      <c r="EV14" s="7">
        <v>0.05</v>
      </c>
      <c r="EW14" s="7">
        <v>0.05</v>
      </c>
      <c r="EX14" s="7">
        <v>0.05</v>
      </c>
      <c r="EY14" s="7">
        <v>0.05</v>
      </c>
      <c r="EZ14" s="7">
        <v>0.05</v>
      </c>
      <c r="FA14" s="7">
        <v>0.05</v>
      </c>
      <c r="FB14" s="7">
        <v>0.05</v>
      </c>
      <c r="FC14" s="7">
        <v>0.05</v>
      </c>
      <c r="FD14" s="7">
        <v>0.05</v>
      </c>
      <c r="FE14" s="7">
        <v>0.05</v>
      </c>
      <c r="FF14" s="7">
        <v>0.05</v>
      </c>
      <c r="FG14" s="7">
        <v>0.05</v>
      </c>
      <c r="FH14" s="7">
        <v>0.05</v>
      </c>
      <c r="FI14" s="7">
        <v>0.05</v>
      </c>
      <c r="FJ14" s="7">
        <v>0.05</v>
      </c>
      <c r="FK14" s="7">
        <v>0.05</v>
      </c>
      <c r="FL14" s="7">
        <v>0.05</v>
      </c>
      <c r="FM14" s="7">
        <v>0.05</v>
      </c>
      <c r="FN14" s="7">
        <v>0.05</v>
      </c>
      <c r="FO14" s="7">
        <v>0.05</v>
      </c>
      <c r="FP14" s="7">
        <v>0.05</v>
      </c>
      <c r="FQ14" s="7">
        <v>0.05</v>
      </c>
      <c r="FR14" s="7">
        <v>0.05</v>
      </c>
      <c r="FS14" s="7">
        <v>0.05</v>
      </c>
      <c r="FT14" s="7">
        <v>0.05</v>
      </c>
      <c r="FU14" s="7">
        <v>0.05</v>
      </c>
      <c r="FV14" s="7">
        <v>0.05</v>
      </c>
      <c r="FW14" s="7">
        <v>0.05</v>
      </c>
      <c r="FX14" s="7">
        <v>0.05</v>
      </c>
      <c r="FY14" s="7">
        <v>0.05</v>
      </c>
    </row>
    <row r="15" spans="1:181" s="76" customFormat="1" x14ac:dyDescent="0.3">
      <c r="A15" s="296" t="s">
        <v>676</v>
      </c>
      <c r="B15" s="296"/>
      <c r="C15" s="296"/>
      <c r="D15" s="296"/>
      <c r="E15" s="296"/>
      <c r="F15" s="296"/>
      <c r="G15" s="296"/>
      <c r="H15" s="296"/>
      <c r="I15" s="296"/>
      <c r="J15" s="296"/>
      <c r="K15" s="296"/>
      <c r="L15" s="296"/>
      <c r="M15" s="296"/>
      <c r="N15" s="296"/>
      <c r="O15" s="296"/>
      <c r="P15" s="296"/>
      <c r="Q15" s="296"/>
      <c r="R15" s="296"/>
      <c r="S15" s="296"/>
      <c r="T15" s="296"/>
      <c r="U15" s="296"/>
      <c r="V15" s="296"/>
      <c r="W15" s="296"/>
      <c r="X15" s="296"/>
      <c r="Y15" s="296"/>
      <c r="Z15" s="296"/>
      <c r="AA15" s="296"/>
      <c r="AB15" s="296"/>
      <c r="AC15" s="296"/>
      <c r="AD15" s="296"/>
      <c r="AE15" s="296"/>
      <c r="AF15" s="296"/>
      <c r="AG15" s="296"/>
      <c r="AH15" s="296"/>
      <c r="AI15" s="296"/>
      <c r="AJ15" s="296"/>
      <c r="AK15" s="296"/>
      <c r="AL15" s="296"/>
      <c r="AM15" s="296"/>
      <c r="AN15" s="296"/>
      <c r="AO15" s="296"/>
      <c r="AP15" s="296"/>
      <c r="AQ15" s="296"/>
      <c r="AR15" s="296"/>
      <c r="AS15" s="296"/>
      <c r="AT15" s="296"/>
      <c r="AU15" s="296"/>
      <c r="AV15" s="296"/>
      <c r="AW15" s="296"/>
      <c r="AX15" s="296"/>
      <c r="AY15" s="296"/>
      <c r="AZ15" s="296"/>
      <c r="BA15" s="296"/>
      <c r="BB15" s="296"/>
      <c r="BC15" s="296"/>
      <c r="BD15" s="296"/>
      <c r="BE15" s="296"/>
      <c r="BF15" s="296"/>
      <c r="BG15" s="296"/>
      <c r="BH15" s="296"/>
      <c r="BI15" s="296"/>
      <c r="BJ15" s="296"/>
      <c r="BK15" s="296"/>
      <c r="BL15" s="296"/>
      <c r="BM15" s="296"/>
      <c r="BN15" s="296"/>
      <c r="BO15" s="296"/>
      <c r="BP15" s="296"/>
      <c r="BQ15" s="296"/>
      <c r="BR15" s="296"/>
      <c r="BS15" s="296"/>
      <c r="BT15" s="296"/>
      <c r="BU15" s="296"/>
      <c r="BV15" s="296"/>
      <c r="BW15" s="296"/>
      <c r="BX15" s="296"/>
      <c r="BY15" s="296"/>
      <c r="BZ15" s="296"/>
      <c r="CA15" s="296"/>
      <c r="CB15" s="296"/>
      <c r="CC15" s="296"/>
      <c r="CD15" s="296"/>
      <c r="CE15" s="296"/>
      <c r="CF15" s="296"/>
      <c r="CG15" s="296"/>
      <c r="CH15" s="296"/>
      <c r="CI15" s="296"/>
      <c r="CJ15" s="296"/>
      <c r="CK15" s="296"/>
      <c r="CL15" s="296"/>
      <c r="CM15" s="296"/>
      <c r="CN15" s="296"/>
      <c r="CO15" s="296"/>
      <c r="CP15" s="296"/>
      <c r="CQ15" s="296"/>
      <c r="CR15" s="296"/>
      <c r="CS15" s="296"/>
      <c r="CT15" s="296"/>
      <c r="CU15" s="296"/>
      <c r="CV15" s="296"/>
      <c r="CW15" s="296"/>
      <c r="CX15" s="296"/>
      <c r="CY15" s="296"/>
      <c r="CZ15" s="296"/>
      <c r="DA15" s="296"/>
      <c r="DB15" s="296"/>
      <c r="DC15" s="296"/>
      <c r="DD15" s="296"/>
      <c r="DE15" s="296"/>
      <c r="DF15" s="296"/>
      <c r="DG15" s="296"/>
      <c r="DH15" s="296"/>
      <c r="DI15" s="296"/>
      <c r="DJ15" s="296"/>
      <c r="DK15" s="296"/>
      <c r="DL15" s="296"/>
      <c r="DM15" s="296"/>
      <c r="DN15" s="296"/>
      <c r="DO15" s="296"/>
      <c r="DP15" s="296"/>
      <c r="DQ15" s="296"/>
      <c r="DR15" s="296"/>
      <c r="DS15" s="296"/>
      <c r="DT15" s="296"/>
      <c r="DU15" s="296"/>
      <c r="DV15" s="296"/>
      <c r="DW15" s="296"/>
      <c r="DX15" s="296"/>
      <c r="DY15" s="296"/>
      <c r="DZ15" s="296"/>
      <c r="EA15" s="296"/>
      <c r="EB15" s="296"/>
      <c r="EC15" s="296"/>
      <c r="ED15" s="296"/>
      <c r="EE15" s="296"/>
      <c r="EF15" s="296"/>
      <c r="EG15" s="296"/>
      <c r="EH15" s="296"/>
      <c r="EI15" s="296"/>
      <c r="EJ15" s="296"/>
      <c r="EK15" s="296"/>
      <c r="EL15" s="296"/>
      <c r="EM15" s="296"/>
      <c r="EN15" s="296"/>
      <c r="EO15" s="296"/>
      <c r="EP15" s="296"/>
      <c r="EQ15" s="296"/>
      <c r="ER15" s="296"/>
      <c r="ES15" s="296"/>
      <c r="ET15" s="296"/>
      <c r="EU15" s="296"/>
      <c r="EV15" s="296"/>
      <c r="EW15" s="296"/>
      <c r="EX15" s="296"/>
      <c r="EY15" s="296"/>
      <c r="EZ15" s="296"/>
      <c r="FA15" s="296"/>
      <c r="FB15" s="296"/>
      <c r="FC15" s="296"/>
      <c r="FD15" s="296"/>
      <c r="FE15" s="296"/>
      <c r="FF15" s="296"/>
      <c r="FG15" s="296"/>
      <c r="FH15" s="296"/>
      <c r="FI15" s="296"/>
      <c r="FJ15" s="296"/>
      <c r="FK15" s="296"/>
      <c r="FL15" s="296"/>
      <c r="FM15" s="296"/>
      <c r="FN15" s="296"/>
      <c r="FO15" s="296"/>
      <c r="FP15" s="296"/>
      <c r="FQ15" s="296"/>
      <c r="FR15" s="296"/>
      <c r="FS15" s="296"/>
      <c r="FT15" s="296"/>
      <c r="FU15" s="296"/>
      <c r="FV15" s="296"/>
      <c r="FW15" s="296"/>
      <c r="FX15" s="296"/>
      <c r="FY15" s="296"/>
    </row>
    <row r="16" spans="1:181" s="302" customFormat="1" x14ac:dyDescent="0.3">
      <c r="A16" s="301" t="s">
        <v>653</v>
      </c>
      <c r="B16" s="300">
        <v>0</v>
      </c>
      <c r="C16" s="301">
        <v>0</v>
      </c>
      <c r="D16" s="301">
        <v>0</v>
      </c>
      <c r="E16" s="301">
        <v>0</v>
      </c>
      <c r="F16" s="301">
        <v>0</v>
      </c>
      <c r="G16" s="300">
        <v>0</v>
      </c>
      <c r="H16" s="301">
        <v>0</v>
      </c>
      <c r="I16" s="301">
        <v>0</v>
      </c>
      <c r="J16" s="301">
        <v>0</v>
      </c>
      <c r="K16" s="301">
        <v>0</v>
      </c>
      <c r="L16" s="300">
        <v>0</v>
      </c>
      <c r="M16" s="301">
        <v>0</v>
      </c>
      <c r="N16" s="301">
        <v>0</v>
      </c>
      <c r="O16" s="301">
        <v>0</v>
      </c>
      <c r="P16" s="301">
        <v>0</v>
      </c>
      <c r="Q16" s="300">
        <v>0</v>
      </c>
      <c r="R16" s="301">
        <v>0</v>
      </c>
      <c r="S16" s="301">
        <v>0</v>
      </c>
      <c r="T16" s="301">
        <v>0</v>
      </c>
      <c r="U16" s="301">
        <v>0</v>
      </c>
      <c r="V16" s="300">
        <v>0</v>
      </c>
      <c r="W16" s="301">
        <v>0</v>
      </c>
      <c r="X16" s="301">
        <v>0</v>
      </c>
      <c r="Y16" s="301">
        <v>0</v>
      </c>
      <c r="Z16" s="301">
        <v>0</v>
      </c>
      <c r="AA16" s="300">
        <v>0</v>
      </c>
      <c r="AB16" s="301">
        <v>0</v>
      </c>
      <c r="AC16" s="301">
        <v>0</v>
      </c>
      <c r="AD16" s="301">
        <v>0</v>
      </c>
      <c r="AE16" s="301">
        <v>0</v>
      </c>
      <c r="AF16" s="300">
        <v>0</v>
      </c>
      <c r="AG16" s="301">
        <v>0</v>
      </c>
      <c r="AH16" s="301">
        <v>0</v>
      </c>
      <c r="AI16" s="301">
        <v>0</v>
      </c>
      <c r="AJ16" s="301">
        <v>0</v>
      </c>
      <c r="AK16" s="300">
        <v>0</v>
      </c>
      <c r="AL16" s="300">
        <v>0</v>
      </c>
      <c r="AM16" s="300">
        <v>0</v>
      </c>
      <c r="AN16" s="300">
        <v>0</v>
      </c>
      <c r="AO16" s="300">
        <v>0</v>
      </c>
      <c r="AP16" s="300">
        <v>0</v>
      </c>
      <c r="AQ16" s="301">
        <v>0</v>
      </c>
      <c r="AR16" s="301">
        <v>0</v>
      </c>
      <c r="AS16" s="301">
        <v>0</v>
      </c>
      <c r="AT16" s="301">
        <v>0</v>
      </c>
      <c r="AU16" s="300">
        <v>0</v>
      </c>
      <c r="AV16" s="301">
        <v>0</v>
      </c>
      <c r="AW16" s="301">
        <v>0</v>
      </c>
      <c r="AX16" s="301">
        <v>0</v>
      </c>
      <c r="AY16" s="301">
        <v>0</v>
      </c>
      <c r="AZ16" s="300">
        <v>0</v>
      </c>
      <c r="BA16" s="301">
        <v>0</v>
      </c>
      <c r="BB16" s="301">
        <v>0</v>
      </c>
      <c r="BC16" s="301">
        <v>0</v>
      </c>
      <c r="BD16" s="301">
        <v>0</v>
      </c>
      <c r="BE16" s="300">
        <v>0</v>
      </c>
      <c r="BF16" s="301">
        <v>0</v>
      </c>
      <c r="BG16" s="301">
        <v>0</v>
      </c>
      <c r="BH16" s="301">
        <v>0</v>
      </c>
      <c r="BI16" s="301">
        <v>0</v>
      </c>
      <c r="BJ16" s="300">
        <v>0</v>
      </c>
      <c r="BK16" s="301">
        <v>0</v>
      </c>
      <c r="BL16" s="301">
        <v>0</v>
      </c>
      <c r="BM16" s="301">
        <v>0</v>
      </c>
      <c r="BN16" s="301">
        <v>0</v>
      </c>
      <c r="BO16" s="300">
        <v>0</v>
      </c>
      <c r="BP16" s="301">
        <v>0</v>
      </c>
      <c r="BQ16" s="301">
        <v>0</v>
      </c>
      <c r="BR16" s="301">
        <v>0</v>
      </c>
      <c r="BS16" s="301">
        <v>0</v>
      </c>
      <c r="BT16" s="300">
        <v>0</v>
      </c>
      <c r="BU16" s="300">
        <v>0</v>
      </c>
      <c r="BV16" s="300">
        <v>0</v>
      </c>
      <c r="BW16" s="300">
        <v>0</v>
      </c>
      <c r="BX16" s="300">
        <v>0</v>
      </c>
      <c r="BY16" s="300">
        <v>0</v>
      </c>
      <c r="BZ16" s="301">
        <v>0</v>
      </c>
      <c r="CA16" s="301">
        <v>0</v>
      </c>
      <c r="CB16" s="301">
        <v>0</v>
      </c>
      <c r="CC16" s="301">
        <v>0</v>
      </c>
      <c r="CD16" s="300">
        <v>0</v>
      </c>
      <c r="CE16" s="301">
        <v>0</v>
      </c>
      <c r="CF16" s="301">
        <v>0</v>
      </c>
      <c r="CG16" s="301">
        <v>0</v>
      </c>
      <c r="CH16" s="301">
        <v>0</v>
      </c>
      <c r="CI16" s="300">
        <v>0</v>
      </c>
      <c r="CJ16" s="301">
        <v>0</v>
      </c>
      <c r="CK16" s="301">
        <v>0</v>
      </c>
      <c r="CL16" s="301">
        <v>0</v>
      </c>
      <c r="CM16" s="301">
        <v>0</v>
      </c>
      <c r="CN16" s="300">
        <v>0</v>
      </c>
      <c r="CO16" s="301">
        <v>0</v>
      </c>
      <c r="CP16" s="301">
        <v>0</v>
      </c>
      <c r="CQ16" s="301">
        <v>0</v>
      </c>
      <c r="CR16" s="301">
        <v>0</v>
      </c>
      <c r="CS16" s="300">
        <v>0</v>
      </c>
      <c r="CT16" s="301">
        <v>0</v>
      </c>
      <c r="CU16" s="301">
        <v>0</v>
      </c>
      <c r="CV16" s="301">
        <v>0</v>
      </c>
      <c r="CW16" s="301">
        <v>0</v>
      </c>
      <c r="CX16" s="300">
        <v>0</v>
      </c>
      <c r="CY16" s="301">
        <v>0</v>
      </c>
      <c r="CZ16" s="301">
        <v>0</v>
      </c>
      <c r="DA16" s="301">
        <v>0</v>
      </c>
      <c r="DB16" s="301">
        <v>0</v>
      </c>
      <c r="DC16" s="300">
        <v>0</v>
      </c>
      <c r="DD16" s="300">
        <v>0</v>
      </c>
      <c r="DE16" s="300">
        <v>0</v>
      </c>
      <c r="DF16" s="300">
        <v>0</v>
      </c>
      <c r="DG16" s="300">
        <v>0</v>
      </c>
      <c r="DH16" s="300">
        <v>0</v>
      </c>
      <c r="DI16" s="301">
        <v>0</v>
      </c>
      <c r="DJ16" s="301">
        <v>0</v>
      </c>
      <c r="DK16" s="301">
        <v>0</v>
      </c>
      <c r="DL16" s="301">
        <v>0</v>
      </c>
      <c r="DM16" s="300">
        <v>0</v>
      </c>
      <c r="DN16" s="301">
        <v>0</v>
      </c>
      <c r="DO16" s="301">
        <v>0</v>
      </c>
      <c r="DP16" s="301">
        <v>0</v>
      </c>
      <c r="DQ16" s="301">
        <v>0</v>
      </c>
      <c r="DR16" s="300">
        <v>0</v>
      </c>
      <c r="DS16" s="301">
        <v>0</v>
      </c>
      <c r="DT16" s="301">
        <v>0</v>
      </c>
      <c r="DU16" s="301">
        <v>0</v>
      </c>
      <c r="DV16" s="301">
        <v>0</v>
      </c>
      <c r="DW16" s="300">
        <v>0</v>
      </c>
      <c r="DX16" s="301">
        <v>0</v>
      </c>
      <c r="DY16" s="301">
        <v>0</v>
      </c>
      <c r="DZ16" s="301">
        <v>0</v>
      </c>
      <c r="EA16" s="301">
        <v>0</v>
      </c>
      <c r="EB16" s="300">
        <v>0</v>
      </c>
      <c r="EC16" s="301">
        <v>0</v>
      </c>
      <c r="ED16" s="301">
        <v>0</v>
      </c>
      <c r="EE16" s="301">
        <v>0</v>
      </c>
      <c r="EF16" s="301">
        <v>0</v>
      </c>
      <c r="EG16" s="300">
        <v>0</v>
      </c>
      <c r="EH16" s="301">
        <v>0</v>
      </c>
      <c r="EI16" s="301">
        <v>0</v>
      </c>
      <c r="EJ16" s="301">
        <v>0</v>
      </c>
      <c r="EK16" s="301">
        <v>0</v>
      </c>
      <c r="EL16" s="300">
        <v>0</v>
      </c>
      <c r="EM16" s="300">
        <v>0</v>
      </c>
      <c r="EN16" s="300">
        <v>0</v>
      </c>
      <c r="EO16" s="300">
        <v>0</v>
      </c>
      <c r="EP16" s="300">
        <v>0</v>
      </c>
      <c r="EQ16" s="300">
        <v>0</v>
      </c>
      <c r="ER16" s="301">
        <v>0</v>
      </c>
      <c r="ES16" s="301">
        <v>0</v>
      </c>
      <c r="ET16" s="301">
        <v>0</v>
      </c>
      <c r="EU16" s="301">
        <v>0</v>
      </c>
      <c r="EV16" s="300">
        <v>0</v>
      </c>
      <c r="EW16" s="301">
        <v>0</v>
      </c>
      <c r="EX16" s="301">
        <v>0</v>
      </c>
      <c r="EY16" s="301">
        <v>0</v>
      </c>
      <c r="EZ16" s="301">
        <v>0</v>
      </c>
      <c r="FA16" s="300">
        <v>0</v>
      </c>
      <c r="FB16" s="301">
        <v>0</v>
      </c>
      <c r="FC16" s="301">
        <v>0</v>
      </c>
      <c r="FD16" s="301">
        <v>0</v>
      </c>
      <c r="FE16" s="301">
        <v>0</v>
      </c>
      <c r="FF16" s="300">
        <v>0</v>
      </c>
      <c r="FG16" s="301">
        <v>0</v>
      </c>
      <c r="FH16" s="301">
        <v>0</v>
      </c>
      <c r="FI16" s="301">
        <v>0</v>
      </c>
      <c r="FJ16" s="301">
        <v>0</v>
      </c>
      <c r="FK16" s="300">
        <v>0</v>
      </c>
      <c r="FL16" s="301">
        <v>0</v>
      </c>
      <c r="FM16" s="301">
        <v>0</v>
      </c>
      <c r="FN16" s="301">
        <v>0</v>
      </c>
      <c r="FO16" s="301">
        <v>0</v>
      </c>
      <c r="FP16" s="300">
        <v>0</v>
      </c>
      <c r="FQ16" s="301">
        <v>0</v>
      </c>
      <c r="FR16" s="301">
        <v>0</v>
      </c>
      <c r="FS16" s="301">
        <v>0</v>
      </c>
      <c r="FT16" s="301">
        <v>0</v>
      </c>
      <c r="FU16" s="300">
        <v>0</v>
      </c>
      <c r="FV16" s="301">
        <v>0</v>
      </c>
      <c r="FW16" s="301">
        <v>0</v>
      </c>
      <c r="FX16" s="301">
        <v>0</v>
      </c>
      <c r="FY16" s="301">
        <v>0</v>
      </c>
    </row>
    <row r="17" spans="1:181" s="302" customFormat="1" x14ac:dyDescent="0.3">
      <c r="A17" s="301" t="s">
        <v>654</v>
      </c>
      <c r="B17" s="301">
        <v>0</v>
      </c>
      <c r="C17" s="300">
        <v>0</v>
      </c>
      <c r="D17" s="301">
        <v>0</v>
      </c>
      <c r="E17" s="301">
        <v>0</v>
      </c>
      <c r="F17" s="301">
        <v>0</v>
      </c>
      <c r="G17" s="301">
        <v>0</v>
      </c>
      <c r="H17" s="300">
        <v>0</v>
      </c>
      <c r="I17" s="301">
        <v>0</v>
      </c>
      <c r="J17" s="301">
        <v>0</v>
      </c>
      <c r="K17" s="301">
        <v>0</v>
      </c>
      <c r="L17" s="301">
        <v>0</v>
      </c>
      <c r="M17" s="300">
        <v>0</v>
      </c>
      <c r="N17" s="301">
        <v>0</v>
      </c>
      <c r="O17" s="301">
        <v>0</v>
      </c>
      <c r="P17" s="301">
        <v>0</v>
      </c>
      <c r="Q17" s="301">
        <v>0</v>
      </c>
      <c r="R17" s="300">
        <v>0</v>
      </c>
      <c r="S17" s="301">
        <v>0</v>
      </c>
      <c r="T17" s="301">
        <v>0</v>
      </c>
      <c r="U17" s="301">
        <v>0</v>
      </c>
      <c r="V17" s="301">
        <v>0</v>
      </c>
      <c r="W17" s="300">
        <v>0</v>
      </c>
      <c r="X17" s="301">
        <v>0</v>
      </c>
      <c r="Y17" s="301">
        <v>0</v>
      </c>
      <c r="Z17" s="301">
        <v>0</v>
      </c>
      <c r="AA17" s="301">
        <v>0</v>
      </c>
      <c r="AB17" s="300">
        <v>0</v>
      </c>
      <c r="AC17" s="301">
        <v>0</v>
      </c>
      <c r="AD17" s="301">
        <v>0</v>
      </c>
      <c r="AE17" s="301">
        <v>0</v>
      </c>
      <c r="AF17" s="301">
        <v>0</v>
      </c>
      <c r="AG17" s="300">
        <v>0</v>
      </c>
      <c r="AH17" s="301">
        <v>0</v>
      </c>
      <c r="AI17" s="301">
        <v>0</v>
      </c>
      <c r="AJ17" s="301">
        <v>0</v>
      </c>
      <c r="AK17" s="301">
        <v>0</v>
      </c>
      <c r="AL17" s="301">
        <v>0</v>
      </c>
      <c r="AM17" s="301">
        <v>0</v>
      </c>
      <c r="AN17" s="301">
        <v>0</v>
      </c>
      <c r="AO17" s="301">
        <v>0</v>
      </c>
      <c r="AP17" s="301">
        <v>0</v>
      </c>
      <c r="AQ17" s="300">
        <v>0</v>
      </c>
      <c r="AR17" s="301">
        <v>0</v>
      </c>
      <c r="AS17" s="301">
        <v>0</v>
      </c>
      <c r="AT17" s="301">
        <v>0</v>
      </c>
      <c r="AU17" s="301">
        <v>0</v>
      </c>
      <c r="AV17" s="300">
        <v>0</v>
      </c>
      <c r="AW17" s="301">
        <v>0</v>
      </c>
      <c r="AX17" s="301">
        <v>0</v>
      </c>
      <c r="AY17" s="301">
        <v>0</v>
      </c>
      <c r="AZ17" s="301">
        <v>0</v>
      </c>
      <c r="BA17" s="300">
        <v>0</v>
      </c>
      <c r="BB17" s="301">
        <v>0</v>
      </c>
      <c r="BC17" s="301">
        <v>0</v>
      </c>
      <c r="BD17" s="301">
        <v>0</v>
      </c>
      <c r="BE17" s="301">
        <v>0</v>
      </c>
      <c r="BF17" s="300">
        <v>0</v>
      </c>
      <c r="BG17" s="301">
        <v>0</v>
      </c>
      <c r="BH17" s="301">
        <v>0</v>
      </c>
      <c r="BI17" s="301">
        <v>0</v>
      </c>
      <c r="BJ17" s="301">
        <v>0</v>
      </c>
      <c r="BK17" s="300">
        <v>0</v>
      </c>
      <c r="BL17" s="301">
        <v>0</v>
      </c>
      <c r="BM17" s="301">
        <v>0</v>
      </c>
      <c r="BN17" s="301">
        <v>0</v>
      </c>
      <c r="BO17" s="301">
        <v>0</v>
      </c>
      <c r="BP17" s="300">
        <v>0</v>
      </c>
      <c r="BQ17" s="301">
        <v>0</v>
      </c>
      <c r="BR17" s="301">
        <v>0</v>
      </c>
      <c r="BS17" s="301">
        <v>0</v>
      </c>
      <c r="BT17" s="301">
        <v>0</v>
      </c>
      <c r="BU17" s="301">
        <v>0</v>
      </c>
      <c r="BV17" s="301">
        <v>0</v>
      </c>
      <c r="BW17" s="301">
        <v>0</v>
      </c>
      <c r="BX17" s="301">
        <v>0</v>
      </c>
      <c r="BY17" s="301">
        <v>0</v>
      </c>
      <c r="BZ17" s="300">
        <v>0</v>
      </c>
      <c r="CA17" s="301">
        <v>0</v>
      </c>
      <c r="CB17" s="301">
        <v>0</v>
      </c>
      <c r="CC17" s="301">
        <v>0</v>
      </c>
      <c r="CD17" s="301">
        <v>0</v>
      </c>
      <c r="CE17" s="300">
        <v>0</v>
      </c>
      <c r="CF17" s="301">
        <v>0</v>
      </c>
      <c r="CG17" s="301">
        <v>0</v>
      </c>
      <c r="CH17" s="301">
        <v>0</v>
      </c>
      <c r="CI17" s="301">
        <v>0</v>
      </c>
      <c r="CJ17" s="300">
        <v>0</v>
      </c>
      <c r="CK17" s="301">
        <v>0</v>
      </c>
      <c r="CL17" s="301">
        <v>0</v>
      </c>
      <c r="CM17" s="301">
        <v>0</v>
      </c>
      <c r="CN17" s="301">
        <v>0</v>
      </c>
      <c r="CO17" s="300">
        <v>0</v>
      </c>
      <c r="CP17" s="301">
        <v>0</v>
      </c>
      <c r="CQ17" s="301">
        <v>0</v>
      </c>
      <c r="CR17" s="301">
        <v>0</v>
      </c>
      <c r="CS17" s="301">
        <v>0</v>
      </c>
      <c r="CT17" s="300">
        <v>0</v>
      </c>
      <c r="CU17" s="301">
        <v>0</v>
      </c>
      <c r="CV17" s="301">
        <v>0</v>
      </c>
      <c r="CW17" s="301">
        <v>0</v>
      </c>
      <c r="CX17" s="301">
        <v>0</v>
      </c>
      <c r="CY17" s="300">
        <v>0</v>
      </c>
      <c r="CZ17" s="301">
        <v>0</v>
      </c>
      <c r="DA17" s="301">
        <v>0</v>
      </c>
      <c r="DB17" s="301">
        <v>0</v>
      </c>
      <c r="DC17" s="301">
        <v>0</v>
      </c>
      <c r="DD17" s="301">
        <v>0</v>
      </c>
      <c r="DE17" s="301">
        <v>0</v>
      </c>
      <c r="DF17" s="301">
        <v>0</v>
      </c>
      <c r="DG17" s="301">
        <v>0</v>
      </c>
      <c r="DH17" s="301">
        <v>0</v>
      </c>
      <c r="DI17" s="300">
        <v>0</v>
      </c>
      <c r="DJ17" s="301">
        <v>0</v>
      </c>
      <c r="DK17" s="301">
        <v>0</v>
      </c>
      <c r="DL17" s="301">
        <v>0</v>
      </c>
      <c r="DM17" s="301">
        <v>0</v>
      </c>
      <c r="DN17" s="300">
        <v>0</v>
      </c>
      <c r="DO17" s="301">
        <v>0</v>
      </c>
      <c r="DP17" s="301">
        <v>0</v>
      </c>
      <c r="DQ17" s="301">
        <v>0</v>
      </c>
      <c r="DR17" s="301">
        <v>0</v>
      </c>
      <c r="DS17" s="300">
        <v>0</v>
      </c>
      <c r="DT17" s="301">
        <v>0</v>
      </c>
      <c r="DU17" s="301">
        <v>0</v>
      </c>
      <c r="DV17" s="301">
        <v>0</v>
      </c>
      <c r="DW17" s="301">
        <v>0</v>
      </c>
      <c r="DX17" s="300">
        <v>0</v>
      </c>
      <c r="DY17" s="301">
        <v>0</v>
      </c>
      <c r="DZ17" s="301">
        <v>0</v>
      </c>
      <c r="EA17" s="301">
        <v>0</v>
      </c>
      <c r="EB17" s="301">
        <v>0</v>
      </c>
      <c r="EC17" s="300">
        <v>0</v>
      </c>
      <c r="ED17" s="301">
        <v>0</v>
      </c>
      <c r="EE17" s="301">
        <v>0</v>
      </c>
      <c r="EF17" s="301">
        <v>0</v>
      </c>
      <c r="EG17" s="301">
        <v>0</v>
      </c>
      <c r="EH17" s="300">
        <v>0</v>
      </c>
      <c r="EI17" s="301">
        <v>0</v>
      </c>
      <c r="EJ17" s="301">
        <v>0</v>
      </c>
      <c r="EK17" s="301">
        <v>0</v>
      </c>
      <c r="EL17" s="301">
        <v>0</v>
      </c>
      <c r="EM17" s="301">
        <v>0</v>
      </c>
      <c r="EN17" s="301">
        <v>0</v>
      </c>
      <c r="EO17" s="301">
        <v>0</v>
      </c>
      <c r="EP17" s="301">
        <v>0</v>
      </c>
      <c r="EQ17" s="301">
        <v>0</v>
      </c>
      <c r="ER17" s="300">
        <v>0</v>
      </c>
      <c r="ES17" s="301">
        <v>0</v>
      </c>
      <c r="ET17" s="301">
        <v>0</v>
      </c>
      <c r="EU17" s="301">
        <v>0</v>
      </c>
      <c r="EV17" s="301">
        <v>0</v>
      </c>
      <c r="EW17" s="300">
        <v>0</v>
      </c>
      <c r="EX17" s="301">
        <v>0</v>
      </c>
      <c r="EY17" s="301">
        <v>0</v>
      </c>
      <c r="EZ17" s="301">
        <v>0</v>
      </c>
      <c r="FA17" s="301">
        <v>0</v>
      </c>
      <c r="FB17" s="300">
        <v>0</v>
      </c>
      <c r="FC17" s="301">
        <v>0</v>
      </c>
      <c r="FD17" s="301">
        <v>0</v>
      </c>
      <c r="FE17" s="301">
        <v>0</v>
      </c>
      <c r="FF17" s="301">
        <v>0</v>
      </c>
      <c r="FG17" s="300">
        <v>0</v>
      </c>
      <c r="FH17" s="301">
        <v>0</v>
      </c>
      <c r="FI17" s="301">
        <v>0</v>
      </c>
      <c r="FJ17" s="301">
        <v>0</v>
      </c>
      <c r="FK17" s="301">
        <v>0</v>
      </c>
      <c r="FL17" s="300">
        <v>0</v>
      </c>
      <c r="FM17" s="301">
        <v>0</v>
      </c>
      <c r="FN17" s="301">
        <v>0</v>
      </c>
      <c r="FO17" s="301">
        <v>0</v>
      </c>
      <c r="FP17" s="301">
        <v>0</v>
      </c>
      <c r="FQ17" s="300">
        <v>0</v>
      </c>
      <c r="FR17" s="301">
        <v>0</v>
      </c>
      <c r="FS17" s="301">
        <v>0</v>
      </c>
      <c r="FT17" s="301">
        <v>0</v>
      </c>
      <c r="FU17" s="301">
        <v>0</v>
      </c>
      <c r="FV17" s="300">
        <v>0</v>
      </c>
      <c r="FW17" s="301">
        <v>0</v>
      </c>
      <c r="FX17" s="301">
        <v>0</v>
      </c>
      <c r="FY17" s="301">
        <v>0</v>
      </c>
    </row>
    <row r="18" spans="1:181" s="302" customFormat="1" x14ac:dyDescent="0.3">
      <c r="A18" s="301" t="s">
        <v>419</v>
      </c>
      <c r="B18" s="301">
        <v>0</v>
      </c>
      <c r="C18" s="301">
        <v>0</v>
      </c>
      <c r="D18" s="300">
        <v>0</v>
      </c>
      <c r="E18" s="301">
        <v>0</v>
      </c>
      <c r="F18" s="301">
        <v>0</v>
      </c>
      <c r="G18" s="301">
        <v>0</v>
      </c>
      <c r="H18" s="301">
        <v>0</v>
      </c>
      <c r="I18" s="300">
        <v>0</v>
      </c>
      <c r="J18" s="301">
        <v>0</v>
      </c>
      <c r="K18" s="301">
        <v>0</v>
      </c>
      <c r="L18" s="301">
        <v>0</v>
      </c>
      <c r="M18" s="301">
        <v>0</v>
      </c>
      <c r="N18" s="300">
        <v>0</v>
      </c>
      <c r="O18" s="301">
        <v>0</v>
      </c>
      <c r="P18" s="301">
        <v>0</v>
      </c>
      <c r="Q18" s="301">
        <v>0</v>
      </c>
      <c r="R18" s="301">
        <v>0</v>
      </c>
      <c r="S18" s="300">
        <v>0</v>
      </c>
      <c r="T18" s="301">
        <v>0</v>
      </c>
      <c r="U18" s="301">
        <v>0</v>
      </c>
      <c r="V18" s="301">
        <v>0</v>
      </c>
      <c r="W18" s="301">
        <v>0</v>
      </c>
      <c r="X18" s="300">
        <v>0</v>
      </c>
      <c r="Y18" s="301">
        <v>0</v>
      </c>
      <c r="Z18" s="301">
        <v>0</v>
      </c>
      <c r="AA18" s="301">
        <v>0</v>
      </c>
      <c r="AB18" s="301">
        <v>0</v>
      </c>
      <c r="AC18" s="300">
        <v>0</v>
      </c>
      <c r="AD18" s="301">
        <v>0</v>
      </c>
      <c r="AE18" s="301">
        <v>0</v>
      </c>
      <c r="AF18" s="301">
        <v>0</v>
      </c>
      <c r="AG18" s="301">
        <v>0</v>
      </c>
      <c r="AH18" s="300">
        <v>0</v>
      </c>
      <c r="AI18" s="301">
        <v>0</v>
      </c>
      <c r="AJ18" s="301">
        <v>0</v>
      </c>
      <c r="AK18" s="301">
        <v>0</v>
      </c>
      <c r="AL18" s="301">
        <v>0</v>
      </c>
      <c r="AM18" s="301">
        <v>0</v>
      </c>
      <c r="AN18" s="301">
        <v>0</v>
      </c>
      <c r="AO18" s="301">
        <v>0</v>
      </c>
      <c r="AP18" s="301">
        <v>0</v>
      </c>
      <c r="AQ18" s="301">
        <v>0</v>
      </c>
      <c r="AR18" s="300">
        <v>0</v>
      </c>
      <c r="AS18" s="301">
        <v>0</v>
      </c>
      <c r="AT18" s="301">
        <v>0</v>
      </c>
      <c r="AU18" s="301">
        <v>0</v>
      </c>
      <c r="AV18" s="301">
        <v>0</v>
      </c>
      <c r="AW18" s="300">
        <v>0</v>
      </c>
      <c r="AX18" s="301">
        <v>0</v>
      </c>
      <c r="AY18" s="301">
        <v>0</v>
      </c>
      <c r="AZ18" s="301">
        <v>0</v>
      </c>
      <c r="BA18" s="301">
        <v>0</v>
      </c>
      <c r="BB18" s="300">
        <v>0</v>
      </c>
      <c r="BC18" s="301">
        <v>0</v>
      </c>
      <c r="BD18" s="301">
        <v>0</v>
      </c>
      <c r="BE18" s="301">
        <v>0</v>
      </c>
      <c r="BF18" s="301">
        <v>0</v>
      </c>
      <c r="BG18" s="300">
        <v>0</v>
      </c>
      <c r="BH18" s="301">
        <v>0</v>
      </c>
      <c r="BI18" s="301">
        <v>0</v>
      </c>
      <c r="BJ18" s="301">
        <v>0</v>
      </c>
      <c r="BK18" s="301">
        <v>0</v>
      </c>
      <c r="BL18" s="300">
        <v>0</v>
      </c>
      <c r="BM18" s="301">
        <v>0</v>
      </c>
      <c r="BN18" s="301">
        <v>0</v>
      </c>
      <c r="BO18" s="301">
        <v>0</v>
      </c>
      <c r="BP18" s="301">
        <v>0</v>
      </c>
      <c r="BQ18" s="300">
        <v>0</v>
      </c>
      <c r="BR18" s="301">
        <v>0</v>
      </c>
      <c r="BS18" s="301">
        <v>0</v>
      </c>
      <c r="BT18" s="301">
        <v>0</v>
      </c>
      <c r="BU18" s="301">
        <v>0</v>
      </c>
      <c r="BV18" s="301">
        <v>0</v>
      </c>
      <c r="BW18" s="301">
        <v>0</v>
      </c>
      <c r="BX18" s="301">
        <v>0</v>
      </c>
      <c r="BY18" s="301">
        <v>0</v>
      </c>
      <c r="BZ18" s="301">
        <v>0</v>
      </c>
      <c r="CA18" s="300">
        <v>0</v>
      </c>
      <c r="CB18" s="301">
        <v>0</v>
      </c>
      <c r="CC18" s="301">
        <v>0</v>
      </c>
      <c r="CD18" s="301">
        <v>0</v>
      </c>
      <c r="CE18" s="301">
        <v>0</v>
      </c>
      <c r="CF18" s="300">
        <v>0</v>
      </c>
      <c r="CG18" s="301">
        <v>0</v>
      </c>
      <c r="CH18" s="301">
        <v>0</v>
      </c>
      <c r="CI18" s="301">
        <v>0</v>
      </c>
      <c r="CJ18" s="301">
        <v>0</v>
      </c>
      <c r="CK18" s="300">
        <v>0</v>
      </c>
      <c r="CL18" s="301">
        <v>0</v>
      </c>
      <c r="CM18" s="301">
        <v>0</v>
      </c>
      <c r="CN18" s="301">
        <v>0</v>
      </c>
      <c r="CO18" s="301">
        <v>0</v>
      </c>
      <c r="CP18" s="300">
        <v>0</v>
      </c>
      <c r="CQ18" s="301">
        <v>0</v>
      </c>
      <c r="CR18" s="301">
        <v>0</v>
      </c>
      <c r="CS18" s="301">
        <v>0</v>
      </c>
      <c r="CT18" s="301">
        <v>0</v>
      </c>
      <c r="CU18" s="300">
        <v>0</v>
      </c>
      <c r="CV18" s="301">
        <v>0</v>
      </c>
      <c r="CW18" s="301">
        <v>0</v>
      </c>
      <c r="CX18" s="301">
        <v>0</v>
      </c>
      <c r="CY18" s="301">
        <v>0</v>
      </c>
      <c r="CZ18" s="300">
        <v>0</v>
      </c>
      <c r="DA18" s="301">
        <v>0</v>
      </c>
      <c r="DB18" s="301">
        <v>0</v>
      </c>
      <c r="DC18" s="301">
        <v>0</v>
      </c>
      <c r="DD18" s="301">
        <v>0</v>
      </c>
      <c r="DE18" s="301">
        <v>0</v>
      </c>
      <c r="DF18" s="301">
        <v>0</v>
      </c>
      <c r="DG18" s="301">
        <v>0</v>
      </c>
      <c r="DH18" s="301">
        <v>0</v>
      </c>
      <c r="DI18" s="301">
        <v>0</v>
      </c>
      <c r="DJ18" s="300">
        <v>0</v>
      </c>
      <c r="DK18" s="301">
        <v>0</v>
      </c>
      <c r="DL18" s="301">
        <v>0</v>
      </c>
      <c r="DM18" s="301">
        <v>0</v>
      </c>
      <c r="DN18" s="301">
        <v>0</v>
      </c>
      <c r="DO18" s="300">
        <v>0</v>
      </c>
      <c r="DP18" s="301">
        <v>0</v>
      </c>
      <c r="DQ18" s="301">
        <v>0</v>
      </c>
      <c r="DR18" s="301">
        <v>0</v>
      </c>
      <c r="DS18" s="301">
        <v>0</v>
      </c>
      <c r="DT18" s="300">
        <v>0</v>
      </c>
      <c r="DU18" s="301">
        <v>0</v>
      </c>
      <c r="DV18" s="301">
        <v>0</v>
      </c>
      <c r="DW18" s="301">
        <v>0</v>
      </c>
      <c r="DX18" s="301">
        <v>0</v>
      </c>
      <c r="DY18" s="300">
        <v>0</v>
      </c>
      <c r="DZ18" s="301">
        <v>0</v>
      </c>
      <c r="EA18" s="301">
        <v>0</v>
      </c>
      <c r="EB18" s="301">
        <v>0</v>
      </c>
      <c r="EC18" s="301">
        <v>0</v>
      </c>
      <c r="ED18" s="300">
        <v>0</v>
      </c>
      <c r="EE18" s="301">
        <v>0</v>
      </c>
      <c r="EF18" s="301">
        <v>0</v>
      </c>
      <c r="EG18" s="301">
        <v>0</v>
      </c>
      <c r="EH18" s="301">
        <v>0</v>
      </c>
      <c r="EI18" s="300">
        <v>0</v>
      </c>
      <c r="EJ18" s="301">
        <v>0</v>
      </c>
      <c r="EK18" s="301">
        <v>0</v>
      </c>
      <c r="EL18" s="301">
        <v>0</v>
      </c>
      <c r="EM18" s="301">
        <v>0</v>
      </c>
      <c r="EN18" s="301">
        <v>0</v>
      </c>
      <c r="EO18" s="301">
        <v>0</v>
      </c>
      <c r="EP18" s="301">
        <v>0</v>
      </c>
      <c r="EQ18" s="301">
        <v>0</v>
      </c>
      <c r="ER18" s="301">
        <v>0</v>
      </c>
      <c r="ES18" s="300">
        <v>0</v>
      </c>
      <c r="ET18" s="301">
        <v>0</v>
      </c>
      <c r="EU18" s="301">
        <v>0</v>
      </c>
      <c r="EV18" s="301">
        <v>0</v>
      </c>
      <c r="EW18" s="301">
        <v>0</v>
      </c>
      <c r="EX18" s="300">
        <v>0</v>
      </c>
      <c r="EY18" s="301">
        <v>0</v>
      </c>
      <c r="EZ18" s="301">
        <v>0</v>
      </c>
      <c r="FA18" s="301">
        <v>0</v>
      </c>
      <c r="FB18" s="301">
        <v>0</v>
      </c>
      <c r="FC18" s="300">
        <v>0</v>
      </c>
      <c r="FD18" s="301">
        <v>0</v>
      </c>
      <c r="FE18" s="301">
        <v>0</v>
      </c>
      <c r="FF18" s="301">
        <v>0</v>
      </c>
      <c r="FG18" s="301">
        <v>0</v>
      </c>
      <c r="FH18" s="300">
        <v>0</v>
      </c>
      <c r="FI18" s="301">
        <v>0</v>
      </c>
      <c r="FJ18" s="301">
        <v>0</v>
      </c>
      <c r="FK18" s="301">
        <v>0</v>
      </c>
      <c r="FL18" s="301">
        <v>0</v>
      </c>
      <c r="FM18" s="300">
        <v>0</v>
      </c>
      <c r="FN18" s="301">
        <v>0</v>
      </c>
      <c r="FO18" s="301">
        <v>0</v>
      </c>
      <c r="FP18" s="301">
        <v>0</v>
      </c>
      <c r="FQ18" s="301">
        <v>0</v>
      </c>
      <c r="FR18" s="300">
        <v>0</v>
      </c>
      <c r="FS18" s="301">
        <v>0</v>
      </c>
      <c r="FT18" s="301">
        <v>0</v>
      </c>
      <c r="FU18" s="301">
        <v>0</v>
      </c>
      <c r="FV18" s="301">
        <v>0</v>
      </c>
      <c r="FW18" s="300">
        <v>0</v>
      </c>
      <c r="FX18" s="301">
        <v>0</v>
      </c>
      <c r="FY18" s="301">
        <v>0</v>
      </c>
    </row>
    <row r="19" spans="1:181" s="302" customFormat="1" x14ac:dyDescent="0.3">
      <c r="A19" s="301" t="s">
        <v>420</v>
      </c>
      <c r="B19" s="301">
        <v>0</v>
      </c>
      <c r="C19" s="301">
        <v>0</v>
      </c>
      <c r="D19" s="301">
        <v>0</v>
      </c>
      <c r="E19" s="300">
        <v>0</v>
      </c>
      <c r="F19" s="301">
        <v>0</v>
      </c>
      <c r="G19" s="301">
        <v>0</v>
      </c>
      <c r="H19" s="301">
        <v>0</v>
      </c>
      <c r="I19" s="301">
        <v>0</v>
      </c>
      <c r="J19" s="300">
        <v>0</v>
      </c>
      <c r="K19" s="301">
        <v>0</v>
      </c>
      <c r="L19" s="301">
        <v>0</v>
      </c>
      <c r="M19" s="301">
        <v>0</v>
      </c>
      <c r="N19" s="301">
        <v>0</v>
      </c>
      <c r="O19" s="300">
        <v>0</v>
      </c>
      <c r="P19" s="301">
        <v>0</v>
      </c>
      <c r="Q19" s="301">
        <v>0</v>
      </c>
      <c r="R19" s="301">
        <v>0</v>
      </c>
      <c r="S19" s="301">
        <v>0</v>
      </c>
      <c r="T19" s="300">
        <v>0</v>
      </c>
      <c r="U19" s="301">
        <v>0</v>
      </c>
      <c r="V19" s="301">
        <v>0</v>
      </c>
      <c r="W19" s="301">
        <v>0</v>
      </c>
      <c r="X19" s="301">
        <v>0</v>
      </c>
      <c r="Y19" s="300">
        <v>0</v>
      </c>
      <c r="Z19" s="301">
        <v>0</v>
      </c>
      <c r="AA19" s="301">
        <v>0</v>
      </c>
      <c r="AB19" s="301">
        <v>0</v>
      </c>
      <c r="AC19" s="301">
        <v>0</v>
      </c>
      <c r="AD19" s="300">
        <v>0</v>
      </c>
      <c r="AE19" s="301">
        <v>0</v>
      </c>
      <c r="AF19" s="301">
        <v>0</v>
      </c>
      <c r="AG19" s="301">
        <v>0</v>
      </c>
      <c r="AH19" s="301">
        <v>0</v>
      </c>
      <c r="AI19" s="300">
        <v>0</v>
      </c>
      <c r="AJ19" s="301">
        <v>0</v>
      </c>
      <c r="AK19" s="301">
        <v>0</v>
      </c>
      <c r="AL19" s="301">
        <v>0</v>
      </c>
      <c r="AM19" s="301">
        <v>0</v>
      </c>
      <c r="AN19" s="301">
        <v>0</v>
      </c>
      <c r="AO19" s="301">
        <v>0</v>
      </c>
      <c r="AP19" s="301">
        <v>0</v>
      </c>
      <c r="AQ19" s="301">
        <v>0</v>
      </c>
      <c r="AR19" s="301">
        <v>0</v>
      </c>
      <c r="AS19" s="300">
        <v>0</v>
      </c>
      <c r="AT19" s="301">
        <v>0</v>
      </c>
      <c r="AU19" s="301">
        <v>0</v>
      </c>
      <c r="AV19" s="301">
        <v>0</v>
      </c>
      <c r="AW19" s="301">
        <v>0</v>
      </c>
      <c r="AX19" s="300">
        <v>0</v>
      </c>
      <c r="AY19" s="301">
        <v>0</v>
      </c>
      <c r="AZ19" s="301">
        <v>0</v>
      </c>
      <c r="BA19" s="301">
        <v>0</v>
      </c>
      <c r="BB19" s="301">
        <v>0</v>
      </c>
      <c r="BC19" s="300">
        <v>0</v>
      </c>
      <c r="BD19" s="301">
        <v>0</v>
      </c>
      <c r="BE19" s="301">
        <v>0</v>
      </c>
      <c r="BF19" s="301">
        <v>0</v>
      </c>
      <c r="BG19" s="301">
        <v>0</v>
      </c>
      <c r="BH19" s="300">
        <v>0</v>
      </c>
      <c r="BI19" s="301">
        <v>0</v>
      </c>
      <c r="BJ19" s="301">
        <v>0</v>
      </c>
      <c r="BK19" s="301">
        <v>0</v>
      </c>
      <c r="BL19" s="301">
        <v>0</v>
      </c>
      <c r="BM19" s="300">
        <v>0</v>
      </c>
      <c r="BN19" s="301">
        <v>0</v>
      </c>
      <c r="BO19" s="301">
        <v>0</v>
      </c>
      <c r="BP19" s="301">
        <v>0</v>
      </c>
      <c r="BQ19" s="301">
        <v>0</v>
      </c>
      <c r="BR19" s="300">
        <v>0</v>
      </c>
      <c r="BS19" s="301">
        <v>0</v>
      </c>
      <c r="BT19" s="301">
        <v>0</v>
      </c>
      <c r="BU19" s="301">
        <v>0</v>
      </c>
      <c r="BV19" s="301">
        <v>0</v>
      </c>
      <c r="BW19" s="301">
        <v>0</v>
      </c>
      <c r="BX19" s="301">
        <v>0</v>
      </c>
      <c r="BY19" s="301">
        <v>0</v>
      </c>
      <c r="BZ19" s="301">
        <v>0</v>
      </c>
      <c r="CA19" s="301">
        <v>0</v>
      </c>
      <c r="CB19" s="300">
        <v>0</v>
      </c>
      <c r="CC19" s="301">
        <v>0</v>
      </c>
      <c r="CD19" s="301">
        <v>0</v>
      </c>
      <c r="CE19" s="301">
        <v>0</v>
      </c>
      <c r="CF19" s="301">
        <v>0</v>
      </c>
      <c r="CG19" s="300">
        <v>0</v>
      </c>
      <c r="CH19" s="301">
        <v>0</v>
      </c>
      <c r="CI19" s="301">
        <v>0</v>
      </c>
      <c r="CJ19" s="301">
        <v>0</v>
      </c>
      <c r="CK19" s="301">
        <v>0</v>
      </c>
      <c r="CL19" s="300">
        <v>0</v>
      </c>
      <c r="CM19" s="301">
        <v>0</v>
      </c>
      <c r="CN19" s="301">
        <v>0</v>
      </c>
      <c r="CO19" s="301">
        <v>0</v>
      </c>
      <c r="CP19" s="301">
        <v>0</v>
      </c>
      <c r="CQ19" s="300">
        <v>0</v>
      </c>
      <c r="CR19" s="301">
        <v>0</v>
      </c>
      <c r="CS19" s="301">
        <v>0</v>
      </c>
      <c r="CT19" s="301">
        <v>0</v>
      </c>
      <c r="CU19" s="301">
        <v>0</v>
      </c>
      <c r="CV19" s="300">
        <v>0</v>
      </c>
      <c r="CW19" s="301">
        <v>0</v>
      </c>
      <c r="CX19" s="301">
        <v>0</v>
      </c>
      <c r="CY19" s="301">
        <v>0</v>
      </c>
      <c r="CZ19" s="301">
        <v>0</v>
      </c>
      <c r="DA19" s="300">
        <v>0</v>
      </c>
      <c r="DB19" s="301">
        <v>0</v>
      </c>
      <c r="DC19" s="301">
        <v>0</v>
      </c>
      <c r="DD19" s="301">
        <v>0</v>
      </c>
      <c r="DE19" s="301">
        <v>0</v>
      </c>
      <c r="DF19" s="301">
        <v>0</v>
      </c>
      <c r="DG19" s="301">
        <v>0</v>
      </c>
      <c r="DH19" s="301">
        <v>0</v>
      </c>
      <c r="DI19" s="301">
        <v>0</v>
      </c>
      <c r="DJ19" s="301">
        <v>0</v>
      </c>
      <c r="DK19" s="300">
        <v>0</v>
      </c>
      <c r="DL19" s="301">
        <v>0</v>
      </c>
      <c r="DM19" s="301">
        <v>0</v>
      </c>
      <c r="DN19" s="301">
        <v>0</v>
      </c>
      <c r="DO19" s="301">
        <v>0</v>
      </c>
      <c r="DP19" s="300">
        <v>0</v>
      </c>
      <c r="DQ19" s="301">
        <v>0</v>
      </c>
      <c r="DR19" s="301">
        <v>0</v>
      </c>
      <c r="DS19" s="301">
        <v>0</v>
      </c>
      <c r="DT19" s="301">
        <v>0</v>
      </c>
      <c r="DU19" s="300">
        <v>0</v>
      </c>
      <c r="DV19" s="301">
        <v>0</v>
      </c>
      <c r="DW19" s="301">
        <v>0</v>
      </c>
      <c r="DX19" s="301">
        <v>0</v>
      </c>
      <c r="DY19" s="301">
        <v>0</v>
      </c>
      <c r="DZ19" s="300">
        <v>0</v>
      </c>
      <c r="EA19" s="301">
        <v>0</v>
      </c>
      <c r="EB19" s="301">
        <v>0</v>
      </c>
      <c r="EC19" s="301">
        <v>0</v>
      </c>
      <c r="ED19" s="301">
        <v>0</v>
      </c>
      <c r="EE19" s="300">
        <v>0</v>
      </c>
      <c r="EF19" s="301">
        <v>0</v>
      </c>
      <c r="EG19" s="301">
        <v>0</v>
      </c>
      <c r="EH19" s="301">
        <v>0</v>
      </c>
      <c r="EI19" s="301">
        <v>0</v>
      </c>
      <c r="EJ19" s="300">
        <v>0</v>
      </c>
      <c r="EK19" s="301">
        <v>0</v>
      </c>
      <c r="EL19" s="301">
        <v>0</v>
      </c>
      <c r="EM19" s="301">
        <v>0</v>
      </c>
      <c r="EN19" s="301">
        <v>0</v>
      </c>
      <c r="EO19" s="301">
        <v>0</v>
      </c>
      <c r="EP19" s="301">
        <v>0</v>
      </c>
      <c r="EQ19" s="301">
        <v>0</v>
      </c>
      <c r="ER19" s="301">
        <v>0</v>
      </c>
      <c r="ES19" s="301">
        <v>0</v>
      </c>
      <c r="ET19" s="300">
        <v>0</v>
      </c>
      <c r="EU19" s="301">
        <v>0</v>
      </c>
      <c r="EV19" s="301">
        <v>0</v>
      </c>
      <c r="EW19" s="301">
        <v>0</v>
      </c>
      <c r="EX19" s="301">
        <v>0</v>
      </c>
      <c r="EY19" s="300">
        <v>0</v>
      </c>
      <c r="EZ19" s="301">
        <v>0</v>
      </c>
      <c r="FA19" s="301">
        <v>0</v>
      </c>
      <c r="FB19" s="301">
        <v>0</v>
      </c>
      <c r="FC19" s="301">
        <v>0</v>
      </c>
      <c r="FD19" s="300">
        <v>0</v>
      </c>
      <c r="FE19" s="301">
        <v>0</v>
      </c>
      <c r="FF19" s="301">
        <v>0</v>
      </c>
      <c r="FG19" s="301">
        <v>0</v>
      </c>
      <c r="FH19" s="301">
        <v>0</v>
      </c>
      <c r="FI19" s="300">
        <v>0</v>
      </c>
      <c r="FJ19" s="301">
        <v>0</v>
      </c>
      <c r="FK19" s="301">
        <v>0</v>
      </c>
      <c r="FL19" s="301">
        <v>0</v>
      </c>
      <c r="FM19" s="301">
        <v>0</v>
      </c>
      <c r="FN19" s="300">
        <v>0</v>
      </c>
      <c r="FO19" s="301">
        <v>0</v>
      </c>
      <c r="FP19" s="301">
        <v>0</v>
      </c>
      <c r="FQ19" s="301">
        <v>0</v>
      </c>
      <c r="FR19" s="301">
        <v>0</v>
      </c>
      <c r="FS19" s="300">
        <v>0</v>
      </c>
      <c r="FT19" s="301">
        <v>0</v>
      </c>
      <c r="FU19" s="301">
        <v>0</v>
      </c>
      <c r="FV19" s="301">
        <v>0</v>
      </c>
      <c r="FW19" s="301">
        <v>0</v>
      </c>
      <c r="FX19" s="300">
        <v>0</v>
      </c>
      <c r="FY19" s="301">
        <v>0</v>
      </c>
    </row>
    <row r="20" spans="1:181" s="302" customFormat="1" x14ac:dyDescent="0.3">
      <c r="A20" s="301" t="s">
        <v>652</v>
      </c>
      <c r="B20" s="301">
        <v>0</v>
      </c>
      <c r="C20" s="301">
        <v>0</v>
      </c>
      <c r="D20" s="301">
        <v>0</v>
      </c>
      <c r="E20" s="301">
        <v>0</v>
      </c>
      <c r="F20" s="300">
        <v>0</v>
      </c>
      <c r="G20" s="301">
        <v>0</v>
      </c>
      <c r="H20" s="301">
        <v>0</v>
      </c>
      <c r="I20" s="301">
        <v>0</v>
      </c>
      <c r="J20" s="301">
        <v>0</v>
      </c>
      <c r="K20" s="300">
        <v>0</v>
      </c>
      <c r="L20" s="301">
        <v>0</v>
      </c>
      <c r="M20" s="301">
        <v>0</v>
      </c>
      <c r="N20" s="301">
        <v>0</v>
      </c>
      <c r="O20" s="301">
        <v>0</v>
      </c>
      <c r="P20" s="300">
        <v>0</v>
      </c>
      <c r="Q20" s="301">
        <v>0</v>
      </c>
      <c r="R20" s="301">
        <v>0</v>
      </c>
      <c r="S20" s="301">
        <v>0</v>
      </c>
      <c r="T20" s="301">
        <v>0</v>
      </c>
      <c r="U20" s="300">
        <v>0</v>
      </c>
      <c r="V20" s="301">
        <v>0</v>
      </c>
      <c r="W20" s="301">
        <v>0</v>
      </c>
      <c r="X20" s="301">
        <v>0</v>
      </c>
      <c r="Y20" s="301">
        <v>0</v>
      </c>
      <c r="Z20" s="300">
        <v>0</v>
      </c>
      <c r="AA20" s="301">
        <v>0</v>
      </c>
      <c r="AB20" s="301">
        <v>0</v>
      </c>
      <c r="AC20" s="301">
        <v>0</v>
      </c>
      <c r="AD20" s="301">
        <v>0</v>
      </c>
      <c r="AE20" s="300">
        <v>0</v>
      </c>
      <c r="AF20" s="301">
        <v>0</v>
      </c>
      <c r="AG20" s="301">
        <v>0</v>
      </c>
      <c r="AH20" s="301">
        <v>0</v>
      </c>
      <c r="AI20" s="301">
        <v>0</v>
      </c>
      <c r="AJ20" s="300">
        <v>0</v>
      </c>
      <c r="AK20" s="301">
        <v>0</v>
      </c>
      <c r="AL20" s="301">
        <v>0</v>
      </c>
      <c r="AM20" s="301">
        <v>0</v>
      </c>
      <c r="AN20" s="301">
        <v>0</v>
      </c>
      <c r="AO20" s="301">
        <v>0</v>
      </c>
      <c r="AP20" s="301">
        <v>0</v>
      </c>
      <c r="AQ20" s="301">
        <v>0</v>
      </c>
      <c r="AR20" s="301">
        <v>0</v>
      </c>
      <c r="AS20" s="301">
        <v>0</v>
      </c>
      <c r="AT20" s="300">
        <v>0</v>
      </c>
      <c r="AU20" s="301">
        <v>0</v>
      </c>
      <c r="AV20" s="301">
        <v>0</v>
      </c>
      <c r="AW20" s="301">
        <v>0</v>
      </c>
      <c r="AX20" s="301">
        <v>0</v>
      </c>
      <c r="AY20" s="300">
        <v>0</v>
      </c>
      <c r="AZ20" s="301">
        <v>0</v>
      </c>
      <c r="BA20" s="301">
        <v>0</v>
      </c>
      <c r="BB20" s="301">
        <v>0</v>
      </c>
      <c r="BC20" s="301">
        <v>0</v>
      </c>
      <c r="BD20" s="300">
        <v>0</v>
      </c>
      <c r="BE20" s="301">
        <v>0</v>
      </c>
      <c r="BF20" s="301">
        <v>0</v>
      </c>
      <c r="BG20" s="301">
        <v>0</v>
      </c>
      <c r="BH20" s="301">
        <v>0</v>
      </c>
      <c r="BI20" s="300">
        <v>0</v>
      </c>
      <c r="BJ20" s="301">
        <v>0</v>
      </c>
      <c r="BK20" s="301">
        <v>0</v>
      </c>
      <c r="BL20" s="301">
        <v>0</v>
      </c>
      <c r="BM20" s="301">
        <v>0</v>
      </c>
      <c r="BN20" s="300">
        <v>0</v>
      </c>
      <c r="BO20" s="301">
        <v>0</v>
      </c>
      <c r="BP20" s="301">
        <v>0</v>
      </c>
      <c r="BQ20" s="301">
        <v>0</v>
      </c>
      <c r="BR20" s="301">
        <v>0</v>
      </c>
      <c r="BS20" s="300">
        <v>0</v>
      </c>
      <c r="BT20" s="301">
        <v>0</v>
      </c>
      <c r="BU20" s="301">
        <v>0</v>
      </c>
      <c r="BV20" s="301">
        <v>0</v>
      </c>
      <c r="BW20" s="301">
        <v>0</v>
      </c>
      <c r="BX20" s="301">
        <v>0</v>
      </c>
      <c r="BY20" s="301">
        <v>0</v>
      </c>
      <c r="BZ20" s="301">
        <v>0</v>
      </c>
      <c r="CA20" s="301">
        <v>0</v>
      </c>
      <c r="CB20" s="301">
        <v>0</v>
      </c>
      <c r="CC20" s="300">
        <v>0</v>
      </c>
      <c r="CD20" s="301">
        <v>0</v>
      </c>
      <c r="CE20" s="301">
        <v>0</v>
      </c>
      <c r="CF20" s="301">
        <v>0</v>
      </c>
      <c r="CG20" s="301">
        <v>0</v>
      </c>
      <c r="CH20" s="300">
        <v>0</v>
      </c>
      <c r="CI20" s="301">
        <v>0</v>
      </c>
      <c r="CJ20" s="301">
        <v>0</v>
      </c>
      <c r="CK20" s="301">
        <v>0</v>
      </c>
      <c r="CL20" s="301">
        <v>0</v>
      </c>
      <c r="CM20" s="300">
        <v>0</v>
      </c>
      <c r="CN20" s="301">
        <v>0</v>
      </c>
      <c r="CO20" s="301">
        <v>0</v>
      </c>
      <c r="CP20" s="301">
        <v>0</v>
      </c>
      <c r="CQ20" s="301">
        <v>0</v>
      </c>
      <c r="CR20" s="300">
        <v>0</v>
      </c>
      <c r="CS20" s="301">
        <v>0</v>
      </c>
      <c r="CT20" s="301">
        <v>0</v>
      </c>
      <c r="CU20" s="301">
        <v>0</v>
      </c>
      <c r="CV20" s="301">
        <v>0</v>
      </c>
      <c r="CW20" s="300">
        <v>0</v>
      </c>
      <c r="CX20" s="301">
        <v>0</v>
      </c>
      <c r="CY20" s="301">
        <v>0</v>
      </c>
      <c r="CZ20" s="301">
        <v>0</v>
      </c>
      <c r="DA20" s="301">
        <v>0</v>
      </c>
      <c r="DB20" s="300">
        <v>0</v>
      </c>
      <c r="DC20" s="301">
        <v>0</v>
      </c>
      <c r="DD20" s="301">
        <v>0</v>
      </c>
      <c r="DE20" s="301">
        <v>0</v>
      </c>
      <c r="DF20" s="301">
        <v>0</v>
      </c>
      <c r="DG20" s="301">
        <v>0</v>
      </c>
      <c r="DH20" s="301">
        <v>0</v>
      </c>
      <c r="DI20" s="301">
        <v>0</v>
      </c>
      <c r="DJ20" s="301">
        <v>0</v>
      </c>
      <c r="DK20" s="301">
        <v>0</v>
      </c>
      <c r="DL20" s="300">
        <v>0</v>
      </c>
      <c r="DM20" s="301">
        <v>0</v>
      </c>
      <c r="DN20" s="301">
        <v>0</v>
      </c>
      <c r="DO20" s="301">
        <v>0</v>
      </c>
      <c r="DP20" s="301">
        <v>0</v>
      </c>
      <c r="DQ20" s="300">
        <v>0</v>
      </c>
      <c r="DR20" s="301">
        <v>0</v>
      </c>
      <c r="DS20" s="301">
        <v>0</v>
      </c>
      <c r="DT20" s="301">
        <v>0</v>
      </c>
      <c r="DU20" s="301">
        <v>0</v>
      </c>
      <c r="DV20" s="300">
        <v>0</v>
      </c>
      <c r="DW20" s="301">
        <v>0</v>
      </c>
      <c r="DX20" s="301">
        <v>0</v>
      </c>
      <c r="DY20" s="301">
        <v>0</v>
      </c>
      <c r="DZ20" s="301">
        <v>0</v>
      </c>
      <c r="EA20" s="300">
        <v>0</v>
      </c>
      <c r="EB20" s="301">
        <v>0</v>
      </c>
      <c r="EC20" s="301">
        <v>0</v>
      </c>
      <c r="ED20" s="301">
        <v>0</v>
      </c>
      <c r="EE20" s="301">
        <v>0</v>
      </c>
      <c r="EF20" s="300">
        <v>0</v>
      </c>
      <c r="EG20" s="301">
        <v>0</v>
      </c>
      <c r="EH20" s="301">
        <v>0</v>
      </c>
      <c r="EI20" s="301">
        <v>0</v>
      </c>
      <c r="EJ20" s="301">
        <v>0</v>
      </c>
      <c r="EK20" s="300">
        <v>0</v>
      </c>
      <c r="EL20" s="301">
        <v>0</v>
      </c>
      <c r="EM20" s="301">
        <v>0</v>
      </c>
      <c r="EN20" s="301">
        <v>0</v>
      </c>
      <c r="EO20" s="301">
        <v>0</v>
      </c>
      <c r="EP20" s="301">
        <v>0</v>
      </c>
      <c r="EQ20" s="301">
        <v>0</v>
      </c>
      <c r="ER20" s="301">
        <v>0</v>
      </c>
      <c r="ES20" s="301">
        <v>0</v>
      </c>
      <c r="ET20" s="301">
        <v>0</v>
      </c>
      <c r="EU20" s="300">
        <v>0</v>
      </c>
      <c r="EV20" s="301">
        <v>0</v>
      </c>
      <c r="EW20" s="301">
        <v>0</v>
      </c>
      <c r="EX20" s="301">
        <v>0</v>
      </c>
      <c r="EY20" s="301">
        <v>0</v>
      </c>
      <c r="EZ20" s="300">
        <v>0</v>
      </c>
      <c r="FA20" s="301">
        <v>0</v>
      </c>
      <c r="FB20" s="301">
        <v>0</v>
      </c>
      <c r="FC20" s="301">
        <v>0</v>
      </c>
      <c r="FD20" s="301">
        <v>0</v>
      </c>
      <c r="FE20" s="300">
        <v>0</v>
      </c>
      <c r="FF20" s="301">
        <v>0</v>
      </c>
      <c r="FG20" s="301">
        <v>0</v>
      </c>
      <c r="FH20" s="301">
        <v>0</v>
      </c>
      <c r="FI20" s="301">
        <v>0</v>
      </c>
      <c r="FJ20" s="300">
        <v>0</v>
      </c>
      <c r="FK20" s="301">
        <v>0</v>
      </c>
      <c r="FL20" s="301">
        <v>0</v>
      </c>
      <c r="FM20" s="301">
        <v>0</v>
      </c>
      <c r="FN20" s="301">
        <v>0</v>
      </c>
      <c r="FO20" s="300">
        <v>0</v>
      </c>
      <c r="FP20" s="301">
        <v>0</v>
      </c>
      <c r="FQ20" s="301">
        <v>0</v>
      </c>
      <c r="FR20" s="301">
        <v>0</v>
      </c>
      <c r="FS20" s="301">
        <v>0</v>
      </c>
      <c r="FT20" s="300">
        <v>0</v>
      </c>
      <c r="FU20" s="301">
        <v>0</v>
      </c>
      <c r="FV20" s="301">
        <v>0</v>
      </c>
      <c r="FW20" s="301">
        <v>0</v>
      </c>
      <c r="FX20" s="301">
        <v>0</v>
      </c>
      <c r="FY20" s="300">
        <v>0</v>
      </c>
    </row>
    <row r="22" spans="1:181" hidden="1" x14ac:dyDescent="0.3"/>
    <row r="23" spans="1:181" hidden="1" x14ac:dyDescent="0.3"/>
    <row r="24" spans="1:181" hidden="1" x14ac:dyDescent="0.3"/>
    <row r="25" spans="1:181" hidden="1" x14ac:dyDescent="0.3"/>
    <row r="26" spans="1:181" hidden="1" x14ac:dyDescent="0.3"/>
    <row r="27" spans="1:181" hidden="1" x14ac:dyDescent="0.3"/>
    <row r="28" spans="1:181" hidden="1" x14ac:dyDescent="0.3"/>
    <row r="29" spans="1:181" hidden="1" x14ac:dyDescent="0.3"/>
    <row r="30" spans="1:181" hidden="1" x14ac:dyDescent="0.3"/>
    <row r="31" spans="1:181" hidden="1" x14ac:dyDescent="0.3"/>
    <row r="32" spans="1:181" hidden="1" x14ac:dyDescent="0.3"/>
    <row r="33" spans="1:37" hidden="1" x14ac:dyDescent="0.3"/>
    <row r="34" spans="1:37" hidden="1" x14ac:dyDescent="0.3"/>
    <row r="36" spans="1:37" x14ac:dyDescent="0.3">
      <c r="B36" s="198" t="s">
        <v>343</v>
      </c>
      <c r="C36" s="378" t="s">
        <v>344</v>
      </c>
      <c r="D36" s="378" t="s">
        <v>345</v>
      </c>
      <c r="E36" s="378" t="s">
        <v>346</v>
      </c>
      <c r="F36" s="378" t="s">
        <v>347</v>
      </c>
      <c r="G36" s="378" t="s">
        <v>348</v>
      </c>
      <c r="H36" s="378" t="s">
        <v>349</v>
      </c>
      <c r="I36" s="378" t="s">
        <v>350</v>
      </c>
      <c r="J36" s="378" t="s">
        <v>351</v>
      </c>
      <c r="K36" s="378" t="s">
        <v>352</v>
      </c>
      <c r="L36" s="378" t="s">
        <v>353</v>
      </c>
      <c r="M36" s="378" t="s">
        <v>354</v>
      </c>
      <c r="N36" s="378" t="s">
        <v>355</v>
      </c>
      <c r="O36" s="378" t="s">
        <v>356</v>
      </c>
      <c r="P36" s="378" t="s">
        <v>357</v>
      </c>
      <c r="Q36" s="378" t="s">
        <v>358</v>
      </c>
      <c r="R36" s="378" t="s">
        <v>359</v>
      </c>
      <c r="S36" s="378" t="s">
        <v>360</v>
      </c>
      <c r="T36" s="378" t="s">
        <v>361</v>
      </c>
      <c r="U36" s="378" t="s">
        <v>362</v>
      </c>
      <c r="V36" s="378" t="s">
        <v>363</v>
      </c>
      <c r="W36" s="378" t="s">
        <v>364</v>
      </c>
      <c r="X36" s="378" t="s">
        <v>365</v>
      </c>
      <c r="Y36" s="378" t="s">
        <v>366</v>
      </c>
      <c r="Z36" s="378" t="s">
        <v>367</v>
      </c>
      <c r="AA36" s="378" t="s">
        <v>368</v>
      </c>
      <c r="AB36" s="378" t="s">
        <v>369</v>
      </c>
      <c r="AC36" s="378" t="s">
        <v>370</v>
      </c>
      <c r="AD36" s="378" t="s">
        <v>371</v>
      </c>
      <c r="AE36" s="378" t="s">
        <v>372</v>
      </c>
      <c r="AF36" s="378" t="s">
        <v>373</v>
      </c>
      <c r="AG36" s="378" t="s">
        <v>374</v>
      </c>
      <c r="AH36" s="378" t="s">
        <v>375</v>
      </c>
      <c r="AI36" s="378" t="s">
        <v>376</v>
      </c>
      <c r="AJ36" s="378" t="s">
        <v>377</v>
      </c>
      <c r="AK36" s="378" t="s">
        <v>381</v>
      </c>
    </row>
    <row r="37" spans="1:37" x14ac:dyDescent="0.3">
      <c r="A37" s="367" t="s">
        <v>907</v>
      </c>
      <c r="B37" s="7">
        <v>3.8699523223524217</v>
      </c>
      <c r="C37" s="7">
        <v>8.5904879432841597</v>
      </c>
      <c r="D37" s="7">
        <v>2.2730697032750133</v>
      </c>
      <c r="E37" s="7">
        <v>2.0108685029854461</v>
      </c>
      <c r="F37" s="7">
        <v>0.93840274852373351</v>
      </c>
      <c r="G37" s="7">
        <v>3.0798605681705</v>
      </c>
      <c r="H37" s="7">
        <v>3.8821686330954761</v>
      </c>
      <c r="I37" s="7">
        <v>11.239221350242309</v>
      </c>
      <c r="J37" s="7">
        <v>5.7891449732697016</v>
      </c>
      <c r="K37" s="7">
        <v>6.9055667191250105</v>
      </c>
      <c r="L37" s="7">
        <v>13.823979538086423</v>
      </c>
      <c r="M37" s="7">
        <v>6.6682809899032236</v>
      </c>
      <c r="N37" s="7">
        <v>0.86344889998477115</v>
      </c>
      <c r="O37" s="7">
        <v>0.49324260062934999</v>
      </c>
      <c r="P37" s="7">
        <v>0.66711798333220584</v>
      </c>
      <c r="Q37" s="7">
        <v>4.2914268226122099</v>
      </c>
      <c r="R37" s="7">
        <v>8.7765186346144475</v>
      </c>
      <c r="S37" s="7">
        <v>0.93924068283449036</v>
      </c>
      <c r="T37" s="7">
        <v>0.95827484247743222</v>
      </c>
      <c r="U37" s="7">
        <v>0.73265327985814188</v>
      </c>
      <c r="V37" s="7">
        <v>1.6387838454094821</v>
      </c>
      <c r="W37" s="7">
        <v>2.6180639873329015</v>
      </c>
      <c r="X37" s="7">
        <v>8.12139811472845</v>
      </c>
      <c r="Y37" s="7">
        <v>23.63826496958816</v>
      </c>
      <c r="Z37" s="7">
        <v>25.085708850793683</v>
      </c>
      <c r="AA37" s="7">
        <v>3.1151167953952954</v>
      </c>
      <c r="AB37" s="7">
        <v>0.91657009973138914</v>
      </c>
      <c r="AC37" s="7">
        <v>0.37889300383642088</v>
      </c>
      <c r="AD37" s="7">
        <v>0.51315756127765833</v>
      </c>
      <c r="AE37" s="7">
        <v>0.8582415145874005</v>
      </c>
      <c r="AF37" s="7">
        <v>2.2845601533181781</v>
      </c>
      <c r="AG37" s="7">
        <v>1.9859753806227771</v>
      </c>
      <c r="AH37" s="7">
        <v>1.4178225791680519</v>
      </c>
      <c r="AI37" s="7">
        <v>1.7339001419408819</v>
      </c>
      <c r="AJ37" s="7">
        <v>0</v>
      </c>
      <c r="AK37" s="7">
        <v>4.597962348639566</v>
      </c>
    </row>
    <row r="39" spans="1:37" x14ac:dyDescent="0.3">
      <c r="L39" s="316"/>
      <c r="M39" s="316"/>
    </row>
    <row r="40" spans="1:37" x14ac:dyDescent="0.3">
      <c r="L40" s="316"/>
      <c r="M40" s="316"/>
    </row>
    <row r="41" spans="1:37" x14ac:dyDescent="0.3">
      <c r="L41" s="316"/>
      <c r="M41" s="316"/>
    </row>
    <row r="42" spans="1:37" x14ac:dyDescent="0.3">
      <c r="B42" s="532" t="s">
        <v>909</v>
      </c>
      <c r="C42" s="532"/>
      <c r="D42" s="532"/>
      <c r="E42" s="532"/>
      <c r="F42" s="532"/>
      <c r="G42" s="154"/>
      <c r="H42" s="154"/>
      <c r="I42" s="154"/>
      <c r="J42" s="154"/>
      <c r="K42" s="154"/>
      <c r="L42" s="384"/>
      <c r="M42" s="384"/>
      <c r="N42" s="154"/>
      <c r="O42" s="154"/>
    </row>
    <row r="43" spans="1:37" ht="153" customHeight="1" x14ac:dyDescent="0.3">
      <c r="B43" s="530" t="s">
        <v>948</v>
      </c>
      <c r="C43" s="530"/>
      <c r="D43" s="530"/>
      <c r="E43" s="530"/>
      <c r="F43" s="530"/>
      <c r="G43" s="530"/>
      <c r="H43" s="530"/>
      <c r="I43" s="530"/>
      <c r="J43" s="530"/>
      <c r="K43" s="530"/>
      <c r="L43" s="530"/>
      <c r="M43" s="530"/>
      <c r="N43" s="530"/>
      <c r="O43" s="530"/>
    </row>
    <row r="44" spans="1:37" x14ac:dyDescent="0.3">
      <c r="B44" s="531"/>
      <c r="C44" s="531"/>
      <c r="D44" s="531"/>
      <c r="E44" s="531"/>
      <c r="F44" s="531"/>
      <c r="G44" s="531"/>
      <c r="H44" s="531"/>
      <c r="I44" s="531"/>
      <c r="J44" s="531"/>
      <c r="K44" s="531"/>
      <c r="L44" s="531"/>
      <c r="M44" s="531"/>
      <c r="N44" s="531"/>
      <c r="O44" s="531"/>
    </row>
    <row r="45" spans="1:37" x14ac:dyDescent="0.3">
      <c r="B45" s="531"/>
      <c r="C45" s="531"/>
      <c r="D45" s="531"/>
      <c r="E45" s="531"/>
      <c r="F45" s="531"/>
      <c r="G45" s="531"/>
      <c r="H45" s="531"/>
      <c r="I45" s="531"/>
      <c r="J45" s="531"/>
      <c r="K45" s="531"/>
      <c r="L45" s="531"/>
      <c r="M45" s="531"/>
      <c r="N45" s="531"/>
      <c r="O45" s="531"/>
    </row>
    <row r="46" spans="1:37" ht="45" customHeight="1" x14ac:dyDescent="0.3">
      <c r="B46" s="531"/>
      <c r="C46" s="531"/>
      <c r="D46" s="531"/>
      <c r="E46" s="531"/>
      <c r="F46" s="531"/>
      <c r="G46" s="531"/>
      <c r="H46" s="531"/>
      <c r="I46" s="531"/>
      <c r="J46" s="531"/>
      <c r="K46" s="531"/>
      <c r="L46" s="531"/>
      <c r="M46" s="531"/>
      <c r="N46" s="531"/>
      <c r="O46" s="531"/>
    </row>
    <row r="47" spans="1:37" ht="30" customHeight="1" x14ac:dyDescent="0.3">
      <c r="B47" s="531"/>
      <c r="C47" s="531"/>
      <c r="D47" s="531"/>
      <c r="E47" s="531"/>
      <c r="F47" s="531"/>
      <c r="G47" s="531"/>
      <c r="H47" s="531"/>
      <c r="I47" s="531"/>
      <c r="J47" s="531"/>
      <c r="K47" s="531"/>
      <c r="L47" s="531"/>
      <c r="M47" s="531"/>
      <c r="N47" s="531"/>
      <c r="O47" s="531"/>
    </row>
    <row r="48" spans="1:37" x14ac:dyDescent="0.3">
      <c r="L48" s="316"/>
      <c r="M48" s="316"/>
    </row>
    <row r="49" spans="12:13" x14ac:dyDescent="0.3">
      <c r="L49" s="316"/>
      <c r="M49" s="316"/>
    </row>
    <row r="50" spans="12:13" x14ac:dyDescent="0.3">
      <c r="L50" s="316"/>
      <c r="M50" s="316"/>
    </row>
    <row r="51" spans="12:13" x14ac:dyDescent="0.3">
      <c r="L51" s="316"/>
      <c r="M51" s="316"/>
    </row>
    <row r="52" spans="12:13" x14ac:dyDescent="0.3">
      <c r="L52" s="316"/>
      <c r="M52" s="316"/>
    </row>
    <row r="53" spans="12:13" x14ac:dyDescent="0.3">
      <c r="L53" s="316"/>
      <c r="M53" s="316"/>
    </row>
    <row r="54" spans="12:13" x14ac:dyDescent="0.3">
      <c r="L54" s="316"/>
      <c r="M54" s="316"/>
    </row>
    <row r="55" spans="12:13" x14ac:dyDescent="0.3">
      <c r="L55" s="316"/>
      <c r="M55" s="316"/>
    </row>
    <row r="56" spans="12:13" x14ac:dyDescent="0.3">
      <c r="L56" s="316"/>
      <c r="M56" s="316"/>
    </row>
    <row r="57" spans="12:13" x14ac:dyDescent="0.3">
      <c r="L57" s="316"/>
      <c r="M57" s="316"/>
    </row>
    <row r="58" spans="12:13" x14ac:dyDescent="0.3">
      <c r="L58" s="316"/>
      <c r="M58" s="316"/>
    </row>
    <row r="59" spans="12:13" x14ac:dyDescent="0.3">
      <c r="L59" s="316"/>
      <c r="M59" s="316"/>
    </row>
    <row r="60" spans="12:13" x14ac:dyDescent="0.3">
      <c r="L60" s="316"/>
      <c r="M60" s="316"/>
    </row>
    <row r="61" spans="12:13" x14ac:dyDescent="0.3">
      <c r="L61" s="316"/>
      <c r="M61" s="316"/>
    </row>
    <row r="62" spans="12:13" x14ac:dyDescent="0.3">
      <c r="L62" s="316"/>
      <c r="M62" s="316"/>
    </row>
    <row r="63" spans="12:13" x14ac:dyDescent="0.3">
      <c r="L63" s="316"/>
      <c r="M63" s="316"/>
    </row>
    <row r="64" spans="12:13" x14ac:dyDescent="0.3">
      <c r="L64" s="316"/>
      <c r="M64" s="316"/>
    </row>
    <row r="65" spans="12:13" x14ac:dyDescent="0.3">
      <c r="L65" s="316"/>
      <c r="M65" s="316"/>
    </row>
    <row r="66" spans="12:13" x14ac:dyDescent="0.3">
      <c r="L66" s="316"/>
      <c r="M66" s="316"/>
    </row>
    <row r="67" spans="12:13" x14ac:dyDescent="0.3">
      <c r="L67" s="316"/>
      <c r="M67" s="316"/>
    </row>
    <row r="68" spans="12:13" x14ac:dyDescent="0.3">
      <c r="L68" s="316"/>
      <c r="M68" s="316"/>
    </row>
    <row r="69" spans="12:13" x14ac:dyDescent="0.3">
      <c r="L69" s="316"/>
      <c r="M69" s="316"/>
    </row>
    <row r="70" spans="12:13" x14ac:dyDescent="0.3">
      <c r="L70" s="316"/>
      <c r="M70" s="316"/>
    </row>
    <row r="71" spans="12:13" x14ac:dyDescent="0.3">
      <c r="L71" s="316"/>
      <c r="M71" s="316"/>
    </row>
    <row r="72" spans="12:13" x14ac:dyDescent="0.3">
      <c r="L72" s="316"/>
      <c r="M72" s="316"/>
    </row>
    <row r="73" spans="12:13" x14ac:dyDescent="0.3">
      <c r="L73" s="316"/>
      <c r="M73" s="316"/>
    </row>
    <row r="74" spans="12:13" x14ac:dyDescent="0.3">
      <c r="L74" s="316"/>
      <c r="M74" s="316"/>
    </row>
    <row r="75" spans="12:13" x14ac:dyDescent="0.3">
      <c r="L75" s="316"/>
      <c r="M75" s="316"/>
    </row>
    <row r="76" spans="12:13" x14ac:dyDescent="0.3">
      <c r="L76" s="316"/>
      <c r="M76" s="316"/>
    </row>
    <row r="77" spans="12:13" x14ac:dyDescent="0.3">
      <c r="L77" s="316"/>
      <c r="M77" s="316"/>
    </row>
    <row r="78" spans="12:13" x14ac:dyDescent="0.3">
      <c r="L78" s="316"/>
      <c r="M78" s="316"/>
    </row>
    <row r="79" spans="12:13" x14ac:dyDescent="0.3">
      <c r="L79" s="316"/>
      <c r="M79" s="316"/>
    </row>
    <row r="80" spans="12:13" x14ac:dyDescent="0.3">
      <c r="L80" s="316"/>
      <c r="M80" s="316"/>
    </row>
    <row r="81" spans="12:13" x14ac:dyDescent="0.3">
      <c r="L81" s="316"/>
      <c r="M81" s="316"/>
    </row>
    <row r="82" spans="12:13" x14ac:dyDescent="0.3">
      <c r="L82" s="316"/>
      <c r="M82" s="316"/>
    </row>
    <row r="83" spans="12:13" x14ac:dyDescent="0.3">
      <c r="L83" s="316"/>
      <c r="M83" s="316"/>
    </row>
    <row r="84" spans="12:13" x14ac:dyDescent="0.3">
      <c r="L84" s="316"/>
      <c r="M84" s="316"/>
    </row>
    <row r="85" spans="12:13" x14ac:dyDescent="0.3">
      <c r="L85" s="316"/>
      <c r="M85" s="316"/>
    </row>
    <row r="86" spans="12:13" x14ac:dyDescent="0.3">
      <c r="L86" s="316"/>
      <c r="M86" s="316"/>
    </row>
    <row r="87" spans="12:13" x14ac:dyDescent="0.3">
      <c r="L87" s="316"/>
      <c r="M87" s="316"/>
    </row>
    <row r="88" spans="12:13" x14ac:dyDescent="0.3">
      <c r="L88" s="316"/>
      <c r="M88" s="316"/>
    </row>
    <row r="89" spans="12:13" x14ac:dyDescent="0.3">
      <c r="L89" s="316"/>
      <c r="M89" s="316"/>
    </row>
    <row r="90" spans="12:13" x14ac:dyDescent="0.3">
      <c r="L90" s="316"/>
      <c r="M90" s="316"/>
    </row>
    <row r="91" spans="12:13" x14ac:dyDescent="0.3">
      <c r="L91" s="316"/>
      <c r="M91" s="316"/>
    </row>
    <row r="92" spans="12:13" x14ac:dyDescent="0.3">
      <c r="L92" s="316"/>
      <c r="M92" s="316"/>
    </row>
    <row r="93" spans="12:13" x14ac:dyDescent="0.3">
      <c r="L93" s="316"/>
      <c r="M93" s="316"/>
    </row>
    <row r="94" spans="12:13" x14ac:dyDescent="0.3">
      <c r="L94" s="316"/>
      <c r="M94" s="316"/>
    </row>
    <row r="95" spans="12:13" x14ac:dyDescent="0.3">
      <c r="L95" s="316"/>
      <c r="M95" s="316"/>
    </row>
    <row r="96" spans="12:13" x14ac:dyDescent="0.3">
      <c r="L96" s="316"/>
      <c r="M96" s="316"/>
    </row>
    <row r="97" spans="12:13" x14ac:dyDescent="0.3">
      <c r="L97" s="316"/>
      <c r="M97" s="316"/>
    </row>
    <row r="98" spans="12:13" x14ac:dyDescent="0.3">
      <c r="L98" s="316"/>
      <c r="M98" s="316"/>
    </row>
    <row r="99" spans="12:13" x14ac:dyDescent="0.3">
      <c r="L99" s="316"/>
      <c r="M99" s="316"/>
    </row>
    <row r="100" spans="12:13" x14ac:dyDescent="0.3">
      <c r="L100" s="316"/>
      <c r="M100" s="316"/>
    </row>
    <row r="101" spans="12:13" x14ac:dyDescent="0.3">
      <c r="L101" s="316"/>
      <c r="M101" s="316"/>
    </row>
    <row r="102" spans="12:13" x14ac:dyDescent="0.3">
      <c r="L102" s="316"/>
      <c r="M102" s="316"/>
    </row>
    <row r="103" spans="12:13" x14ac:dyDescent="0.3">
      <c r="L103" s="316"/>
      <c r="M103" s="316"/>
    </row>
    <row r="104" spans="12:13" x14ac:dyDescent="0.3">
      <c r="L104" s="316"/>
      <c r="M104" s="316"/>
    </row>
    <row r="105" spans="12:13" x14ac:dyDescent="0.3">
      <c r="L105" s="316"/>
      <c r="M105" s="316"/>
    </row>
    <row r="106" spans="12:13" x14ac:dyDescent="0.3">
      <c r="L106" s="316"/>
      <c r="M106" s="316"/>
    </row>
    <row r="107" spans="12:13" x14ac:dyDescent="0.3">
      <c r="L107" s="316"/>
      <c r="M107" s="316"/>
    </row>
    <row r="108" spans="12:13" x14ac:dyDescent="0.3">
      <c r="L108" s="316"/>
      <c r="M108" s="316"/>
    </row>
    <row r="109" spans="12:13" x14ac:dyDescent="0.3">
      <c r="L109" s="316"/>
      <c r="M109" s="316"/>
    </row>
    <row r="110" spans="12:13" x14ac:dyDescent="0.3">
      <c r="L110" s="316"/>
      <c r="M110" s="316"/>
    </row>
    <row r="111" spans="12:13" x14ac:dyDescent="0.3">
      <c r="L111" s="316"/>
      <c r="M111" s="316"/>
    </row>
    <row r="112" spans="12:13" x14ac:dyDescent="0.3">
      <c r="L112" s="316"/>
      <c r="M112" s="316"/>
    </row>
    <row r="113" spans="12:13" x14ac:dyDescent="0.3">
      <c r="L113" s="316"/>
      <c r="M113" s="316"/>
    </row>
    <row r="114" spans="12:13" x14ac:dyDescent="0.3">
      <c r="L114" s="316"/>
      <c r="M114" s="316"/>
    </row>
    <row r="115" spans="12:13" x14ac:dyDescent="0.3">
      <c r="L115" s="316"/>
      <c r="M115" s="316"/>
    </row>
    <row r="116" spans="12:13" x14ac:dyDescent="0.3">
      <c r="L116" s="316"/>
      <c r="M116" s="316"/>
    </row>
    <row r="117" spans="12:13" x14ac:dyDescent="0.3">
      <c r="L117" s="316"/>
      <c r="M117" s="316"/>
    </row>
    <row r="118" spans="12:13" x14ac:dyDescent="0.3">
      <c r="L118" s="316"/>
      <c r="M118" s="316"/>
    </row>
    <row r="119" spans="12:13" x14ac:dyDescent="0.3">
      <c r="L119" s="316"/>
      <c r="M119" s="316"/>
    </row>
    <row r="120" spans="12:13" x14ac:dyDescent="0.3">
      <c r="L120" s="316"/>
      <c r="M120" s="316"/>
    </row>
    <row r="121" spans="12:13" x14ac:dyDescent="0.3">
      <c r="L121" s="316"/>
      <c r="M121" s="316"/>
    </row>
    <row r="122" spans="12:13" x14ac:dyDescent="0.3">
      <c r="L122" s="316"/>
      <c r="M122" s="316"/>
    </row>
    <row r="123" spans="12:13" x14ac:dyDescent="0.3">
      <c r="L123" s="316"/>
      <c r="M123" s="316"/>
    </row>
    <row r="124" spans="12:13" x14ac:dyDescent="0.3">
      <c r="L124" s="316"/>
      <c r="M124" s="316"/>
    </row>
    <row r="125" spans="12:13" x14ac:dyDescent="0.3">
      <c r="L125" s="316"/>
      <c r="M125" s="316"/>
    </row>
    <row r="126" spans="12:13" x14ac:dyDescent="0.3">
      <c r="L126" s="316"/>
      <c r="M126" s="316"/>
    </row>
    <row r="127" spans="12:13" x14ac:dyDescent="0.3">
      <c r="L127" s="316"/>
      <c r="M127" s="316"/>
    </row>
    <row r="128" spans="12:13" x14ac:dyDescent="0.3">
      <c r="L128" s="316"/>
      <c r="M128" s="316"/>
    </row>
    <row r="129" spans="12:13" x14ac:dyDescent="0.3">
      <c r="L129" s="316"/>
      <c r="M129" s="316"/>
    </row>
    <row r="130" spans="12:13" x14ac:dyDescent="0.3">
      <c r="L130" s="316"/>
      <c r="M130" s="316"/>
    </row>
    <row r="131" spans="12:13" x14ac:dyDescent="0.3">
      <c r="L131" s="316"/>
      <c r="M131" s="316"/>
    </row>
    <row r="132" spans="12:13" x14ac:dyDescent="0.3">
      <c r="L132" s="316"/>
      <c r="M132" s="316"/>
    </row>
    <row r="133" spans="12:13" x14ac:dyDescent="0.3">
      <c r="L133" s="316"/>
      <c r="M133" s="316"/>
    </row>
    <row r="134" spans="12:13" x14ac:dyDescent="0.3">
      <c r="L134" s="316"/>
      <c r="M134" s="316"/>
    </row>
    <row r="135" spans="12:13" x14ac:dyDescent="0.3">
      <c r="L135" s="316"/>
      <c r="M135" s="316"/>
    </row>
    <row r="136" spans="12:13" x14ac:dyDescent="0.3">
      <c r="L136" s="316"/>
      <c r="M136" s="316"/>
    </row>
    <row r="137" spans="12:13" x14ac:dyDescent="0.3">
      <c r="L137" s="316"/>
      <c r="M137" s="316"/>
    </row>
    <row r="138" spans="12:13" x14ac:dyDescent="0.3">
      <c r="L138" s="316"/>
      <c r="M138" s="316"/>
    </row>
    <row r="139" spans="12:13" x14ac:dyDescent="0.3">
      <c r="L139" s="316"/>
      <c r="M139" s="316"/>
    </row>
    <row r="140" spans="12:13" x14ac:dyDescent="0.3">
      <c r="L140" s="316"/>
      <c r="M140" s="316"/>
    </row>
    <row r="141" spans="12:13" x14ac:dyDescent="0.3">
      <c r="L141" s="316"/>
      <c r="M141" s="316"/>
    </row>
    <row r="142" spans="12:13" x14ac:dyDescent="0.3">
      <c r="L142" s="316"/>
      <c r="M142" s="316"/>
    </row>
    <row r="143" spans="12:13" x14ac:dyDescent="0.3">
      <c r="L143" s="316"/>
      <c r="M143" s="316"/>
    </row>
    <row r="144" spans="12:13" x14ac:dyDescent="0.3">
      <c r="L144" s="316"/>
      <c r="M144" s="316"/>
    </row>
    <row r="145" spans="12:13" x14ac:dyDescent="0.3">
      <c r="L145" s="316"/>
      <c r="M145" s="316"/>
    </row>
    <row r="146" spans="12:13" x14ac:dyDescent="0.3">
      <c r="L146" s="316"/>
      <c r="M146" s="316"/>
    </row>
    <row r="147" spans="12:13" x14ac:dyDescent="0.3">
      <c r="L147" s="316"/>
      <c r="M147" s="316"/>
    </row>
    <row r="148" spans="12:13" x14ac:dyDescent="0.3">
      <c r="L148" s="316"/>
      <c r="M148" s="316"/>
    </row>
    <row r="149" spans="12:13" x14ac:dyDescent="0.3">
      <c r="L149" s="316"/>
      <c r="M149" s="316"/>
    </row>
    <row r="150" spans="12:13" x14ac:dyDescent="0.3">
      <c r="L150" s="316"/>
      <c r="M150" s="316"/>
    </row>
    <row r="151" spans="12:13" x14ac:dyDescent="0.3">
      <c r="L151" s="316"/>
      <c r="M151" s="316"/>
    </row>
    <row r="152" spans="12:13" x14ac:dyDescent="0.3">
      <c r="L152" s="316"/>
      <c r="M152" s="316"/>
    </row>
    <row r="153" spans="12:13" x14ac:dyDescent="0.3">
      <c r="L153" s="316"/>
      <c r="M153" s="316"/>
    </row>
    <row r="154" spans="12:13" x14ac:dyDescent="0.3">
      <c r="L154" s="316"/>
      <c r="M154" s="316"/>
    </row>
    <row r="155" spans="12:13" x14ac:dyDescent="0.3">
      <c r="L155" s="316"/>
      <c r="M155" s="316"/>
    </row>
    <row r="156" spans="12:13" x14ac:dyDescent="0.3">
      <c r="L156" s="316"/>
      <c r="M156" s="316"/>
    </row>
    <row r="157" spans="12:13" x14ac:dyDescent="0.3">
      <c r="L157" s="316"/>
      <c r="M157" s="316"/>
    </row>
    <row r="158" spans="12:13" x14ac:dyDescent="0.3">
      <c r="L158" s="316"/>
      <c r="M158" s="316"/>
    </row>
    <row r="159" spans="12:13" x14ac:dyDescent="0.3">
      <c r="L159" s="316"/>
      <c r="M159" s="316"/>
    </row>
    <row r="160" spans="12:13" x14ac:dyDescent="0.3">
      <c r="L160" s="316"/>
      <c r="M160" s="316"/>
    </row>
    <row r="161" spans="12:13" x14ac:dyDescent="0.3">
      <c r="L161" s="316"/>
      <c r="M161" s="316"/>
    </row>
    <row r="162" spans="12:13" x14ac:dyDescent="0.3">
      <c r="L162" s="316"/>
      <c r="M162" s="316"/>
    </row>
    <row r="163" spans="12:13" x14ac:dyDescent="0.3">
      <c r="L163" s="316"/>
      <c r="M163" s="316"/>
    </row>
    <row r="164" spans="12:13" x14ac:dyDescent="0.3">
      <c r="L164" s="316"/>
      <c r="M164" s="316"/>
    </row>
    <row r="165" spans="12:13" x14ac:dyDescent="0.3">
      <c r="L165" s="316"/>
      <c r="M165" s="316"/>
    </row>
    <row r="166" spans="12:13" x14ac:dyDescent="0.3">
      <c r="L166" s="316"/>
      <c r="M166" s="316"/>
    </row>
    <row r="167" spans="12:13" x14ac:dyDescent="0.3">
      <c r="L167" s="316"/>
      <c r="M167" s="316"/>
    </row>
    <row r="168" spans="12:13" x14ac:dyDescent="0.3">
      <c r="L168" s="316"/>
      <c r="M168" s="316"/>
    </row>
    <row r="169" spans="12:13" x14ac:dyDescent="0.3">
      <c r="L169" s="316"/>
      <c r="M169" s="316"/>
    </row>
    <row r="170" spans="12:13" x14ac:dyDescent="0.3">
      <c r="L170" s="316"/>
      <c r="M170" s="316"/>
    </row>
    <row r="171" spans="12:13" x14ac:dyDescent="0.3">
      <c r="L171" s="316"/>
      <c r="M171" s="316"/>
    </row>
    <row r="172" spans="12:13" x14ac:dyDescent="0.3">
      <c r="L172" s="316"/>
      <c r="M172" s="316"/>
    </row>
    <row r="173" spans="12:13" x14ac:dyDescent="0.3">
      <c r="L173" s="316"/>
      <c r="M173" s="316"/>
    </row>
    <row r="174" spans="12:13" x14ac:dyDescent="0.3">
      <c r="L174" s="316"/>
      <c r="M174" s="316"/>
    </row>
    <row r="175" spans="12:13" x14ac:dyDescent="0.3">
      <c r="L175" s="316"/>
      <c r="M175" s="316"/>
    </row>
    <row r="176" spans="12:13" x14ac:dyDescent="0.3">
      <c r="L176" s="316"/>
      <c r="M176" s="316"/>
    </row>
    <row r="177" spans="12:13" x14ac:dyDescent="0.3">
      <c r="L177" s="316"/>
      <c r="M177" s="316"/>
    </row>
    <row r="178" spans="12:13" x14ac:dyDescent="0.3">
      <c r="L178" s="316"/>
      <c r="M178" s="316"/>
    </row>
    <row r="179" spans="12:13" x14ac:dyDescent="0.3">
      <c r="L179" s="316"/>
      <c r="M179" s="316"/>
    </row>
    <row r="180" spans="12:13" x14ac:dyDescent="0.3">
      <c r="L180" s="316"/>
      <c r="M180" s="316"/>
    </row>
    <row r="181" spans="12:13" x14ac:dyDescent="0.3">
      <c r="L181" s="316"/>
      <c r="M181" s="316"/>
    </row>
    <row r="182" spans="12:13" x14ac:dyDescent="0.3">
      <c r="L182" s="316"/>
      <c r="M182" s="316"/>
    </row>
    <row r="183" spans="12:13" x14ac:dyDescent="0.3">
      <c r="L183" s="316"/>
      <c r="M183" s="316"/>
    </row>
    <row r="184" spans="12:13" x14ac:dyDescent="0.3">
      <c r="L184" s="316"/>
      <c r="M184" s="316"/>
    </row>
    <row r="185" spans="12:13" x14ac:dyDescent="0.3">
      <c r="L185" s="316"/>
      <c r="M185" s="316"/>
    </row>
    <row r="186" spans="12:13" x14ac:dyDescent="0.3">
      <c r="L186" s="316"/>
      <c r="M186" s="316"/>
    </row>
    <row r="187" spans="12:13" x14ac:dyDescent="0.3">
      <c r="L187" s="316"/>
      <c r="M187" s="316"/>
    </row>
    <row r="188" spans="12:13" x14ac:dyDescent="0.3">
      <c r="L188" s="316"/>
      <c r="M188" s="316"/>
    </row>
    <row r="189" spans="12:13" x14ac:dyDescent="0.3">
      <c r="L189" s="316"/>
      <c r="M189" s="316"/>
    </row>
    <row r="190" spans="12:13" x14ac:dyDescent="0.3">
      <c r="L190" s="316"/>
      <c r="M190" s="316"/>
    </row>
    <row r="191" spans="12:13" x14ac:dyDescent="0.3">
      <c r="L191" s="316"/>
      <c r="M191" s="316"/>
    </row>
    <row r="192" spans="12:13" x14ac:dyDescent="0.3">
      <c r="L192" s="316"/>
      <c r="M192" s="316"/>
    </row>
    <row r="193" spans="12:13" x14ac:dyDescent="0.3">
      <c r="L193" s="316"/>
      <c r="M193" s="316"/>
    </row>
    <row r="194" spans="12:13" x14ac:dyDescent="0.3">
      <c r="L194" s="316"/>
      <c r="M194" s="316"/>
    </row>
    <row r="195" spans="12:13" x14ac:dyDescent="0.3">
      <c r="L195" s="316"/>
      <c r="M195" s="316"/>
    </row>
    <row r="196" spans="12:13" x14ac:dyDescent="0.3">
      <c r="L196" s="316"/>
      <c r="M196" s="316"/>
    </row>
    <row r="197" spans="12:13" x14ac:dyDescent="0.3">
      <c r="L197" s="316"/>
      <c r="M197" s="316"/>
    </row>
    <row r="198" spans="12:13" x14ac:dyDescent="0.3">
      <c r="L198" s="316"/>
      <c r="M198" s="316"/>
    </row>
    <row r="199" spans="12:13" x14ac:dyDescent="0.3">
      <c r="L199" s="316"/>
      <c r="M199" s="316"/>
    </row>
    <row r="200" spans="12:13" x14ac:dyDescent="0.3">
      <c r="L200" s="316"/>
      <c r="M200" s="316"/>
    </row>
    <row r="201" spans="12:13" x14ac:dyDescent="0.3">
      <c r="L201" s="316"/>
      <c r="M201" s="316"/>
    </row>
    <row r="202" spans="12:13" x14ac:dyDescent="0.3">
      <c r="L202" s="316"/>
      <c r="M202" s="316"/>
    </row>
    <row r="203" spans="12:13" x14ac:dyDescent="0.3">
      <c r="L203" s="316"/>
      <c r="M203" s="316"/>
    </row>
    <row r="204" spans="12:13" x14ac:dyDescent="0.3">
      <c r="L204" s="316"/>
      <c r="M204" s="316"/>
    </row>
    <row r="205" spans="12:13" x14ac:dyDescent="0.3">
      <c r="L205" s="316"/>
      <c r="M205" s="316"/>
    </row>
    <row r="206" spans="12:13" x14ac:dyDescent="0.3">
      <c r="L206" s="316"/>
      <c r="M206" s="316"/>
    </row>
    <row r="207" spans="12:13" x14ac:dyDescent="0.3">
      <c r="L207" s="316"/>
      <c r="M207" s="316"/>
    </row>
    <row r="208" spans="12:13" x14ac:dyDescent="0.3">
      <c r="L208" s="316"/>
      <c r="M208" s="316"/>
    </row>
    <row r="209" spans="12:13" x14ac:dyDescent="0.3">
      <c r="L209" s="316"/>
      <c r="M209" s="316"/>
    </row>
    <row r="210" spans="12:13" x14ac:dyDescent="0.3">
      <c r="L210" s="316"/>
      <c r="M210" s="316"/>
    </row>
    <row r="211" spans="12:13" x14ac:dyDescent="0.3">
      <c r="L211" s="316"/>
      <c r="M211" s="316"/>
    </row>
    <row r="212" spans="12:13" x14ac:dyDescent="0.3">
      <c r="L212" s="316"/>
      <c r="M212" s="316"/>
    </row>
    <row r="213" spans="12:13" x14ac:dyDescent="0.3">
      <c r="L213" s="316"/>
      <c r="M213" s="316"/>
    </row>
    <row r="214" spans="12:13" x14ac:dyDescent="0.3">
      <c r="L214" s="316"/>
      <c r="M214" s="316"/>
    </row>
    <row r="215" spans="12:13" x14ac:dyDescent="0.3">
      <c r="L215" s="316"/>
      <c r="M215" s="316"/>
    </row>
    <row r="216" spans="12:13" x14ac:dyDescent="0.3">
      <c r="L216" s="316"/>
      <c r="M216" s="316"/>
    </row>
    <row r="217" spans="12:13" x14ac:dyDescent="0.3">
      <c r="L217" s="316"/>
      <c r="M217" s="316"/>
    </row>
    <row r="218" spans="12:13" x14ac:dyDescent="0.3">
      <c r="L218" s="316"/>
      <c r="M218" s="316"/>
    </row>
    <row r="219" spans="12:13" x14ac:dyDescent="0.3">
      <c r="L219" s="316"/>
      <c r="M219" s="316"/>
    </row>
    <row r="220" spans="12:13" x14ac:dyDescent="0.3">
      <c r="L220" s="316"/>
      <c r="M220" s="316"/>
    </row>
    <row r="221" spans="12:13" x14ac:dyDescent="0.3">
      <c r="L221" s="316"/>
      <c r="M221" s="316"/>
    </row>
    <row r="222" spans="12:13" x14ac:dyDescent="0.3">
      <c r="L222" s="316"/>
      <c r="M222" s="316"/>
    </row>
    <row r="223" spans="12:13" x14ac:dyDescent="0.3">
      <c r="L223" s="316"/>
      <c r="M223" s="316"/>
    </row>
    <row r="224" spans="12:13" x14ac:dyDescent="0.3">
      <c r="L224" s="316"/>
      <c r="M224" s="316"/>
    </row>
    <row r="225" spans="12:13" x14ac:dyDescent="0.3">
      <c r="L225" s="316"/>
      <c r="M225" s="316"/>
    </row>
    <row r="226" spans="12:13" x14ac:dyDescent="0.3">
      <c r="L226" s="316"/>
      <c r="M226" s="316"/>
    </row>
    <row r="227" spans="12:13" x14ac:dyDescent="0.3">
      <c r="L227" s="316"/>
      <c r="M227" s="316"/>
    </row>
    <row r="228" spans="12:13" x14ac:dyDescent="0.3">
      <c r="L228" s="316"/>
      <c r="M228" s="316"/>
    </row>
    <row r="229" spans="12:13" x14ac:dyDescent="0.3">
      <c r="L229" s="316"/>
      <c r="M229" s="316"/>
    </row>
    <row r="230" spans="12:13" x14ac:dyDescent="0.3">
      <c r="L230" s="316"/>
      <c r="M230" s="316"/>
    </row>
    <row r="231" spans="12:13" x14ac:dyDescent="0.3">
      <c r="L231" s="316"/>
      <c r="M231" s="316"/>
    </row>
    <row r="232" spans="12:13" x14ac:dyDescent="0.3">
      <c r="L232" s="316"/>
      <c r="M232" s="316"/>
    </row>
    <row r="233" spans="12:13" x14ac:dyDescent="0.3">
      <c r="L233" s="316"/>
      <c r="M233" s="316"/>
    </row>
    <row r="234" spans="12:13" x14ac:dyDescent="0.3">
      <c r="L234" s="316"/>
      <c r="M234" s="316"/>
    </row>
    <row r="235" spans="12:13" x14ac:dyDescent="0.3">
      <c r="L235" s="316"/>
      <c r="M235" s="316"/>
    </row>
    <row r="236" spans="12:13" x14ac:dyDescent="0.3">
      <c r="L236" s="316"/>
      <c r="M236" s="316"/>
    </row>
    <row r="237" spans="12:13" x14ac:dyDescent="0.3">
      <c r="L237" s="316"/>
      <c r="M237" s="316"/>
    </row>
    <row r="238" spans="12:13" x14ac:dyDescent="0.3">
      <c r="L238" s="316"/>
      <c r="M238" s="316"/>
    </row>
    <row r="239" spans="12:13" x14ac:dyDescent="0.3">
      <c r="L239" s="316"/>
      <c r="M239" s="316"/>
    </row>
    <row r="240" spans="12:13" x14ac:dyDescent="0.3">
      <c r="L240" s="316"/>
      <c r="M240" s="316"/>
    </row>
    <row r="241" spans="12:13" x14ac:dyDescent="0.3">
      <c r="L241" s="316"/>
      <c r="M241" s="316"/>
    </row>
    <row r="242" spans="12:13" x14ac:dyDescent="0.3">
      <c r="L242" s="316"/>
      <c r="M242" s="316"/>
    </row>
    <row r="243" spans="12:13" x14ac:dyDescent="0.3">
      <c r="L243" s="316"/>
      <c r="M243" s="316"/>
    </row>
    <row r="244" spans="12:13" x14ac:dyDescent="0.3">
      <c r="L244" s="316"/>
      <c r="M244" s="316"/>
    </row>
    <row r="245" spans="12:13" x14ac:dyDescent="0.3">
      <c r="L245" s="316"/>
      <c r="M245" s="316"/>
    </row>
    <row r="246" spans="12:13" x14ac:dyDescent="0.3">
      <c r="L246" s="316"/>
      <c r="M246" s="316"/>
    </row>
    <row r="247" spans="12:13" x14ac:dyDescent="0.3">
      <c r="L247" s="316"/>
      <c r="M247" s="316"/>
    </row>
    <row r="248" spans="12:13" x14ac:dyDescent="0.3">
      <c r="L248" s="316"/>
      <c r="M248" s="316"/>
    </row>
    <row r="249" spans="12:13" x14ac:dyDescent="0.3">
      <c r="L249" s="316"/>
      <c r="M249" s="316"/>
    </row>
    <row r="250" spans="12:13" x14ac:dyDescent="0.3">
      <c r="L250" s="316"/>
      <c r="M250" s="316"/>
    </row>
    <row r="251" spans="12:13" x14ac:dyDescent="0.3">
      <c r="L251" s="316"/>
      <c r="M251" s="316"/>
    </row>
    <row r="252" spans="12:13" x14ac:dyDescent="0.3">
      <c r="L252" s="316"/>
      <c r="M252" s="316"/>
    </row>
    <row r="253" spans="12:13" x14ac:dyDescent="0.3">
      <c r="L253" s="316"/>
      <c r="M253" s="316"/>
    </row>
    <row r="254" spans="12:13" x14ac:dyDescent="0.3">
      <c r="L254" s="316"/>
      <c r="M254" s="316"/>
    </row>
    <row r="255" spans="12:13" x14ac:dyDescent="0.3">
      <c r="L255" s="316"/>
      <c r="M255" s="316"/>
    </row>
    <row r="256" spans="12:13" x14ac:dyDescent="0.3">
      <c r="L256" s="316"/>
      <c r="M256" s="316"/>
    </row>
    <row r="257" spans="12:13" x14ac:dyDescent="0.3">
      <c r="L257" s="316"/>
      <c r="M257" s="316"/>
    </row>
    <row r="258" spans="12:13" x14ac:dyDescent="0.3">
      <c r="L258" s="316"/>
      <c r="M258" s="316"/>
    </row>
    <row r="259" spans="12:13" x14ac:dyDescent="0.3">
      <c r="L259" s="316"/>
      <c r="M259" s="316"/>
    </row>
    <row r="260" spans="12:13" x14ac:dyDescent="0.3">
      <c r="L260" s="316"/>
      <c r="M260" s="316"/>
    </row>
    <row r="261" spans="12:13" x14ac:dyDescent="0.3">
      <c r="L261" s="316"/>
      <c r="M261" s="316"/>
    </row>
    <row r="262" spans="12:13" x14ac:dyDescent="0.3">
      <c r="L262" s="316"/>
      <c r="M262" s="316"/>
    </row>
    <row r="263" spans="12:13" x14ac:dyDescent="0.3">
      <c r="L263" s="316"/>
      <c r="M263" s="316"/>
    </row>
    <row r="264" spans="12:13" x14ac:dyDescent="0.3">
      <c r="L264" s="316"/>
      <c r="M264" s="316"/>
    </row>
    <row r="265" spans="12:13" x14ac:dyDescent="0.3">
      <c r="L265" s="316"/>
      <c r="M265" s="316"/>
    </row>
    <row r="266" spans="12:13" x14ac:dyDescent="0.3">
      <c r="L266" s="316"/>
      <c r="M266" s="316"/>
    </row>
    <row r="267" spans="12:13" x14ac:dyDescent="0.3">
      <c r="L267" s="316"/>
      <c r="M267" s="316"/>
    </row>
    <row r="268" spans="12:13" x14ac:dyDescent="0.3">
      <c r="L268" s="316"/>
      <c r="M268" s="316"/>
    </row>
    <row r="269" spans="12:13" x14ac:dyDescent="0.3">
      <c r="L269" s="316"/>
      <c r="M269" s="316"/>
    </row>
    <row r="270" spans="12:13" x14ac:dyDescent="0.3">
      <c r="L270" s="316"/>
      <c r="M270" s="316"/>
    </row>
    <row r="271" spans="12:13" x14ac:dyDescent="0.3">
      <c r="L271" s="316"/>
      <c r="M271" s="316"/>
    </row>
    <row r="272" spans="12:13" x14ac:dyDescent="0.3">
      <c r="L272" s="316"/>
      <c r="M272" s="316"/>
    </row>
    <row r="273" spans="12:13" x14ac:dyDescent="0.3">
      <c r="L273" s="316"/>
      <c r="M273" s="316"/>
    </row>
    <row r="274" spans="12:13" x14ac:dyDescent="0.3">
      <c r="L274" s="316"/>
      <c r="M274" s="316"/>
    </row>
    <row r="275" spans="12:13" x14ac:dyDescent="0.3">
      <c r="L275" s="316"/>
      <c r="M275" s="316"/>
    </row>
    <row r="276" spans="12:13" x14ac:dyDescent="0.3">
      <c r="L276" s="316"/>
      <c r="M276" s="316"/>
    </row>
    <row r="277" spans="12:13" x14ac:dyDescent="0.3">
      <c r="L277" s="316"/>
      <c r="M277" s="316"/>
    </row>
    <row r="278" spans="12:13" x14ac:dyDescent="0.3">
      <c r="L278" s="316"/>
      <c r="M278" s="316"/>
    </row>
    <row r="279" spans="12:13" x14ac:dyDescent="0.3">
      <c r="L279" s="316"/>
      <c r="M279" s="316"/>
    </row>
    <row r="280" spans="12:13" x14ac:dyDescent="0.3">
      <c r="L280" s="316"/>
      <c r="M280" s="316"/>
    </row>
    <row r="281" spans="12:13" x14ac:dyDescent="0.3">
      <c r="L281" s="316"/>
      <c r="M281" s="316"/>
    </row>
    <row r="282" spans="12:13" x14ac:dyDescent="0.3">
      <c r="L282" s="316"/>
      <c r="M282" s="316"/>
    </row>
    <row r="283" spans="12:13" x14ac:dyDescent="0.3">
      <c r="L283" s="316"/>
      <c r="M283" s="316"/>
    </row>
    <row r="284" spans="12:13" x14ac:dyDescent="0.3">
      <c r="L284" s="316"/>
      <c r="M284" s="316"/>
    </row>
    <row r="285" spans="12:13" x14ac:dyDescent="0.3">
      <c r="L285" s="316"/>
      <c r="M285" s="316"/>
    </row>
    <row r="286" spans="12:13" x14ac:dyDescent="0.3">
      <c r="L286" s="316"/>
      <c r="M286" s="316"/>
    </row>
    <row r="287" spans="12:13" x14ac:dyDescent="0.3">
      <c r="L287" s="316"/>
      <c r="M287" s="316"/>
    </row>
    <row r="288" spans="12:13" x14ac:dyDescent="0.3">
      <c r="L288" s="316"/>
      <c r="M288" s="316"/>
    </row>
    <row r="289" spans="12:13" x14ac:dyDescent="0.3">
      <c r="L289" s="316"/>
      <c r="M289" s="316"/>
    </row>
    <row r="290" spans="12:13" x14ac:dyDescent="0.3">
      <c r="L290" s="316"/>
      <c r="M290" s="316"/>
    </row>
    <row r="291" spans="12:13" x14ac:dyDescent="0.3">
      <c r="L291" s="316"/>
      <c r="M291" s="316"/>
    </row>
    <row r="292" spans="12:13" x14ac:dyDescent="0.3">
      <c r="L292" s="316"/>
      <c r="M292" s="316"/>
    </row>
    <row r="293" spans="12:13" x14ac:dyDescent="0.3">
      <c r="L293" s="316"/>
      <c r="M293" s="316"/>
    </row>
    <row r="294" spans="12:13" x14ac:dyDescent="0.3">
      <c r="L294" s="316"/>
      <c r="M294" s="316"/>
    </row>
    <row r="295" spans="12:13" x14ac:dyDescent="0.3">
      <c r="L295" s="316"/>
      <c r="M295" s="316"/>
    </row>
    <row r="296" spans="12:13" x14ac:dyDescent="0.3">
      <c r="L296" s="316"/>
      <c r="M296" s="316"/>
    </row>
    <row r="297" spans="12:13" x14ac:dyDescent="0.3">
      <c r="L297" s="316"/>
      <c r="M297" s="316"/>
    </row>
    <row r="298" spans="12:13" x14ac:dyDescent="0.3">
      <c r="L298" s="316"/>
      <c r="M298" s="316"/>
    </row>
    <row r="299" spans="12:13" x14ac:dyDescent="0.3">
      <c r="L299" s="316"/>
      <c r="M299" s="316"/>
    </row>
    <row r="300" spans="12:13" x14ac:dyDescent="0.3">
      <c r="L300" s="316"/>
      <c r="M300" s="316"/>
    </row>
    <row r="301" spans="12:13" x14ac:dyDescent="0.3">
      <c r="L301" s="316"/>
      <c r="M301" s="316"/>
    </row>
    <row r="302" spans="12:13" x14ac:dyDescent="0.3">
      <c r="L302" s="316"/>
      <c r="M302" s="316"/>
    </row>
    <row r="303" spans="12:13" x14ac:dyDescent="0.3">
      <c r="L303" s="316"/>
      <c r="M303" s="316"/>
    </row>
    <row r="304" spans="12:13" x14ac:dyDescent="0.3">
      <c r="L304" s="316"/>
      <c r="M304" s="316"/>
    </row>
    <row r="305" spans="12:13" x14ac:dyDescent="0.3">
      <c r="L305" s="316"/>
      <c r="M305" s="316"/>
    </row>
    <row r="306" spans="12:13" x14ac:dyDescent="0.3">
      <c r="L306" s="316"/>
      <c r="M306" s="316"/>
    </row>
    <row r="307" spans="12:13" x14ac:dyDescent="0.3">
      <c r="L307" s="316"/>
      <c r="M307" s="316"/>
    </row>
    <row r="308" spans="12:13" x14ac:dyDescent="0.3">
      <c r="L308" s="316"/>
      <c r="M308" s="316"/>
    </row>
    <row r="309" spans="12:13" x14ac:dyDescent="0.3">
      <c r="L309" s="316"/>
      <c r="M309" s="316"/>
    </row>
    <row r="310" spans="12:13" x14ac:dyDescent="0.3">
      <c r="L310" s="316"/>
      <c r="M310" s="316"/>
    </row>
    <row r="311" spans="12:13" x14ac:dyDescent="0.3">
      <c r="L311" s="316"/>
      <c r="M311" s="316"/>
    </row>
    <row r="312" spans="12:13" x14ac:dyDescent="0.3">
      <c r="L312" s="316"/>
      <c r="M312" s="316"/>
    </row>
    <row r="313" spans="12:13" x14ac:dyDescent="0.3">
      <c r="L313" s="316"/>
      <c r="M313" s="316"/>
    </row>
    <row r="314" spans="12:13" x14ac:dyDescent="0.3">
      <c r="L314" s="316"/>
      <c r="M314" s="316"/>
    </row>
    <row r="315" spans="12:13" x14ac:dyDescent="0.3">
      <c r="L315" s="316"/>
      <c r="M315" s="316"/>
    </row>
    <row r="316" spans="12:13" x14ac:dyDescent="0.3">
      <c r="L316" s="316"/>
      <c r="M316" s="316"/>
    </row>
    <row r="317" spans="12:13" x14ac:dyDescent="0.3">
      <c r="L317" s="316"/>
      <c r="M317" s="316"/>
    </row>
    <row r="318" spans="12:13" x14ac:dyDescent="0.3">
      <c r="L318" s="316"/>
      <c r="M318" s="316"/>
    </row>
    <row r="319" spans="12:13" x14ac:dyDescent="0.3">
      <c r="L319" s="316"/>
      <c r="M319" s="316"/>
    </row>
    <row r="320" spans="12:13" x14ac:dyDescent="0.3">
      <c r="L320" s="316"/>
      <c r="M320" s="316"/>
    </row>
    <row r="321" spans="12:13" x14ac:dyDescent="0.3">
      <c r="L321" s="316"/>
      <c r="M321" s="316"/>
    </row>
    <row r="322" spans="12:13" x14ac:dyDescent="0.3">
      <c r="L322" s="316"/>
      <c r="M322" s="316"/>
    </row>
    <row r="323" spans="12:13" x14ac:dyDescent="0.3">
      <c r="L323" s="316"/>
      <c r="M323" s="316"/>
    </row>
    <row r="324" spans="12:13" x14ac:dyDescent="0.3">
      <c r="L324" s="316"/>
      <c r="M324" s="316"/>
    </row>
    <row r="325" spans="12:13" x14ac:dyDescent="0.3">
      <c r="L325" s="316"/>
      <c r="M325" s="316"/>
    </row>
    <row r="326" spans="12:13" x14ac:dyDescent="0.3">
      <c r="L326" s="316"/>
      <c r="M326" s="316"/>
    </row>
    <row r="327" spans="12:13" x14ac:dyDescent="0.3">
      <c r="L327" s="316"/>
      <c r="M327" s="316"/>
    </row>
    <row r="328" spans="12:13" x14ac:dyDescent="0.3">
      <c r="L328" s="316"/>
      <c r="M328" s="316"/>
    </row>
    <row r="329" spans="12:13" x14ac:dyDescent="0.3">
      <c r="L329" s="316"/>
      <c r="M329" s="316"/>
    </row>
    <row r="330" spans="12:13" x14ac:dyDescent="0.3">
      <c r="L330" s="316"/>
      <c r="M330" s="316"/>
    </row>
    <row r="331" spans="12:13" x14ac:dyDescent="0.3">
      <c r="L331" s="316"/>
      <c r="M331" s="316"/>
    </row>
    <row r="332" spans="12:13" x14ac:dyDescent="0.3">
      <c r="L332" s="316"/>
      <c r="M332" s="316"/>
    </row>
    <row r="333" spans="12:13" x14ac:dyDescent="0.3">
      <c r="L333" s="316"/>
      <c r="M333" s="316"/>
    </row>
    <row r="334" spans="12:13" x14ac:dyDescent="0.3">
      <c r="L334" s="316"/>
      <c r="M334" s="316"/>
    </row>
    <row r="335" spans="12:13" x14ac:dyDescent="0.3">
      <c r="L335" s="316"/>
      <c r="M335" s="316"/>
    </row>
    <row r="336" spans="12:13" x14ac:dyDescent="0.3">
      <c r="L336" s="316"/>
      <c r="M336" s="316"/>
    </row>
    <row r="337" spans="12:13" x14ac:dyDescent="0.3">
      <c r="L337" s="316"/>
      <c r="M337" s="316"/>
    </row>
    <row r="338" spans="12:13" x14ac:dyDescent="0.3">
      <c r="L338" s="316"/>
      <c r="M338" s="316"/>
    </row>
    <row r="339" spans="12:13" x14ac:dyDescent="0.3">
      <c r="L339" s="316"/>
      <c r="M339" s="316"/>
    </row>
    <row r="340" spans="12:13" x14ac:dyDescent="0.3">
      <c r="L340" s="316"/>
      <c r="M340" s="316"/>
    </row>
    <row r="341" spans="12:13" x14ac:dyDescent="0.3">
      <c r="L341" s="316"/>
      <c r="M341" s="316"/>
    </row>
    <row r="342" spans="12:13" x14ac:dyDescent="0.3">
      <c r="L342" s="316"/>
      <c r="M342" s="316"/>
    </row>
    <row r="343" spans="12:13" x14ac:dyDescent="0.3">
      <c r="L343" s="316"/>
      <c r="M343" s="316"/>
    </row>
    <row r="344" spans="12:13" x14ac:dyDescent="0.3">
      <c r="L344" s="316"/>
      <c r="M344" s="316"/>
    </row>
    <row r="345" spans="12:13" x14ac:dyDescent="0.3">
      <c r="L345" s="316"/>
      <c r="M345" s="316"/>
    </row>
    <row r="346" spans="12:13" x14ac:dyDescent="0.3">
      <c r="L346" s="316"/>
      <c r="M346" s="316"/>
    </row>
    <row r="347" spans="12:13" x14ac:dyDescent="0.3">
      <c r="L347" s="316"/>
      <c r="M347" s="316"/>
    </row>
    <row r="348" spans="12:13" x14ac:dyDescent="0.3">
      <c r="L348" s="316"/>
      <c r="M348" s="316"/>
    </row>
    <row r="349" spans="12:13" x14ac:dyDescent="0.3">
      <c r="L349" s="316"/>
      <c r="M349" s="316"/>
    </row>
    <row r="350" spans="12:13" x14ac:dyDescent="0.3">
      <c r="L350" s="316"/>
      <c r="M350" s="316"/>
    </row>
    <row r="351" spans="12:13" x14ac:dyDescent="0.3">
      <c r="L351" s="316"/>
      <c r="M351" s="316"/>
    </row>
    <row r="352" spans="12:13" x14ac:dyDescent="0.3">
      <c r="L352" s="316"/>
      <c r="M352" s="316"/>
    </row>
    <row r="353" spans="12:13" x14ac:dyDescent="0.3">
      <c r="L353" s="316"/>
      <c r="M353" s="316"/>
    </row>
    <row r="354" spans="12:13" x14ac:dyDescent="0.3">
      <c r="L354" s="316"/>
      <c r="M354" s="316"/>
    </row>
    <row r="355" spans="12:13" x14ac:dyDescent="0.3">
      <c r="L355" s="316"/>
      <c r="M355" s="316"/>
    </row>
    <row r="356" spans="12:13" x14ac:dyDescent="0.3">
      <c r="L356" s="316"/>
      <c r="M356" s="316"/>
    </row>
    <row r="357" spans="12:13" x14ac:dyDescent="0.3">
      <c r="L357" s="316"/>
      <c r="M357" s="316"/>
    </row>
    <row r="358" spans="12:13" x14ac:dyDescent="0.3">
      <c r="L358" s="316"/>
      <c r="M358" s="316"/>
    </row>
    <row r="359" spans="12:13" x14ac:dyDescent="0.3">
      <c r="L359" s="316"/>
      <c r="M359" s="316"/>
    </row>
    <row r="360" spans="12:13" x14ac:dyDescent="0.3">
      <c r="L360" s="316"/>
      <c r="M360" s="316"/>
    </row>
    <row r="361" spans="12:13" x14ac:dyDescent="0.3">
      <c r="L361" s="316"/>
      <c r="M361" s="316"/>
    </row>
    <row r="362" spans="12:13" x14ac:dyDescent="0.3">
      <c r="L362" s="316"/>
      <c r="M362" s="316"/>
    </row>
    <row r="363" spans="12:13" x14ac:dyDescent="0.3">
      <c r="L363" s="316"/>
      <c r="M363" s="316"/>
    </row>
    <row r="364" spans="12:13" x14ac:dyDescent="0.3">
      <c r="L364" s="316"/>
      <c r="M364" s="316"/>
    </row>
    <row r="365" spans="12:13" x14ac:dyDescent="0.3">
      <c r="L365" s="316"/>
      <c r="M365" s="316"/>
    </row>
    <row r="366" spans="12:13" x14ac:dyDescent="0.3">
      <c r="L366" s="316"/>
      <c r="M366" s="316"/>
    </row>
    <row r="367" spans="12:13" x14ac:dyDescent="0.3">
      <c r="L367" s="316"/>
      <c r="M367" s="316"/>
    </row>
    <row r="368" spans="12:13" x14ac:dyDescent="0.3">
      <c r="L368" s="316"/>
      <c r="M368" s="316"/>
    </row>
    <row r="369" spans="12:13" x14ac:dyDescent="0.3">
      <c r="L369" s="316"/>
      <c r="M369" s="316"/>
    </row>
    <row r="370" spans="12:13" x14ac:dyDescent="0.3">
      <c r="L370" s="316"/>
      <c r="M370" s="316"/>
    </row>
    <row r="371" spans="12:13" x14ac:dyDescent="0.3">
      <c r="L371" s="316"/>
      <c r="M371" s="316"/>
    </row>
    <row r="372" spans="12:13" x14ac:dyDescent="0.3">
      <c r="L372" s="316"/>
      <c r="M372" s="316"/>
    </row>
    <row r="373" spans="12:13" x14ac:dyDescent="0.3">
      <c r="L373" s="316"/>
      <c r="M373" s="316"/>
    </row>
    <row r="374" spans="12:13" x14ac:dyDescent="0.3">
      <c r="L374" s="316"/>
      <c r="M374" s="316"/>
    </row>
    <row r="375" spans="12:13" x14ac:dyDescent="0.3">
      <c r="L375" s="316"/>
      <c r="M375" s="316"/>
    </row>
    <row r="376" spans="12:13" x14ac:dyDescent="0.3">
      <c r="L376" s="316"/>
      <c r="M376" s="316"/>
    </row>
    <row r="377" spans="12:13" x14ac:dyDescent="0.3">
      <c r="L377" s="316"/>
      <c r="M377" s="316"/>
    </row>
    <row r="378" spans="12:13" x14ac:dyDescent="0.3">
      <c r="L378" s="316"/>
      <c r="M378" s="316"/>
    </row>
    <row r="379" spans="12:13" x14ac:dyDescent="0.3">
      <c r="L379" s="316"/>
      <c r="M379" s="316"/>
    </row>
    <row r="380" spans="12:13" x14ac:dyDescent="0.3">
      <c r="L380" s="316"/>
      <c r="M380" s="316"/>
    </row>
    <row r="381" spans="12:13" x14ac:dyDescent="0.3">
      <c r="L381" s="316"/>
      <c r="M381" s="316"/>
    </row>
  </sheetData>
  <mergeCells count="38">
    <mergeCell ref="B43:O43"/>
    <mergeCell ref="B42:F42"/>
    <mergeCell ref="BO2:BS2"/>
    <mergeCell ref="B2:F2"/>
    <mergeCell ref="G2:K2"/>
    <mergeCell ref="L2:P2"/>
    <mergeCell ref="Q2:U2"/>
    <mergeCell ref="V2:Z2"/>
    <mergeCell ref="AA2:AE2"/>
    <mergeCell ref="AF2:AJ2"/>
    <mergeCell ref="AK2:AO2"/>
    <mergeCell ref="AP2:AT2"/>
    <mergeCell ref="AU2:AY2"/>
    <mergeCell ref="AZ2:BD2"/>
    <mergeCell ref="BE2:BI2"/>
    <mergeCell ref="BJ2:BN2"/>
    <mergeCell ref="DW2:EA2"/>
    <mergeCell ref="BT2:BX2"/>
    <mergeCell ref="BY2:CC2"/>
    <mergeCell ref="CD2:CH2"/>
    <mergeCell ref="CI2:CM2"/>
    <mergeCell ref="CN2:CR2"/>
    <mergeCell ref="CS2:CW2"/>
    <mergeCell ref="CX2:DB2"/>
    <mergeCell ref="DC2:DG2"/>
    <mergeCell ref="DM2:DQ2"/>
    <mergeCell ref="DR2:DV2"/>
    <mergeCell ref="DH2:DJ2"/>
    <mergeCell ref="FF2:FJ2"/>
    <mergeCell ref="FK2:FO2"/>
    <mergeCell ref="FP2:FT2"/>
    <mergeCell ref="FU2:FY2"/>
    <mergeCell ref="EB2:EF2"/>
    <mergeCell ref="EG2:EK2"/>
    <mergeCell ref="EL2:EP2"/>
    <mergeCell ref="EQ2:EU2"/>
    <mergeCell ref="EV2:EZ2"/>
    <mergeCell ref="FA2:FE2"/>
  </mergeCell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sheetPr>
  <dimension ref="A1:BZ127"/>
  <sheetViews>
    <sheetView zoomScaleNormal="100" workbookViewId="0">
      <pane xSplit="1" ySplit="3" topLeftCell="B4" activePane="bottomRight" state="frozen"/>
      <selection pane="topRight" activeCell="B1" sqref="B1"/>
      <selection pane="bottomLeft" activeCell="A4" sqref="A4"/>
      <selection pane="bottomRight" activeCell="AR1" sqref="AR1"/>
    </sheetView>
  </sheetViews>
  <sheetFormatPr baseColWidth="10" defaultRowHeight="14.4" x14ac:dyDescent="0.3"/>
  <cols>
    <col min="1" max="1" width="45.6640625" style="244" bestFit="1" customWidth="1"/>
    <col min="2" max="5" width="15.5546875" style="244" bestFit="1" customWidth="1"/>
    <col min="6" max="6" width="10.5546875" style="244" bestFit="1" customWidth="1"/>
    <col min="7" max="7" width="18.33203125" style="244" customWidth="1"/>
    <col min="8" max="8" width="18.5546875" style="244" customWidth="1"/>
    <col min="9" max="9" width="7.44140625" style="244" customWidth="1"/>
    <col min="10" max="24" width="7.44140625" style="244" hidden="1" customWidth="1"/>
    <col min="25" max="25" width="31.88671875" style="245" customWidth="1"/>
    <col min="26" max="26" width="32.5546875" style="244" customWidth="1"/>
    <col min="27" max="27" width="16" style="244" bestFit="1" customWidth="1"/>
    <col min="28" max="29" width="16" style="244" hidden="1" customWidth="1"/>
    <col min="30" max="30" width="12.5546875" style="244" hidden="1" customWidth="1"/>
    <col min="31" max="41" width="11.5546875" style="244" hidden="1" customWidth="1"/>
    <col min="42" max="42" width="17.6640625" style="244" customWidth="1"/>
    <col min="43" max="43" width="16.33203125" style="244" customWidth="1"/>
    <col min="44" max="44" width="18" style="244" customWidth="1"/>
    <col min="45" max="45" width="11.5546875" style="244" customWidth="1"/>
    <col min="46" max="46" width="16.44140625" style="244" customWidth="1"/>
    <col min="47" max="47" width="11.5546875" style="244" customWidth="1"/>
    <col min="48" max="48" width="12" style="244" bestFit="1" customWidth="1"/>
    <col min="49" max="49" width="3.33203125" style="244" customWidth="1"/>
    <col min="50" max="50" width="3.44140625" style="244" customWidth="1"/>
    <col min="51" max="51" width="12" style="244" bestFit="1" customWidth="1"/>
    <col min="52" max="52" width="11.5546875" style="244"/>
    <col min="53" max="53" width="12" style="241" bestFit="1" customWidth="1"/>
    <col min="54" max="54" width="11.6640625" style="241" bestFit="1" customWidth="1"/>
    <col min="55" max="263" width="11.5546875" style="244"/>
    <col min="264" max="264" width="39.109375" style="244" customWidth="1"/>
    <col min="265" max="265" width="13.44140625" style="244" customWidth="1"/>
    <col min="266" max="266" width="13.6640625" style="244" customWidth="1"/>
    <col min="267" max="267" width="12.88671875" style="244" customWidth="1"/>
    <col min="268" max="268" width="13.88671875" style="244" customWidth="1"/>
    <col min="269" max="269" width="7.44140625" style="244" bestFit="1" customWidth="1"/>
    <col min="270" max="278" width="1.6640625" style="244" customWidth="1"/>
    <col min="279" max="279" width="12.44140625" style="244" customWidth="1"/>
    <col min="280" max="280" width="12.5546875" style="244" customWidth="1"/>
    <col min="281" max="281" width="13" style="244" customWidth="1"/>
    <col min="282" max="283" width="13.6640625" style="244" customWidth="1"/>
    <col min="284" max="519" width="11.5546875" style="244"/>
    <col min="520" max="520" width="39.109375" style="244" customWidth="1"/>
    <col min="521" max="521" width="13.44140625" style="244" customWidth="1"/>
    <col min="522" max="522" width="13.6640625" style="244" customWidth="1"/>
    <col min="523" max="523" width="12.88671875" style="244" customWidth="1"/>
    <col min="524" max="524" width="13.88671875" style="244" customWidth="1"/>
    <col min="525" max="525" width="7.44140625" style="244" bestFit="1" customWidth="1"/>
    <col min="526" max="534" width="1.6640625" style="244" customWidth="1"/>
    <col min="535" max="535" width="12.44140625" style="244" customWidth="1"/>
    <col min="536" max="536" width="12.5546875" style="244" customWidth="1"/>
    <col min="537" max="537" width="13" style="244" customWidth="1"/>
    <col min="538" max="539" width="13.6640625" style="244" customWidth="1"/>
    <col min="540" max="775" width="11.5546875" style="244"/>
    <col min="776" max="776" width="39.109375" style="244" customWidth="1"/>
    <col min="777" max="777" width="13.44140625" style="244" customWidth="1"/>
    <col min="778" max="778" width="13.6640625" style="244" customWidth="1"/>
    <col min="779" max="779" width="12.88671875" style="244" customWidth="1"/>
    <col min="780" max="780" width="13.88671875" style="244" customWidth="1"/>
    <col min="781" max="781" width="7.44140625" style="244" bestFit="1" customWidth="1"/>
    <col min="782" max="790" width="1.6640625" style="244" customWidth="1"/>
    <col min="791" max="791" width="12.44140625" style="244" customWidth="1"/>
    <col min="792" max="792" width="12.5546875" style="244" customWidth="1"/>
    <col min="793" max="793" width="13" style="244" customWidth="1"/>
    <col min="794" max="795" width="13.6640625" style="244" customWidth="1"/>
    <col min="796" max="1031" width="11.5546875" style="244"/>
    <col min="1032" max="1032" width="39.109375" style="244" customWidth="1"/>
    <col min="1033" max="1033" width="13.44140625" style="244" customWidth="1"/>
    <col min="1034" max="1034" width="13.6640625" style="244" customWidth="1"/>
    <col min="1035" max="1035" width="12.88671875" style="244" customWidth="1"/>
    <col min="1036" max="1036" width="13.88671875" style="244" customWidth="1"/>
    <col min="1037" max="1037" width="7.44140625" style="244" bestFit="1" customWidth="1"/>
    <col min="1038" max="1046" width="1.6640625" style="244" customWidth="1"/>
    <col min="1047" max="1047" width="12.44140625" style="244" customWidth="1"/>
    <col min="1048" max="1048" width="12.5546875" style="244" customWidth="1"/>
    <col min="1049" max="1049" width="13" style="244" customWidth="1"/>
    <col min="1050" max="1051" width="13.6640625" style="244" customWidth="1"/>
    <col min="1052" max="1287" width="11.5546875" style="244"/>
    <col min="1288" max="1288" width="39.109375" style="244" customWidth="1"/>
    <col min="1289" max="1289" width="13.44140625" style="244" customWidth="1"/>
    <col min="1290" max="1290" width="13.6640625" style="244" customWidth="1"/>
    <col min="1291" max="1291" width="12.88671875" style="244" customWidth="1"/>
    <col min="1292" max="1292" width="13.88671875" style="244" customWidth="1"/>
    <col min="1293" max="1293" width="7.44140625" style="244" bestFit="1" customWidth="1"/>
    <col min="1294" max="1302" width="1.6640625" style="244" customWidth="1"/>
    <col min="1303" max="1303" width="12.44140625" style="244" customWidth="1"/>
    <col min="1304" max="1304" width="12.5546875" style="244" customWidth="1"/>
    <col min="1305" max="1305" width="13" style="244" customWidth="1"/>
    <col min="1306" max="1307" width="13.6640625" style="244" customWidth="1"/>
    <col min="1308" max="1543" width="11.5546875" style="244"/>
    <col min="1544" max="1544" width="39.109375" style="244" customWidth="1"/>
    <col min="1545" max="1545" width="13.44140625" style="244" customWidth="1"/>
    <col min="1546" max="1546" width="13.6640625" style="244" customWidth="1"/>
    <col min="1547" max="1547" width="12.88671875" style="244" customWidth="1"/>
    <col min="1548" max="1548" width="13.88671875" style="244" customWidth="1"/>
    <col min="1549" max="1549" width="7.44140625" style="244" bestFit="1" customWidth="1"/>
    <col min="1550" max="1558" width="1.6640625" style="244" customWidth="1"/>
    <col min="1559" max="1559" width="12.44140625" style="244" customWidth="1"/>
    <col min="1560" max="1560" width="12.5546875" style="244" customWidth="1"/>
    <col min="1561" max="1561" width="13" style="244" customWidth="1"/>
    <col min="1562" max="1563" width="13.6640625" style="244" customWidth="1"/>
    <col min="1564" max="1799" width="11.5546875" style="244"/>
    <col min="1800" max="1800" width="39.109375" style="244" customWidth="1"/>
    <col min="1801" max="1801" width="13.44140625" style="244" customWidth="1"/>
    <col min="1802" max="1802" width="13.6640625" style="244" customWidth="1"/>
    <col min="1803" max="1803" width="12.88671875" style="244" customWidth="1"/>
    <col min="1804" max="1804" width="13.88671875" style="244" customWidth="1"/>
    <col min="1805" max="1805" width="7.44140625" style="244" bestFit="1" customWidth="1"/>
    <col min="1806" max="1814" width="1.6640625" style="244" customWidth="1"/>
    <col min="1815" max="1815" width="12.44140625" style="244" customWidth="1"/>
    <col min="1816" max="1816" width="12.5546875" style="244" customWidth="1"/>
    <col min="1817" max="1817" width="13" style="244" customWidth="1"/>
    <col min="1818" max="1819" width="13.6640625" style="244" customWidth="1"/>
    <col min="1820" max="2055" width="11.5546875" style="244"/>
    <col min="2056" max="2056" width="39.109375" style="244" customWidth="1"/>
    <col min="2057" max="2057" width="13.44140625" style="244" customWidth="1"/>
    <col min="2058" max="2058" width="13.6640625" style="244" customWidth="1"/>
    <col min="2059" max="2059" width="12.88671875" style="244" customWidth="1"/>
    <col min="2060" max="2060" width="13.88671875" style="244" customWidth="1"/>
    <col min="2061" max="2061" width="7.44140625" style="244" bestFit="1" customWidth="1"/>
    <col min="2062" max="2070" width="1.6640625" style="244" customWidth="1"/>
    <col min="2071" max="2071" width="12.44140625" style="244" customWidth="1"/>
    <col min="2072" max="2072" width="12.5546875" style="244" customWidth="1"/>
    <col min="2073" max="2073" width="13" style="244" customWidth="1"/>
    <col min="2074" max="2075" width="13.6640625" style="244" customWidth="1"/>
    <col min="2076" max="2311" width="11.5546875" style="244"/>
    <col min="2312" max="2312" width="39.109375" style="244" customWidth="1"/>
    <col min="2313" max="2313" width="13.44140625" style="244" customWidth="1"/>
    <col min="2314" max="2314" width="13.6640625" style="244" customWidth="1"/>
    <col min="2315" max="2315" width="12.88671875" style="244" customWidth="1"/>
    <col min="2316" max="2316" width="13.88671875" style="244" customWidth="1"/>
    <col min="2317" max="2317" width="7.44140625" style="244" bestFit="1" customWidth="1"/>
    <col min="2318" max="2326" width="1.6640625" style="244" customWidth="1"/>
    <col min="2327" max="2327" width="12.44140625" style="244" customWidth="1"/>
    <col min="2328" max="2328" width="12.5546875" style="244" customWidth="1"/>
    <col min="2329" max="2329" width="13" style="244" customWidth="1"/>
    <col min="2330" max="2331" width="13.6640625" style="244" customWidth="1"/>
    <col min="2332" max="2567" width="11.5546875" style="244"/>
    <col min="2568" max="2568" width="39.109375" style="244" customWidth="1"/>
    <col min="2569" max="2569" width="13.44140625" style="244" customWidth="1"/>
    <col min="2570" max="2570" width="13.6640625" style="244" customWidth="1"/>
    <col min="2571" max="2571" width="12.88671875" style="244" customWidth="1"/>
    <col min="2572" max="2572" width="13.88671875" style="244" customWidth="1"/>
    <col min="2573" max="2573" width="7.44140625" style="244" bestFit="1" customWidth="1"/>
    <col min="2574" max="2582" width="1.6640625" style="244" customWidth="1"/>
    <col min="2583" max="2583" width="12.44140625" style="244" customWidth="1"/>
    <col min="2584" max="2584" width="12.5546875" style="244" customWidth="1"/>
    <col min="2585" max="2585" width="13" style="244" customWidth="1"/>
    <col min="2586" max="2587" width="13.6640625" style="244" customWidth="1"/>
    <col min="2588" max="2823" width="11.5546875" style="244"/>
    <col min="2824" max="2824" width="39.109375" style="244" customWidth="1"/>
    <col min="2825" max="2825" width="13.44140625" style="244" customWidth="1"/>
    <col min="2826" max="2826" width="13.6640625" style="244" customWidth="1"/>
    <col min="2827" max="2827" width="12.88671875" style="244" customWidth="1"/>
    <col min="2828" max="2828" width="13.88671875" style="244" customWidth="1"/>
    <col min="2829" max="2829" width="7.44140625" style="244" bestFit="1" customWidth="1"/>
    <col min="2830" max="2838" width="1.6640625" style="244" customWidth="1"/>
    <col min="2839" max="2839" width="12.44140625" style="244" customWidth="1"/>
    <col min="2840" max="2840" width="12.5546875" style="244" customWidth="1"/>
    <col min="2841" max="2841" width="13" style="244" customWidth="1"/>
    <col min="2842" max="2843" width="13.6640625" style="244" customWidth="1"/>
    <col min="2844" max="3079" width="11.5546875" style="244"/>
    <col min="3080" max="3080" width="39.109375" style="244" customWidth="1"/>
    <col min="3081" max="3081" width="13.44140625" style="244" customWidth="1"/>
    <col min="3082" max="3082" width="13.6640625" style="244" customWidth="1"/>
    <col min="3083" max="3083" width="12.88671875" style="244" customWidth="1"/>
    <col min="3084" max="3084" width="13.88671875" style="244" customWidth="1"/>
    <col min="3085" max="3085" width="7.44140625" style="244" bestFit="1" customWidth="1"/>
    <col min="3086" max="3094" width="1.6640625" style="244" customWidth="1"/>
    <col min="3095" max="3095" width="12.44140625" style="244" customWidth="1"/>
    <col min="3096" max="3096" width="12.5546875" style="244" customWidth="1"/>
    <col min="3097" max="3097" width="13" style="244" customWidth="1"/>
    <col min="3098" max="3099" width="13.6640625" style="244" customWidth="1"/>
    <col min="3100" max="3335" width="11.5546875" style="244"/>
    <col min="3336" max="3336" width="39.109375" style="244" customWidth="1"/>
    <col min="3337" max="3337" width="13.44140625" style="244" customWidth="1"/>
    <col min="3338" max="3338" width="13.6640625" style="244" customWidth="1"/>
    <col min="3339" max="3339" width="12.88671875" style="244" customWidth="1"/>
    <col min="3340" max="3340" width="13.88671875" style="244" customWidth="1"/>
    <col min="3341" max="3341" width="7.44140625" style="244" bestFit="1" customWidth="1"/>
    <col min="3342" max="3350" width="1.6640625" style="244" customWidth="1"/>
    <col min="3351" max="3351" width="12.44140625" style="244" customWidth="1"/>
    <col min="3352" max="3352" width="12.5546875" style="244" customWidth="1"/>
    <col min="3353" max="3353" width="13" style="244" customWidth="1"/>
    <col min="3354" max="3355" width="13.6640625" style="244" customWidth="1"/>
    <col min="3356" max="3591" width="11.5546875" style="244"/>
    <col min="3592" max="3592" width="39.109375" style="244" customWidth="1"/>
    <col min="3593" max="3593" width="13.44140625" style="244" customWidth="1"/>
    <col min="3594" max="3594" width="13.6640625" style="244" customWidth="1"/>
    <col min="3595" max="3595" width="12.88671875" style="244" customWidth="1"/>
    <col min="3596" max="3596" width="13.88671875" style="244" customWidth="1"/>
    <col min="3597" max="3597" width="7.44140625" style="244" bestFit="1" customWidth="1"/>
    <col min="3598" max="3606" width="1.6640625" style="244" customWidth="1"/>
    <col min="3607" max="3607" width="12.44140625" style="244" customWidth="1"/>
    <col min="3608" max="3608" width="12.5546875" style="244" customWidth="1"/>
    <col min="3609" max="3609" width="13" style="244" customWidth="1"/>
    <col min="3610" max="3611" width="13.6640625" style="244" customWidth="1"/>
    <col min="3612" max="3847" width="11.5546875" style="244"/>
    <col min="3848" max="3848" width="39.109375" style="244" customWidth="1"/>
    <col min="3849" max="3849" width="13.44140625" style="244" customWidth="1"/>
    <col min="3850" max="3850" width="13.6640625" style="244" customWidth="1"/>
    <col min="3851" max="3851" width="12.88671875" style="244" customWidth="1"/>
    <col min="3852" max="3852" width="13.88671875" style="244" customWidth="1"/>
    <col min="3853" max="3853" width="7.44140625" style="244" bestFit="1" customWidth="1"/>
    <col min="3854" max="3862" width="1.6640625" style="244" customWidth="1"/>
    <col min="3863" max="3863" width="12.44140625" style="244" customWidth="1"/>
    <col min="3864" max="3864" width="12.5546875" style="244" customWidth="1"/>
    <col min="3865" max="3865" width="13" style="244" customWidth="1"/>
    <col min="3866" max="3867" width="13.6640625" style="244" customWidth="1"/>
    <col min="3868" max="4103" width="11.5546875" style="244"/>
    <col min="4104" max="4104" width="39.109375" style="244" customWidth="1"/>
    <col min="4105" max="4105" width="13.44140625" style="244" customWidth="1"/>
    <col min="4106" max="4106" width="13.6640625" style="244" customWidth="1"/>
    <col min="4107" max="4107" width="12.88671875" style="244" customWidth="1"/>
    <col min="4108" max="4108" width="13.88671875" style="244" customWidth="1"/>
    <col min="4109" max="4109" width="7.44140625" style="244" bestFit="1" customWidth="1"/>
    <col min="4110" max="4118" width="1.6640625" style="244" customWidth="1"/>
    <col min="4119" max="4119" width="12.44140625" style="244" customWidth="1"/>
    <col min="4120" max="4120" width="12.5546875" style="244" customWidth="1"/>
    <col min="4121" max="4121" width="13" style="244" customWidth="1"/>
    <col min="4122" max="4123" width="13.6640625" style="244" customWidth="1"/>
    <col min="4124" max="4359" width="11.5546875" style="244"/>
    <col min="4360" max="4360" width="39.109375" style="244" customWidth="1"/>
    <col min="4361" max="4361" width="13.44140625" style="244" customWidth="1"/>
    <col min="4362" max="4362" width="13.6640625" style="244" customWidth="1"/>
    <col min="4363" max="4363" width="12.88671875" style="244" customWidth="1"/>
    <col min="4364" max="4364" width="13.88671875" style="244" customWidth="1"/>
    <col min="4365" max="4365" width="7.44140625" style="244" bestFit="1" customWidth="1"/>
    <col min="4366" max="4374" width="1.6640625" style="244" customWidth="1"/>
    <col min="4375" max="4375" width="12.44140625" style="244" customWidth="1"/>
    <col min="4376" max="4376" width="12.5546875" style="244" customWidth="1"/>
    <col min="4377" max="4377" width="13" style="244" customWidth="1"/>
    <col min="4378" max="4379" width="13.6640625" style="244" customWidth="1"/>
    <col min="4380" max="4615" width="11.5546875" style="244"/>
    <col min="4616" max="4616" width="39.109375" style="244" customWidth="1"/>
    <col min="4617" max="4617" width="13.44140625" style="244" customWidth="1"/>
    <col min="4618" max="4618" width="13.6640625" style="244" customWidth="1"/>
    <col min="4619" max="4619" width="12.88671875" style="244" customWidth="1"/>
    <col min="4620" max="4620" width="13.88671875" style="244" customWidth="1"/>
    <col min="4621" max="4621" width="7.44140625" style="244" bestFit="1" customWidth="1"/>
    <col min="4622" max="4630" width="1.6640625" style="244" customWidth="1"/>
    <col min="4631" max="4631" width="12.44140625" style="244" customWidth="1"/>
    <col min="4632" max="4632" width="12.5546875" style="244" customWidth="1"/>
    <col min="4633" max="4633" width="13" style="244" customWidth="1"/>
    <col min="4634" max="4635" width="13.6640625" style="244" customWidth="1"/>
    <col min="4636" max="4871" width="11.5546875" style="244"/>
    <col min="4872" max="4872" width="39.109375" style="244" customWidth="1"/>
    <col min="4873" max="4873" width="13.44140625" style="244" customWidth="1"/>
    <col min="4874" max="4874" width="13.6640625" style="244" customWidth="1"/>
    <col min="4875" max="4875" width="12.88671875" style="244" customWidth="1"/>
    <col min="4876" max="4876" width="13.88671875" style="244" customWidth="1"/>
    <col min="4877" max="4877" width="7.44140625" style="244" bestFit="1" customWidth="1"/>
    <col min="4878" max="4886" width="1.6640625" style="244" customWidth="1"/>
    <col min="4887" max="4887" width="12.44140625" style="244" customWidth="1"/>
    <col min="4888" max="4888" width="12.5546875" style="244" customWidth="1"/>
    <col min="4889" max="4889" width="13" style="244" customWidth="1"/>
    <col min="4890" max="4891" width="13.6640625" style="244" customWidth="1"/>
    <col min="4892" max="5127" width="11.5546875" style="244"/>
    <col min="5128" max="5128" width="39.109375" style="244" customWidth="1"/>
    <col min="5129" max="5129" width="13.44140625" style="244" customWidth="1"/>
    <col min="5130" max="5130" width="13.6640625" style="244" customWidth="1"/>
    <col min="5131" max="5131" width="12.88671875" style="244" customWidth="1"/>
    <col min="5132" max="5132" width="13.88671875" style="244" customWidth="1"/>
    <col min="5133" max="5133" width="7.44140625" style="244" bestFit="1" customWidth="1"/>
    <col min="5134" max="5142" width="1.6640625" style="244" customWidth="1"/>
    <col min="5143" max="5143" width="12.44140625" style="244" customWidth="1"/>
    <col min="5144" max="5144" width="12.5546875" style="244" customWidth="1"/>
    <col min="5145" max="5145" width="13" style="244" customWidth="1"/>
    <col min="5146" max="5147" width="13.6640625" style="244" customWidth="1"/>
    <col min="5148" max="5383" width="11.5546875" style="244"/>
    <col min="5384" max="5384" width="39.109375" style="244" customWidth="1"/>
    <col min="5385" max="5385" width="13.44140625" style="244" customWidth="1"/>
    <col min="5386" max="5386" width="13.6640625" style="244" customWidth="1"/>
    <col min="5387" max="5387" width="12.88671875" style="244" customWidth="1"/>
    <col min="5388" max="5388" width="13.88671875" style="244" customWidth="1"/>
    <col min="5389" max="5389" width="7.44140625" style="244" bestFit="1" customWidth="1"/>
    <col min="5390" max="5398" width="1.6640625" style="244" customWidth="1"/>
    <col min="5399" max="5399" width="12.44140625" style="244" customWidth="1"/>
    <col min="5400" max="5400" width="12.5546875" style="244" customWidth="1"/>
    <col min="5401" max="5401" width="13" style="244" customWidth="1"/>
    <col min="5402" max="5403" width="13.6640625" style="244" customWidth="1"/>
    <col min="5404" max="5639" width="11.5546875" style="244"/>
    <col min="5640" max="5640" width="39.109375" style="244" customWidth="1"/>
    <col min="5641" max="5641" width="13.44140625" style="244" customWidth="1"/>
    <col min="5642" max="5642" width="13.6640625" style="244" customWidth="1"/>
    <col min="5643" max="5643" width="12.88671875" style="244" customWidth="1"/>
    <col min="5644" max="5644" width="13.88671875" style="244" customWidth="1"/>
    <col min="5645" max="5645" width="7.44140625" style="244" bestFit="1" customWidth="1"/>
    <col min="5646" max="5654" width="1.6640625" style="244" customWidth="1"/>
    <col min="5655" max="5655" width="12.44140625" style="244" customWidth="1"/>
    <col min="5656" max="5656" width="12.5546875" style="244" customWidth="1"/>
    <col min="5657" max="5657" width="13" style="244" customWidth="1"/>
    <col min="5658" max="5659" width="13.6640625" style="244" customWidth="1"/>
    <col min="5660" max="5895" width="11.5546875" style="244"/>
    <col min="5896" max="5896" width="39.109375" style="244" customWidth="1"/>
    <col min="5897" max="5897" width="13.44140625" style="244" customWidth="1"/>
    <col min="5898" max="5898" width="13.6640625" style="244" customWidth="1"/>
    <col min="5899" max="5899" width="12.88671875" style="244" customWidth="1"/>
    <col min="5900" max="5900" width="13.88671875" style="244" customWidth="1"/>
    <col min="5901" max="5901" width="7.44140625" style="244" bestFit="1" customWidth="1"/>
    <col min="5902" max="5910" width="1.6640625" style="244" customWidth="1"/>
    <col min="5911" max="5911" width="12.44140625" style="244" customWidth="1"/>
    <col min="5912" max="5912" width="12.5546875" style="244" customWidth="1"/>
    <col min="5913" max="5913" width="13" style="244" customWidth="1"/>
    <col min="5914" max="5915" width="13.6640625" style="244" customWidth="1"/>
    <col min="5916" max="6151" width="11.5546875" style="244"/>
    <col min="6152" max="6152" width="39.109375" style="244" customWidth="1"/>
    <col min="6153" max="6153" width="13.44140625" style="244" customWidth="1"/>
    <col min="6154" max="6154" width="13.6640625" style="244" customWidth="1"/>
    <col min="6155" max="6155" width="12.88671875" style="244" customWidth="1"/>
    <col min="6156" max="6156" width="13.88671875" style="244" customWidth="1"/>
    <col min="6157" max="6157" width="7.44140625" style="244" bestFit="1" customWidth="1"/>
    <col min="6158" max="6166" width="1.6640625" style="244" customWidth="1"/>
    <col min="6167" max="6167" width="12.44140625" style="244" customWidth="1"/>
    <col min="6168" max="6168" width="12.5546875" style="244" customWidth="1"/>
    <col min="6169" max="6169" width="13" style="244" customWidth="1"/>
    <col min="6170" max="6171" width="13.6640625" style="244" customWidth="1"/>
    <col min="6172" max="6407" width="11.5546875" style="244"/>
    <col min="6408" max="6408" width="39.109375" style="244" customWidth="1"/>
    <col min="6409" max="6409" width="13.44140625" style="244" customWidth="1"/>
    <col min="6410" max="6410" width="13.6640625" style="244" customWidth="1"/>
    <col min="6411" max="6411" width="12.88671875" style="244" customWidth="1"/>
    <col min="6412" max="6412" width="13.88671875" style="244" customWidth="1"/>
    <col min="6413" max="6413" width="7.44140625" style="244" bestFit="1" customWidth="1"/>
    <col min="6414" max="6422" width="1.6640625" style="244" customWidth="1"/>
    <col min="6423" max="6423" width="12.44140625" style="244" customWidth="1"/>
    <col min="6424" max="6424" width="12.5546875" style="244" customWidth="1"/>
    <col min="6425" max="6425" width="13" style="244" customWidth="1"/>
    <col min="6426" max="6427" width="13.6640625" style="244" customWidth="1"/>
    <col min="6428" max="6663" width="11.5546875" style="244"/>
    <col min="6664" max="6664" width="39.109375" style="244" customWidth="1"/>
    <col min="6665" max="6665" width="13.44140625" style="244" customWidth="1"/>
    <col min="6666" max="6666" width="13.6640625" style="244" customWidth="1"/>
    <col min="6667" max="6667" width="12.88671875" style="244" customWidth="1"/>
    <col min="6668" max="6668" width="13.88671875" style="244" customWidth="1"/>
    <col min="6669" max="6669" width="7.44140625" style="244" bestFit="1" customWidth="1"/>
    <col min="6670" max="6678" width="1.6640625" style="244" customWidth="1"/>
    <col min="6679" max="6679" width="12.44140625" style="244" customWidth="1"/>
    <col min="6680" max="6680" width="12.5546875" style="244" customWidth="1"/>
    <col min="6681" max="6681" width="13" style="244" customWidth="1"/>
    <col min="6682" max="6683" width="13.6640625" style="244" customWidth="1"/>
    <col min="6684" max="6919" width="11.5546875" style="244"/>
    <col min="6920" max="6920" width="39.109375" style="244" customWidth="1"/>
    <col min="6921" max="6921" width="13.44140625" style="244" customWidth="1"/>
    <col min="6922" max="6922" width="13.6640625" style="244" customWidth="1"/>
    <col min="6923" max="6923" width="12.88671875" style="244" customWidth="1"/>
    <col min="6924" max="6924" width="13.88671875" style="244" customWidth="1"/>
    <col min="6925" max="6925" width="7.44140625" style="244" bestFit="1" customWidth="1"/>
    <col min="6926" max="6934" width="1.6640625" style="244" customWidth="1"/>
    <col min="6935" max="6935" width="12.44140625" style="244" customWidth="1"/>
    <col min="6936" max="6936" width="12.5546875" style="244" customWidth="1"/>
    <col min="6937" max="6937" width="13" style="244" customWidth="1"/>
    <col min="6938" max="6939" width="13.6640625" style="244" customWidth="1"/>
    <col min="6940" max="7175" width="11.5546875" style="244"/>
    <col min="7176" max="7176" width="39.109375" style="244" customWidth="1"/>
    <col min="7177" max="7177" width="13.44140625" style="244" customWidth="1"/>
    <col min="7178" max="7178" width="13.6640625" style="244" customWidth="1"/>
    <col min="7179" max="7179" width="12.88671875" style="244" customWidth="1"/>
    <col min="7180" max="7180" width="13.88671875" style="244" customWidth="1"/>
    <col min="7181" max="7181" width="7.44140625" style="244" bestFit="1" customWidth="1"/>
    <col min="7182" max="7190" width="1.6640625" style="244" customWidth="1"/>
    <col min="7191" max="7191" width="12.44140625" style="244" customWidth="1"/>
    <col min="7192" max="7192" width="12.5546875" style="244" customWidth="1"/>
    <col min="7193" max="7193" width="13" style="244" customWidth="1"/>
    <col min="7194" max="7195" width="13.6640625" style="244" customWidth="1"/>
    <col min="7196" max="7431" width="11.5546875" style="244"/>
    <col min="7432" max="7432" width="39.109375" style="244" customWidth="1"/>
    <col min="7433" max="7433" width="13.44140625" style="244" customWidth="1"/>
    <col min="7434" max="7434" width="13.6640625" style="244" customWidth="1"/>
    <col min="7435" max="7435" width="12.88671875" style="244" customWidth="1"/>
    <col min="7436" max="7436" width="13.88671875" style="244" customWidth="1"/>
    <col min="7437" max="7437" width="7.44140625" style="244" bestFit="1" customWidth="1"/>
    <col min="7438" max="7446" width="1.6640625" style="244" customWidth="1"/>
    <col min="7447" max="7447" width="12.44140625" style="244" customWidth="1"/>
    <col min="7448" max="7448" width="12.5546875" style="244" customWidth="1"/>
    <col min="7449" max="7449" width="13" style="244" customWidth="1"/>
    <col min="7450" max="7451" width="13.6640625" style="244" customWidth="1"/>
    <col min="7452" max="7687" width="11.5546875" style="244"/>
    <col min="7688" max="7688" width="39.109375" style="244" customWidth="1"/>
    <col min="7689" max="7689" width="13.44140625" style="244" customWidth="1"/>
    <col min="7690" max="7690" width="13.6640625" style="244" customWidth="1"/>
    <col min="7691" max="7691" width="12.88671875" style="244" customWidth="1"/>
    <col min="7692" max="7692" width="13.88671875" style="244" customWidth="1"/>
    <col min="7693" max="7693" width="7.44140625" style="244" bestFit="1" customWidth="1"/>
    <col min="7694" max="7702" width="1.6640625" style="244" customWidth="1"/>
    <col min="7703" max="7703" width="12.44140625" style="244" customWidth="1"/>
    <col min="7704" max="7704" width="12.5546875" style="244" customWidth="1"/>
    <col min="7705" max="7705" width="13" style="244" customWidth="1"/>
    <col min="7706" max="7707" width="13.6640625" style="244" customWidth="1"/>
    <col min="7708" max="7943" width="11.5546875" style="244"/>
    <col min="7944" max="7944" width="39.109375" style="244" customWidth="1"/>
    <col min="7945" max="7945" width="13.44140625" style="244" customWidth="1"/>
    <col min="7946" max="7946" width="13.6640625" style="244" customWidth="1"/>
    <col min="7947" max="7947" width="12.88671875" style="244" customWidth="1"/>
    <col min="7948" max="7948" width="13.88671875" style="244" customWidth="1"/>
    <col min="7949" max="7949" width="7.44140625" style="244" bestFit="1" customWidth="1"/>
    <col min="7950" max="7958" width="1.6640625" style="244" customWidth="1"/>
    <col min="7959" max="7959" width="12.44140625" style="244" customWidth="1"/>
    <col min="7960" max="7960" width="12.5546875" style="244" customWidth="1"/>
    <col min="7961" max="7961" width="13" style="244" customWidth="1"/>
    <col min="7962" max="7963" width="13.6640625" style="244" customWidth="1"/>
    <col min="7964" max="8199" width="11.5546875" style="244"/>
    <col min="8200" max="8200" width="39.109375" style="244" customWidth="1"/>
    <col min="8201" max="8201" width="13.44140625" style="244" customWidth="1"/>
    <col min="8202" max="8202" width="13.6640625" style="244" customWidth="1"/>
    <col min="8203" max="8203" width="12.88671875" style="244" customWidth="1"/>
    <col min="8204" max="8204" width="13.88671875" style="244" customWidth="1"/>
    <col min="8205" max="8205" width="7.44140625" style="244" bestFit="1" customWidth="1"/>
    <col min="8206" max="8214" width="1.6640625" style="244" customWidth="1"/>
    <col min="8215" max="8215" width="12.44140625" style="244" customWidth="1"/>
    <col min="8216" max="8216" width="12.5546875" style="244" customWidth="1"/>
    <col min="8217" max="8217" width="13" style="244" customWidth="1"/>
    <col min="8218" max="8219" width="13.6640625" style="244" customWidth="1"/>
    <col min="8220" max="8455" width="11.5546875" style="244"/>
    <col min="8456" max="8456" width="39.109375" style="244" customWidth="1"/>
    <col min="8457" max="8457" width="13.44140625" style="244" customWidth="1"/>
    <col min="8458" max="8458" width="13.6640625" style="244" customWidth="1"/>
    <col min="8459" max="8459" width="12.88671875" style="244" customWidth="1"/>
    <col min="8460" max="8460" width="13.88671875" style="244" customWidth="1"/>
    <col min="8461" max="8461" width="7.44140625" style="244" bestFit="1" customWidth="1"/>
    <col min="8462" max="8470" width="1.6640625" style="244" customWidth="1"/>
    <col min="8471" max="8471" width="12.44140625" style="244" customWidth="1"/>
    <col min="8472" max="8472" width="12.5546875" style="244" customWidth="1"/>
    <col min="8473" max="8473" width="13" style="244" customWidth="1"/>
    <col min="8474" max="8475" width="13.6640625" style="244" customWidth="1"/>
    <col min="8476" max="8711" width="11.5546875" style="244"/>
    <col min="8712" max="8712" width="39.109375" style="244" customWidth="1"/>
    <col min="8713" max="8713" width="13.44140625" style="244" customWidth="1"/>
    <col min="8714" max="8714" width="13.6640625" style="244" customWidth="1"/>
    <col min="8715" max="8715" width="12.88671875" style="244" customWidth="1"/>
    <col min="8716" max="8716" width="13.88671875" style="244" customWidth="1"/>
    <col min="8717" max="8717" width="7.44140625" style="244" bestFit="1" customWidth="1"/>
    <col min="8718" max="8726" width="1.6640625" style="244" customWidth="1"/>
    <col min="8727" max="8727" width="12.44140625" style="244" customWidth="1"/>
    <col min="8728" max="8728" width="12.5546875" style="244" customWidth="1"/>
    <col min="8729" max="8729" width="13" style="244" customWidth="1"/>
    <col min="8730" max="8731" width="13.6640625" style="244" customWidth="1"/>
    <col min="8732" max="8967" width="11.5546875" style="244"/>
    <col min="8968" max="8968" width="39.109375" style="244" customWidth="1"/>
    <col min="8969" max="8969" width="13.44140625" style="244" customWidth="1"/>
    <col min="8970" max="8970" width="13.6640625" style="244" customWidth="1"/>
    <col min="8971" max="8971" width="12.88671875" style="244" customWidth="1"/>
    <col min="8972" max="8972" width="13.88671875" style="244" customWidth="1"/>
    <col min="8973" max="8973" width="7.44140625" style="244" bestFit="1" customWidth="1"/>
    <col min="8974" max="8982" width="1.6640625" style="244" customWidth="1"/>
    <col min="8983" max="8983" width="12.44140625" style="244" customWidth="1"/>
    <col min="8984" max="8984" width="12.5546875" style="244" customWidth="1"/>
    <col min="8985" max="8985" width="13" style="244" customWidth="1"/>
    <col min="8986" max="8987" width="13.6640625" style="244" customWidth="1"/>
    <col min="8988" max="9223" width="11.5546875" style="244"/>
    <col min="9224" max="9224" width="39.109375" style="244" customWidth="1"/>
    <col min="9225" max="9225" width="13.44140625" style="244" customWidth="1"/>
    <col min="9226" max="9226" width="13.6640625" style="244" customWidth="1"/>
    <col min="9227" max="9227" width="12.88671875" style="244" customWidth="1"/>
    <col min="9228" max="9228" width="13.88671875" style="244" customWidth="1"/>
    <col min="9229" max="9229" width="7.44140625" style="244" bestFit="1" customWidth="1"/>
    <col min="9230" max="9238" width="1.6640625" style="244" customWidth="1"/>
    <col min="9239" max="9239" width="12.44140625" style="244" customWidth="1"/>
    <col min="9240" max="9240" width="12.5546875" style="244" customWidth="1"/>
    <col min="9241" max="9241" width="13" style="244" customWidth="1"/>
    <col min="9242" max="9243" width="13.6640625" style="244" customWidth="1"/>
    <col min="9244" max="9479" width="11.5546875" style="244"/>
    <col min="9480" max="9480" width="39.109375" style="244" customWidth="1"/>
    <col min="9481" max="9481" width="13.44140625" style="244" customWidth="1"/>
    <col min="9482" max="9482" width="13.6640625" style="244" customWidth="1"/>
    <col min="9483" max="9483" width="12.88671875" style="244" customWidth="1"/>
    <col min="9484" max="9484" width="13.88671875" style="244" customWidth="1"/>
    <col min="9485" max="9485" width="7.44140625" style="244" bestFit="1" customWidth="1"/>
    <col min="9486" max="9494" width="1.6640625" style="244" customWidth="1"/>
    <col min="9495" max="9495" width="12.44140625" style="244" customWidth="1"/>
    <col min="9496" max="9496" width="12.5546875" style="244" customWidth="1"/>
    <col min="9497" max="9497" width="13" style="244" customWidth="1"/>
    <col min="9498" max="9499" width="13.6640625" style="244" customWidth="1"/>
    <col min="9500" max="9735" width="11.5546875" style="244"/>
    <col min="9736" max="9736" width="39.109375" style="244" customWidth="1"/>
    <col min="9737" max="9737" width="13.44140625" style="244" customWidth="1"/>
    <col min="9738" max="9738" width="13.6640625" style="244" customWidth="1"/>
    <col min="9739" max="9739" width="12.88671875" style="244" customWidth="1"/>
    <col min="9740" max="9740" width="13.88671875" style="244" customWidth="1"/>
    <col min="9741" max="9741" width="7.44140625" style="244" bestFit="1" customWidth="1"/>
    <col min="9742" max="9750" width="1.6640625" style="244" customWidth="1"/>
    <col min="9751" max="9751" width="12.44140625" style="244" customWidth="1"/>
    <col min="9752" max="9752" width="12.5546875" style="244" customWidth="1"/>
    <col min="9753" max="9753" width="13" style="244" customWidth="1"/>
    <col min="9754" max="9755" width="13.6640625" style="244" customWidth="1"/>
    <col min="9756" max="9991" width="11.5546875" style="244"/>
    <col min="9992" max="9992" width="39.109375" style="244" customWidth="1"/>
    <col min="9993" max="9993" width="13.44140625" style="244" customWidth="1"/>
    <col min="9994" max="9994" width="13.6640625" style="244" customWidth="1"/>
    <col min="9995" max="9995" width="12.88671875" style="244" customWidth="1"/>
    <col min="9996" max="9996" width="13.88671875" style="244" customWidth="1"/>
    <col min="9997" max="9997" width="7.44140625" style="244" bestFit="1" customWidth="1"/>
    <col min="9998" max="10006" width="1.6640625" style="244" customWidth="1"/>
    <col min="10007" max="10007" width="12.44140625" style="244" customWidth="1"/>
    <col min="10008" max="10008" width="12.5546875" style="244" customWidth="1"/>
    <col min="10009" max="10009" width="13" style="244" customWidth="1"/>
    <col min="10010" max="10011" width="13.6640625" style="244" customWidth="1"/>
    <col min="10012" max="10247" width="11.5546875" style="244"/>
    <col min="10248" max="10248" width="39.109375" style="244" customWidth="1"/>
    <col min="10249" max="10249" width="13.44140625" style="244" customWidth="1"/>
    <col min="10250" max="10250" width="13.6640625" style="244" customWidth="1"/>
    <col min="10251" max="10251" width="12.88671875" style="244" customWidth="1"/>
    <col min="10252" max="10252" width="13.88671875" style="244" customWidth="1"/>
    <col min="10253" max="10253" width="7.44140625" style="244" bestFit="1" customWidth="1"/>
    <col min="10254" max="10262" width="1.6640625" style="244" customWidth="1"/>
    <col min="10263" max="10263" width="12.44140625" style="244" customWidth="1"/>
    <col min="10264" max="10264" width="12.5546875" style="244" customWidth="1"/>
    <col min="10265" max="10265" width="13" style="244" customWidth="1"/>
    <col min="10266" max="10267" width="13.6640625" style="244" customWidth="1"/>
    <col min="10268" max="10503" width="11.5546875" style="244"/>
    <col min="10504" max="10504" width="39.109375" style="244" customWidth="1"/>
    <col min="10505" max="10505" width="13.44140625" style="244" customWidth="1"/>
    <col min="10506" max="10506" width="13.6640625" style="244" customWidth="1"/>
    <col min="10507" max="10507" width="12.88671875" style="244" customWidth="1"/>
    <col min="10508" max="10508" width="13.88671875" style="244" customWidth="1"/>
    <col min="10509" max="10509" width="7.44140625" style="244" bestFit="1" customWidth="1"/>
    <col min="10510" max="10518" width="1.6640625" style="244" customWidth="1"/>
    <col min="10519" max="10519" width="12.44140625" style="244" customWidth="1"/>
    <col min="10520" max="10520" width="12.5546875" style="244" customWidth="1"/>
    <col min="10521" max="10521" width="13" style="244" customWidth="1"/>
    <col min="10522" max="10523" width="13.6640625" style="244" customWidth="1"/>
    <col min="10524" max="10759" width="11.5546875" style="244"/>
    <col min="10760" max="10760" width="39.109375" style="244" customWidth="1"/>
    <col min="10761" max="10761" width="13.44140625" style="244" customWidth="1"/>
    <col min="10762" max="10762" width="13.6640625" style="244" customWidth="1"/>
    <col min="10763" max="10763" width="12.88671875" style="244" customWidth="1"/>
    <col min="10764" max="10764" width="13.88671875" style="244" customWidth="1"/>
    <col min="10765" max="10765" width="7.44140625" style="244" bestFit="1" customWidth="1"/>
    <col min="10766" max="10774" width="1.6640625" style="244" customWidth="1"/>
    <col min="10775" max="10775" width="12.44140625" style="244" customWidth="1"/>
    <col min="10776" max="10776" width="12.5546875" style="244" customWidth="1"/>
    <col min="10777" max="10777" width="13" style="244" customWidth="1"/>
    <col min="10778" max="10779" width="13.6640625" style="244" customWidth="1"/>
    <col min="10780" max="11015" width="11.5546875" style="244"/>
    <col min="11016" max="11016" width="39.109375" style="244" customWidth="1"/>
    <col min="11017" max="11017" width="13.44140625" style="244" customWidth="1"/>
    <col min="11018" max="11018" width="13.6640625" style="244" customWidth="1"/>
    <col min="11019" max="11019" width="12.88671875" style="244" customWidth="1"/>
    <col min="11020" max="11020" width="13.88671875" style="244" customWidth="1"/>
    <col min="11021" max="11021" width="7.44140625" style="244" bestFit="1" customWidth="1"/>
    <col min="11022" max="11030" width="1.6640625" style="244" customWidth="1"/>
    <col min="11031" max="11031" width="12.44140625" style="244" customWidth="1"/>
    <col min="11032" max="11032" width="12.5546875" style="244" customWidth="1"/>
    <col min="11033" max="11033" width="13" style="244" customWidth="1"/>
    <col min="11034" max="11035" width="13.6640625" style="244" customWidth="1"/>
    <col min="11036" max="11271" width="11.5546875" style="244"/>
    <col min="11272" max="11272" width="39.109375" style="244" customWidth="1"/>
    <col min="11273" max="11273" width="13.44140625" style="244" customWidth="1"/>
    <col min="11274" max="11274" width="13.6640625" style="244" customWidth="1"/>
    <col min="11275" max="11275" width="12.88671875" style="244" customWidth="1"/>
    <col min="11276" max="11276" width="13.88671875" style="244" customWidth="1"/>
    <col min="11277" max="11277" width="7.44140625" style="244" bestFit="1" customWidth="1"/>
    <col min="11278" max="11286" width="1.6640625" style="244" customWidth="1"/>
    <col min="11287" max="11287" width="12.44140625" style="244" customWidth="1"/>
    <col min="11288" max="11288" width="12.5546875" style="244" customWidth="1"/>
    <col min="11289" max="11289" width="13" style="244" customWidth="1"/>
    <col min="11290" max="11291" width="13.6640625" style="244" customWidth="1"/>
    <col min="11292" max="11527" width="11.5546875" style="244"/>
    <col min="11528" max="11528" width="39.109375" style="244" customWidth="1"/>
    <col min="11529" max="11529" width="13.44140625" style="244" customWidth="1"/>
    <col min="11530" max="11530" width="13.6640625" style="244" customWidth="1"/>
    <col min="11531" max="11531" width="12.88671875" style="244" customWidth="1"/>
    <col min="11532" max="11532" width="13.88671875" style="244" customWidth="1"/>
    <col min="11533" max="11533" width="7.44140625" style="244" bestFit="1" customWidth="1"/>
    <col min="11534" max="11542" width="1.6640625" style="244" customWidth="1"/>
    <col min="11543" max="11543" width="12.44140625" style="244" customWidth="1"/>
    <col min="11544" max="11544" width="12.5546875" style="244" customWidth="1"/>
    <col min="11545" max="11545" width="13" style="244" customWidth="1"/>
    <col min="11546" max="11547" width="13.6640625" style="244" customWidth="1"/>
    <col min="11548" max="11783" width="11.5546875" style="244"/>
    <col min="11784" max="11784" width="39.109375" style="244" customWidth="1"/>
    <col min="11785" max="11785" width="13.44140625" style="244" customWidth="1"/>
    <col min="11786" max="11786" width="13.6640625" style="244" customWidth="1"/>
    <col min="11787" max="11787" width="12.88671875" style="244" customWidth="1"/>
    <col min="11788" max="11788" width="13.88671875" style="244" customWidth="1"/>
    <col min="11789" max="11789" width="7.44140625" style="244" bestFit="1" customWidth="1"/>
    <col min="11790" max="11798" width="1.6640625" style="244" customWidth="1"/>
    <col min="11799" max="11799" width="12.44140625" style="244" customWidth="1"/>
    <col min="11800" max="11800" width="12.5546875" style="244" customWidth="1"/>
    <col min="11801" max="11801" width="13" style="244" customWidth="1"/>
    <col min="11802" max="11803" width="13.6640625" style="244" customWidth="1"/>
    <col min="11804" max="12039" width="11.5546875" style="244"/>
    <col min="12040" max="12040" width="39.109375" style="244" customWidth="1"/>
    <col min="12041" max="12041" width="13.44140625" style="244" customWidth="1"/>
    <col min="12042" max="12042" width="13.6640625" style="244" customWidth="1"/>
    <col min="12043" max="12043" width="12.88671875" style="244" customWidth="1"/>
    <col min="12044" max="12044" width="13.88671875" style="244" customWidth="1"/>
    <col min="12045" max="12045" width="7.44140625" style="244" bestFit="1" customWidth="1"/>
    <col min="12046" max="12054" width="1.6640625" style="244" customWidth="1"/>
    <col min="12055" max="12055" width="12.44140625" style="244" customWidth="1"/>
    <col min="12056" max="12056" width="12.5546875" style="244" customWidth="1"/>
    <col min="12057" max="12057" width="13" style="244" customWidth="1"/>
    <col min="12058" max="12059" width="13.6640625" style="244" customWidth="1"/>
    <col min="12060" max="12295" width="11.5546875" style="244"/>
    <col min="12296" max="12296" width="39.109375" style="244" customWidth="1"/>
    <col min="12297" max="12297" width="13.44140625" style="244" customWidth="1"/>
    <col min="12298" max="12298" width="13.6640625" style="244" customWidth="1"/>
    <col min="12299" max="12299" width="12.88671875" style="244" customWidth="1"/>
    <col min="12300" max="12300" width="13.88671875" style="244" customWidth="1"/>
    <col min="12301" max="12301" width="7.44140625" style="244" bestFit="1" customWidth="1"/>
    <col min="12302" max="12310" width="1.6640625" style="244" customWidth="1"/>
    <col min="12311" max="12311" width="12.44140625" style="244" customWidth="1"/>
    <col min="12312" max="12312" width="12.5546875" style="244" customWidth="1"/>
    <col min="12313" max="12313" width="13" style="244" customWidth="1"/>
    <col min="12314" max="12315" width="13.6640625" style="244" customWidth="1"/>
    <col min="12316" max="12551" width="11.5546875" style="244"/>
    <col min="12552" max="12552" width="39.109375" style="244" customWidth="1"/>
    <col min="12553" max="12553" width="13.44140625" style="244" customWidth="1"/>
    <col min="12554" max="12554" width="13.6640625" style="244" customWidth="1"/>
    <col min="12555" max="12555" width="12.88671875" style="244" customWidth="1"/>
    <col min="12556" max="12556" width="13.88671875" style="244" customWidth="1"/>
    <col min="12557" max="12557" width="7.44140625" style="244" bestFit="1" customWidth="1"/>
    <col min="12558" max="12566" width="1.6640625" style="244" customWidth="1"/>
    <col min="12567" max="12567" width="12.44140625" style="244" customWidth="1"/>
    <col min="12568" max="12568" width="12.5546875" style="244" customWidth="1"/>
    <col min="12569" max="12569" width="13" style="244" customWidth="1"/>
    <col min="12570" max="12571" width="13.6640625" style="244" customWidth="1"/>
    <col min="12572" max="12807" width="11.5546875" style="244"/>
    <col min="12808" max="12808" width="39.109375" style="244" customWidth="1"/>
    <col min="12809" max="12809" width="13.44140625" style="244" customWidth="1"/>
    <col min="12810" max="12810" width="13.6640625" style="244" customWidth="1"/>
    <col min="12811" max="12811" width="12.88671875" style="244" customWidth="1"/>
    <col min="12812" max="12812" width="13.88671875" style="244" customWidth="1"/>
    <col min="12813" max="12813" width="7.44140625" style="244" bestFit="1" customWidth="1"/>
    <col min="12814" max="12822" width="1.6640625" style="244" customWidth="1"/>
    <col min="12823" max="12823" width="12.44140625" style="244" customWidth="1"/>
    <col min="12824" max="12824" width="12.5546875" style="244" customWidth="1"/>
    <col min="12825" max="12825" width="13" style="244" customWidth="1"/>
    <col min="12826" max="12827" width="13.6640625" style="244" customWidth="1"/>
    <col min="12828" max="13063" width="11.5546875" style="244"/>
    <col min="13064" max="13064" width="39.109375" style="244" customWidth="1"/>
    <col min="13065" max="13065" width="13.44140625" style="244" customWidth="1"/>
    <col min="13066" max="13066" width="13.6640625" style="244" customWidth="1"/>
    <col min="13067" max="13067" width="12.88671875" style="244" customWidth="1"/>
    <col min="13068" max="13068" width="13.88671875" style="244" customWidth="1"/>
    <col min="13069" max="13069" width="7.44140625" style="244" bestFit="1" customWidth="1"/>
    <col min="13070" max="13078" width="1.6640625" style="244" customWidth="1"/>
    <col min="13079" max="13079" width="12.44140625" style="244" customWidth="1"/>
    <col min="13080" max="13080" width="12.5546875" style="244" customWidth="1"/>
    <col min="13081" max="13081" width="13" style="244" customWidth="1"/>
    <col min="13082" max="13083" width="13.6640625" style="244" customWidth="1"/>
    <col min="13084" max="13319" width="11.5546875" style="244"/>
    <col min="13320" max="13320" width="39.109375" style="244" customWidth="1"/>
    <col min="13321" max="13321" width="13.44140625" style="244" customWidth="1"/>
    <col min="13322" max="13322" width="13.6640625" style="244" customWidth="1"/>
    <col min="13323" max="13323" width="12.88671875" style="244" customWidth="1"/>
    <col min="13324" max="13324" width="13.88671875" style="244" customWidth="1"/>
    <col min="13325" max="13325" width="7.44140625" style="244" bestFit="1" customWidth="1"/>
    <col min="13326" max="13334" width="1.6640625" style="244" customWidth="1"/>
    <col min="13335" max="13335" width="12.44140625" style="244" customWidth="1"/>
    <col min="13336" max="13336" width="12.5546875" style="244" customWidth="1"/>
    <col min="13337" max="13337" width="13" style="244" customWidth="1"/>
    <col min="13338" max="13339" width="13.6640625" style="244" customWidth="1"/>
    <col min="13340" max="13575" width="11.5546875" style="244"/>
    <col min="13576" max="13576" width="39.109375" style="244" customWidth="1"/>
    <col min="13577" max="13577" width="13.44140625" style="244" customWidth="1"/>
    <col min="13578" max="13578" width="13.6640625" style="244" customWidth="1"/>
    <col min="13579" max="13579" width="12.88671875" style="244" customWidth="1"/>
    <col min="13580" max="13580" width="13.88671875" style="244" customWidth="1"/>
    <col min="13581" max="13581" width="7.44140625" style="244" bestFit="1" customWidth="1"/>
    <col min="13582" max="13590" width="1.6640625" style="244" customWidth="1"/>
    <col min="13591" max="13591" width="12.44140625" style="244" customWidth="1"/>
    <col min="13592" max="13592" width="12.5546875" style="244" customWidth="1"/>
    <col min="13593" max="13593" width="13" style="244" customWidth="1"/>
    <col min="13594" max="13595" width="13.6640625" style="244" customWidth="1"/>
    <col min="13596" max="13831" width="11.5546875" style="244"/>
    <col min="13832" max="13832" width="39.109375" style="244" customWidth="1"/>
    <col min="13833" max="13833" width="13.44140625" style="244" customWidth="1"/>
    <col min="13834" max="13834" width="13.6640625" style="244" customWidth="1"/>
    <col min="13835" max="13835" width="12.88671875" style="244" customWidth="1"/>
    <col min="13836" max="13836" width="13.88671875" style="244" customWidth="1"/>
    <col min="13837" max="13837" width="7.44140625" style="244" bestFit="1" customWidth="1"/>
    <col min="13838" max="13846" width="1.6640625" style="244" customWidth="1"/>
    <col min="13847" max="13847" width="12.44140625" style="244" customWidth="1"/>
    <col min="13848" max="13848" width="12.5546875" style="244" customWidth="1"/>
    <col min="13849" max="13849" width="13" style="244" customWidth="1"/>
    <col min="13850" max="13851" width="13.6640625" style="244" customWidth="1"/>
    <col min="13852" max="14087" width="11.5546875" style="244"/>
    <col min="14088" max="14088" width="39.109375" style="244" customWidth="1"/>
    <col min="14089" max="14089" width="13.44140625" style="244" customWidth="1"/>
    <col min="14090" max="14090" width="13.6640625" style="244" customWidth="1"/>
    <col min="14091" max="14091" width="12.88671875" style="244" customWidth="1"/>
    <col min="14092" max="14092" width="13.88671875" style="244" customWidth="1"/>
    <col min="14093" max="14093" width="7.44140625" style="244" bestFit="1" customWidth="1"/>
    <col min="14094" max="14102" width="1.6640625" style="244" customWidth="1"/>
    <col min="14103" max="14103" width="12.44140625" style="244" customWidth="1"/>
    <col min="14104" max="14104" width="12.5546875" style="244" customWidth="1"/>
    <col min="14105" max="14105" width="13" style="244" customWidth="1"/>
    <col min="14106" max="14107" width="13.6640625" style="244" customWidth="1"/>
    <col min="14108" max="14343" width="11.5546875" style="244"/>
    <col min="14344" max="14344" width="39.109375" style="244" customWidth="1"/>
    <col min="14345" max="14345" width="13.44140625" style="244" customWidth="1"/>
    <col min="14346" max="14346" width="13.6640625" style="244" customWidth="1"/>
    <col min="14347" max="14347" width="12.88671875" style="244" customWidth="1"/>
    <col min="14348" max="14348" width="13.88671875" style="244" customWidth="1"/>
    <col min="14349" max="14349" width="7.44140625" style="244" bestFit="1" customWidth="1"/>
    <col min="14350" max="14358" width="1.6640625" style="244" customWidth="1"/>
    <col min="14359" max="14359" width="12.44140625" style="244" customWidth="1"/>
    <col min="14360" max="14360" width="12.5546875" style="244" customWidth="1"/>
    <col min="14361" max="14361" width="13" style="244" customWidth="1"/>
    <col min="14362" max="14363" width="13.6640625" style="244" customWidth="1"/>
    <col min="14364" max="14599" width="11.5546875" style="244"/>
    <col min="14600" max="14600" width="39.109375" style="244" customWidth="1"/>
    <col min="14601" max="14601" width="13.44140625" style="244" customWidth="1"/>
    <col min="14602" max="14602" width="13.6640625" style="244" customWidth="1"/>
    <col min="14603" max="14603" width="12.88671875" style="244" customWidth="1"/>
    <col min="14604" max="14604" width="13.88671875" style="244" customWidth="1"/>
    <col min="14605" max="14605" width="7.44140625" style="244" bestFit="1" customWidth="1"/>
    <col min="14606" max="14614" width="1.6640625" style="244" customWidth="1"/>
    <col min="14615" max="14615" width="12.44140625" style="244" customWidth="1"/>
    <col min="14616" max="14616" width="12.5546875" style="244" customWidth="1"/>
    <col min="14617" max="14617" width="13" style="244" customWidth="1"/>
    <col min="14618" max="14619" width="13.6640625" style="244" customWidth="1"/>
    <col min="14620" max="14855" width="11.5546875" style="244"/>
    <col min="14856" max="14856" width="39.109375" style="244" customWidth="1"/>
    <col min="14857" max="14857" width="13.44140625" style="244" customWidth="1"/>
    <col min="14858" max="14858" width="13.6640625" style="244" customWidth="1"/>
    <col min="14859" max="14859" width="12.88671875" style="244" customWidth="1"/>
    <col min="14860" max="14860" width="13.88671875" style="244" customWidth="1"/>
    <col min="14861" max="14861" width="7.44140625" style="244" bestFit="1" customWidth="1"/>
    <col min="14862" max="14870" width="1.6640625" style="244" customWidth="1"/>
    <col min="14871" max="14871" width="12.44140625" style="244" customWidth="1"/>
    <col min="14872" max="14872" width="12.5546875" style="244" customWidth="1"/>
    <col min="14873" max="14873" width="13" style="244" customWidth="1"/>
    <col min="14874" max="14875" width="13.6640625" style="244" customWidth="1"/>
    <col min="14876" max="15111" width="11.5546875" style="244"/>
    <col min="15112" max="15112" width="39.109375" style="244" customWidth="1"/>
    <col min="15113" max="15113" width="13.44140625" style="244" customWidth="1"/>
    <col min="15114" max="15114" width="13.6640625" style="244" customWidth="1"/>
    <col min="15115" max="15115" width="12.88671875" style="244" customWidth="1"/>
    <col min="15116" max="15116" width="13.88671875" style="244" customWidth="1"/>
    <col min="15117" max="15117" width="7.44140625" style="244" bestFit="1" customWidth="1"/>
    <col min="15118" max="15126" width="1.6640625" style="244" customWidth="1"/>
    <col min="15127" max="15127" width="12.44140625" style="244" customWidth="1"/>
    <col min="15128" max="15128" width="12.5546875" style="244" customWidth="1"/>
    <col min="15129" max="15129" width="13" style="244" customWidth="1"/>
    <col min="15130" max="15131" width="13.6640625" style="244" customWidth="1"/>
    <col min="15132" max="15367" width="11.5546875" style="244"/>
    <col min="15368" max="15368" width="39.109375" style="244" customWidth="1"/>
    <col min="15369" max="15369" width="13.44140625" style="244" customWidth="1"/>
    <col min="15370" max="15370" width="13.6640625" style="244" customWidth="1"/>
    <col min="15371" max="15371" width="12.88671875" style="244" customWidth="1"/>
    <col min="15372" max="15372" width="13.88671875" style="244" customWidth="1"/>
    <col min="15373" max="15373" width="7.44140625" style="244" bestFit="1" customWidth="1"/>
    <col min="15374" max="15382" width="1.6640625" style="244" customWidth="1"/>
    <col min="15383" max="15383" width="12.44140625" style="244" customWidth="1"/>
    <col min="15384" max="15384" width="12.5546875" style="244" customWidth="1"/>
    <col min="15385" max="15385" width="13" style="244" customWidth="1"/>
    <col min="15386" max="15387" width="13.6640625" style="244" customWidth="1"/>
    <col min="15388" max="15623" width="11.5546875" style="244"/>
    <col min="15624" max="15624" width="39.109375" style="244" customWidth="1"/>
    <col min="15625" max="15625" width="13.44140625" style="244" customWidth="1"/>
    <col min="15626" max="15626" width="13.6640625" style="244" customWidth="1"/>
    <col min="15627" max="15627" width="12.88671875" style="244" customWidth="1"/>
    <col min="15628" max="15628" width="13.88671875" style="244" customWidth="1"/>
    <col min="15629" max="15629" width="7.44140625" style="244" bestFit="1" customWidth="1"/>
    <col min="15630" max="15638" width="1.6640625" style="244" customWidth="1"/>
    <col min="15639" max="15639" width="12.44140625" style="244" customWidth="1"/>
    <col min="15640" max="15640" width="12.5546875" style="244" customWidth="1"/>
    <col min="15641" max="15641" width="13" style="244" customWidth="1"/>
    <col min="15642" max="15643" width="13.6640625" style="244" customWidth="1"/>
    <col min="15644" max="15879" width="11.5546875" style="244"/>
    <col min="15880" max="15880" width="39.109375" style="244" customWidth="1"/>
    <col min="15881" max="15881" width="13.44140625" style="244" customWidth="1"/>
    <col min="15882" max="15882" width="13.6640625" style="244" customWidth="1"/>
    <col min="15883" max="15883" width="12.88671875" style="244" customWidth="1"/>
    <col min="15884" max="15884" width="13.88671875" style="244" customWidth="1"/>
    <col min="15885" max="15885" width="7.44140625" style="244" bestFit="1" customWidth="1"/>
    <col min="15886" max="15894" width="1.6640625" style="244" customWidth="1"/>
    <col min="15895" max="15895" width="12.44140625" style="244" customWidth="1"/>
    <col min="15896" max="15896" width="12.5546875" style="244" customWidth="1"/>
    <col min="15897" max="15897" width="13" style="244" customWidth="1"/>
    <col min="15898" max="15899" width="13.6640625" style="244" customWidth="1"/>
    <col min="15900" max="16135" width="11.5546875" style="244"/>
    <col min="16136" max="16136" width="39.109375" style="244" customWidth="1"/>
    <col min="16137" max="16137" width="13.44140625" style="244" customWidth="1"/>
    <col min="16138" max="16138" width="13.6640625" style="244" customWidth="1"/>
    <col min="16139" max="16139" width="12.88671875" style="244" customWidth="1"/>
    <col min="16140" max="16140" width="13.88671875" style="244" customWidth="1"/>
    <col min="16141" max="16141" width="7.44140625" style="244" bestFit="1" customWidth="1"/>
    <col min="16142" max="16150" width="1.6640625" style="244" customWidth="1"/>
    <col min="16151" max="16151" width="12.44140625" style="244" customWidth="1"/>
    <col min="16152" max="16152" width="12.5546875" style="244" customWidth="1"/>
    <col min="16153" max="16153" width="13" style="244" customWidth="1"/>
    <col min="16154" max="16155" width="13.6640625" style="244" customWidth="1"/>
    <col min="16156" max="16384" width="11.5546875" style="244"/>
  </cols>
  <sheetData>
    <row r="1" spans="1:78" x14ac:dyDescent="0.3">
      <c r="B1" s="494" t="s">
        <v>712</v>
      </c>
      <c r="C1" s="495"/>
      <c r="D1" s="495"/>
      <c r="E1" s="495"/>
      <c r="F1" s="495"/>
      <c r="G1" s="280"/>
      <c r="H1" s="280"/>
      <c r="I1" s="280"/>
      <c r="J1" s="280"/>
      <c r="K1" s="280"/>
      <c r="L1" s="280"/>
      <c r="M1" s="280"/>
      <c r="N1" s="280"/>
      <c r="O1" s="280"/>
      <c r="P1" s="280"/>
      <c r="Q1" s="280"/>
      <c r="R1" s="280"/>
      <c r="S1" s="280"/>
      <c r="T1" s="280"/>
      <c r="U1" s="280"/>
      <c r="V1" s="280"/>
      <c r="W1" s="280"/>
      <c r="X1" s="280"/>
      <c r="Y1" s="280"/>
      <c r="Z1" s="281"/>
      <c r="AA1" s="281"/>
      <c r="AB1" s="281"/>
      <c r="AC1" s="281"/>
      <c r="BA1" s="255" t="s">
        <v>798</v>
      </c>
    </row>
    <row r="2" spans="1:78" ht="43.2" x14ac:dyDescent="0.3">
      <c r="A2" s="241"/>
      <c r="B2" s="254" t="s">
        <v>544</v>
      </c>
      <c r="C2" s="254" t="str">
        <f>+B2</f>
        <v>kg/new MW</v>
      </c>
      <c r="D2" s="254" t="str">
        <f t="shared" ref="D2:H2" si="0">+C2</f>
        <v>kg/new MW</v>
      </c>
      <c r="E2" s="254" t="str">
        <f t="shared" si="0"/>
        <v>kg/new MW</v>
      </c>
      <c r="F2" s="254" t="str">
        <f t="shared" si="0"/>
        <v>kg/new MW</v>
      </c>
      <c r="G2" s="285" t="s">
        <v>717</v>
      </c>
      <c r="H2" s="285" t="str">
        <f t="shared" si="0"/>
        <v>kg/new MW of each RES var elec techn</v>
      </c>
      <c r="I2" s="254"/>
      <c r="J2" s="254"/>
      <c r="K2" s="254"/>
      <c r="L2" s="254"/>
      <c r="M2" s="254"/>
      <c r="N2" s="254"/>
      <c r="O2" s="254"/>
      <c r="P2" s="241"/>
      <c r="Q2" s="241"/>
      <c r="R2" s="241"/>
      <c r="S2" s="241"/>
      <c r="T2" s="241"/>
      <c r="U2" s="241"/>
      <c r="V2" s="241"/>
      <c r="W2" s="241"/>
      <c r="X2" s="241"/>
      <c r="Y2" s="284" t="s">
        <v>619</v>
      </c>
      <c r="Z2" s="284" t="s">
        <v>620</v>
      </c>
      <c r="AA2" s="254"/>
      <c r="AB2" s="254"/>
      <c r="AC2" s="254"/>
      <c r="AP2" s="284" t="s">
        <v>662</v>
      </c>
      <c r="AQ2" s="284" t="s">
        <v>663</v>
      </c>
      <c r="AR2" s="284" t="s">
        <v>879</v>
      </c>
      <c r="AT2" s="284" t="s">
        <v>651</v>
      </c>
      <c r="AV2" s="242" t="s">
        <v>530</v>
      </c>
      <c r="AW2" s="242"/>
      <c r="AY2" s="242" t="s">
        <v>65</v>
      </c>
      <c r="BA2" s="241" t="s">
        <v>796</v>
      </c>
      <c r="BD2" s="99" t="s">
        <v>797</v>
      </c>
    </row>
    <row r="3" spans="1:78" ht="28.8" x14ac:dyDescent="0.3">
      <c r="B3" s="242" t="s">
        <v>455</v>
      </c>
      <c r="C3" s="242" t="s">
        <v>475</v>
      </c>
      <c r="D3" s="242" t="s">
        <v>476</v>
      </c>
      <c r="E3" s="242" t="s">
        <v>477</v>
      </c>
      <c r="F3" s="242" t="s">
        <v>612</v>
      </c>
      <c r="G3" s="284" t="s">
        <v>616</v>
      </c>
      <c r="H3" s="284" t="s">
        <v>617</v>
      </c>
      <c r="Y3" s="254" t="s">
        <v>478</v>
      </c>
      <c r="Z3" s="282" t="s">
        <v>618</v>
      </c>
      <c r="AA3" s="242"/>
      <c r="AB3" s="242"/>
      <c r="AC3" s="242"/>
      <c r="AD3" s="242"/>
      <c r="AP3" s="297" t="s">
        <v>661</v>
      </c>
      <c r="AQ3" s="297" t="s">
        <v>661</v>
      </c>
      <c r="AR3" s="297" t="s">
        <v>661</v>
      </c>
      <c r="AT3" s="295" t="s">
        <v>671</v>
      </c>
      <c r="AV3" s="245" t="s">
        <v>549</v>
      </c>
      <c r="AW3" s="245"/>
      <c r="AY3" s="245" t="s">
        <v>549</v>
      </c>
      <c r="BA3" s="241" t="s">
        <v>547</v>
      </c>
      <c r="BB3" s="241" t="s">
        <v>548</v>
      </c>
      <c r="BD3" s="244">
        <v>1994</v>
      </c>
      <c r="BE3" s="244">
        <v>1995</v>
      </c>
      <c r="BF3" s="244">
        <v>1996</v>
      </c>
      <c r="BG3" s="244">
        <v>1997</v>
      </c>
      <c r="BH3" s="244">
        <v>1998</v>
      </c>
      <c r="BI3" s="244">
        <v>1999</v>
      </c>
      <c r="BJ3" s="244">
        <v>2000</v>
      </c>
      <c r="BK3" s="244">
        <v>2001</v>
      </c>
      <c r="BL3" s="244">
        <v>2002</v>
      </c>
      <c r="BM3" s="244">
        <v>2003</v>
      </c>
      <c r="BN3" s="244">
        <v>2004</v>
      </c>
      <c r="BO3" s="244">
        <v>2005</v>
      </c>
      <c r="BP3" s="244">
        <v>2006</v>
      </c>
      <c r="BQ3" s="244">
        <v>2007</v>
      </c>
      <c r="BR3" s="244">
        <v>2008</v>
      </c>
      <c r="BS3" s="244">
        <v>2009</v>
      </c>
      <c r="BT3" s="244">
        <v>2010</v>
      </c>
      <c r="BU3" s="244">
        <v>2011</v>
      </c>
      <c r="BV3" s="244">
        <v>2012</v>
      </c>
      <c r="BW3" s="244">
        <v>2013</v>
      </c>
      <c r="BX3" s="244">
        <v>2014</v>
      </c>
      <c r="BY3" s="244">
        <v>2015</v>
      </c>
      <c r="BZ3" s="244">
        <v>2016</v>
      </c>
    </row>
    <row r="4" spans="1:78" x14ac:dyDescent="0.3">
      <c r="A4" s="255" t="s">
        <v>479</v>
      </c>
      <c r="Y4" s="280"/>
      <c r="Z4" s="282"/>
    </row>
    <row r="5" spans="1:78" x14ac:dyDescent="0.3">
      <c r="A5" s="241" t="s">
        <v>480</v>
      </c>
      <c r="B5" s="244">
        <v>0</v>
      </c>
      <c r="C5" s="244">
        <v>0</v>
      </c>
      <c r="D5" s="244">
        <v>0.74</v>
      </c>
      <c r="E5" s="244">
        <v>0.74</v>
      </c>
      <c r="F5" s="244">
        <v>0</v>
      </c>
      <c r="G5" s="244">
        <v>0</v>
      </c>
      <c r="H5" s="244">
        <v>0</v>
      </c>
      <c r="Y5" s="280">
        <v>100</v>
      </c>
      <c r="Z5" s="282">
        <v>0</v>
      </c>
      <c r="AR5" s="244">
        <v>0</v>
      </c>
      <c r="AT5" s="244">
        <v>0</v>
      </c>
      <c r="AV5" s="244">
        <v>0</v>
      </c>
      <c r="AY5" s="244">
        <v>0</v>
      </c>
      <c r="BA5" s="241">
        <v>0</v>
      </c>
      <c r="BB5" s="241">
        <v>0</v>
      </c>
      <c r="BD5" s="244">
        <v>0</v>
      </c>
      <c r="BE5" s="244">
        <v>0</v>
      </c>
      <c r="BF5" s="244">
        <v>0</v>
      </c>
      <c r="BG5" s="244">
        <v>0</v>
      </c>
      <c r="BH5" s="244">
        <v>0</v>
      </c>
      <c r="BI5" s="244">
        <v>0</v>
      </c>
      <c r="BJ5" s="244">
        <v>0</v>
      </c>
      <c r="BK5" s="244">
        <v>0</v>
      </c>
      <c r="BL5" s="244">
        <v>0</v>
      </c>
      <c r="BM5" s="244">
        <v>0</v>
      </c>
      <c r="BN5" s="244">
        <v>0</v>
      </c>
      <c r="BO5" s="244">
        <v>0</v>
      </c>
      <c r="BP5" s="244">
        <v>0</v>
      </c>
      <c r="BQ5" s="244">
        <v>0</v>
      </c>
      <c r="BR5" s="244">
        <v>0</v>
      </c>
      <c r="BS5" s="244">
        <v>0</v>
      </c>
      <c r="BT5" s="244">
        <v>0</v>
      </c>
      <c r="BU5" s="244">
        <v>0</v>
      </c>
      <c r="BV5" s="244">
        <v>0</v>
      </c>
      <c r="BW5" s="244">
        <v>0</v>
      </c>
      <c r="BX5" s="244">
        <v>0</v>
      </c>
      <c r="BY5" s="244">
        <v>0</v>
      </c>
      <c r="BZ5" s="244">
        <v>0</v>
      </c>
    </row>
    <row r="6" spans="1:78" x14ac:dyDescent="0.3">
      <c r="A6" s="241" t="s">
        <v>531</v>
      </c>
      <c r="B6" s="280">
        <v>740</v>
      </c>
      <c r="C6" s="246">
        <v>16000</v>
      </c>
      <c r="D6" s="244">
        <v>2030</v>
      </c>
      <c r="E6" s="244">
        <v>9400</v>
      </c>
      <c r="F6" s="244">
        <v>500</v>
      </c>
      <c r="G6" s="244">
        <v>7362</v>
      </c>
      <c r="H6" s="244">
        <v>100</v>
      </c>
      <c r="Y6" s="280">
        <v>218</v>
      </c>
      <c r="Z6" s="282">
        <v>29</v>
      </c>
      <c r="AP6" s="244">
        <v>0.42</v>
      </c>
      <c r="AQ6" s="244">
        <v>0.7</v>
      </c>
      <c r="AR6" s="244">
        <f>(AP6+AQ6)/2</f>
        <v>0.55999999999999994</v>
      </c>
      <c r="AT6" s="244">
        <v>0</v>
      </c>
      <c r="AV6" s="244">
        <v>28000</v>
      </c>
      <c r="AY6" s="244">
        <v>75000</v>
      </c>
      <c r="BA6" s="241">
        <v>1006851.444319886</v>
      </c>
      <c r="BB6" s="241">
        <v>-24747508.840468723</v>
      </c>
      <c r="BD6" s="244">
        <v>19100000</v>
      </c>
      <c r="BE6" s="244">
        <v>19393200</v>
      </c>
      <c r="BF6" s="244">
        <v>20694690</v>
      </c>
      <c r="BG6" s="244">
        <v>21392970</v>
      </c>
      <c r="BH6" s="244">
        <v>22089700</v>
      </c>
      <c r="BI6" s="244">
        <v>23084960</v>
      </c>
      <c r="BJ6" s="244">
        <v>23982470</v>
      </c>
      <c r="BK6" s="244">
        <v>24378590</v>
      </c>
      <c r="BL6" s="244">
        <v>25872770</v>
      </c>
      <c r="BM6" s="244">
        <v>27662610</v>
      </c>
      <c r="BN6" s="244">
        <v>29751750</v>
      </c>
      <c r="BO6" s="244">
        <v>31838150</v>
      </c>
      <c r="BP6" s="244">
        <v>33607000</v>
      </c>
      <c r="BQ6" s="244">
        <v>37851990</v>
      </c>
      <c r="BR6" s="244">
        <v>38789070</v>
      </c>
      <c r="BS6" s="244">
        <v>36941740</v>
      </c>
      <c r="BT6" s="244">
        <v>40260150</v>
      </c>
      <c r="BU6" s="244">
        <v>43814260</v>
      </c>
      <c r="BV6" s="244">
        <v>45233790</v>
      </c>
      <c r="BW6" s="244">
        <v>46864630</v>
      </c>
      <c r="BX6" s="244">
        <v>49355110</v>
      </c>
      <c r="BY6" s="244">
        <v>55928650</v>
      </c>
      <c r="BZ6" s="244">
        <v>55520790</v>
      </c>
    </row>
    <row r="7" spans="1:78" x14ac:dyDescent="0.3">
      <c r="A7" s="241" t="s">
        <v>481</v>
      </c>
      <c r="B7" s="280">
        <v>3280</v>
      </c>
      <c r="C7" s="244">
        <v>0</v>
      </c>
      <c r="D7" s="244">
        <v>0</v>
      </c>
      <c r="E7" s="244">
        <v>0</v>
      </c>
      <c r="F7" s="244">
        <v>0</v>
      </c>
      <c r="G7" s="244">
        <v>0</v>
      </c>
      <c r="H7" s="244">
        <v>0</v>
      </c>
      <c r="Y7" s="280">
        <v>0</v>
      </c>
      <c r="Z7" s="282">
        <v>0</v>
      </c>
      <c r="AR7" s="244">
        <v>0</v>
      </c>
      <c r="AT7" s="244">
        <v>0</v>
      </c>
      <c r="AV7" s="244">
        <v>0</v>
      </c>
      <c r="AY7" s="244">
        <v>0</v>
      </c>
      <c r="BA7" s="241">
        <v>0</v>
      </c>
      <c r="BB7" s="241">
        <v>0</v>
      </c>
      <c r="BD7" s="244">
        <v>0</v>
      </c>
      <c r="BE7" s="244">
        <v>0</v>
      </c>
      <c r="BF7" s="244">
        <v>0</v>
      </c>
      <c r="BG7" s="244">
        <v>0</v>
      </c>
      <c r="BH7" s="244">
        <v>0</v>
      </c>
      <c r="BI7" s="244">
        <v>0</v>
      </c>
      <c r="BJ7" s="244">
        <v>0</v>
      </c>
      <c r="BK7" s="244">
        <v>0</v>
      </c>
      <c r="BL7" s="244">
        <v>0</v>
      </c>
      <c r="BM7" s="244">
        <v>0</v>
      </c>
      <c r="BN7" s="244">
        <v>0</v>
      </c>
      <c r="BO7" s="244">
        <v>0</v>
      </c>
      <c r="BP7" s="244">
        <v>0</v>
      </c>
      <c r="BQ7" s="244">
        <v>0</v>
      </c>
      <c r="BR7" s="244">
        <v>0</v>
      </c>
      <c r="BS7" s="244">
        <v>0</v>
      </c>
      <c r="BT7" s="244">
        <v>0</v>
      </c>
      <c r="BU7" s="244">
        <v>0</v>
      </c>
      <c r="BV7" s="244">
        <v>0</v>
      </c>
      <c r="BW7" s="244">
        <v>0</v>
      </c>
      <c r="BX7" s="244">
        <v>0</v>
      </c>
      <c r="BY7" s="244">
        <v>0</v>
      </c>
      <c r="BZ7" s="244">
        <v>0</v>
      </c>
    </row>
    <row r="8" spans="1:78" x14ac:dyDescent="0.3">
      <c r="A8" s="241" t="s">
        <v>532</v>
      </c>
      <c r="B8" s="280">
        <v>0</v>
      </c>
      <c r="C8" s="244">
        <v>6.1</v>
      </c>
      <c r="D8" s="244">
        <v>0</v>
      </c>
      <c r="E8" s="244">
        <v>0</v>
      </c>
      <c r="F8" s="244">
        <v>0</v>
      </c>
      <c r="G8" s="244">
        <v>0</v>
      </c>
      <c r="H8" s="244">
        <v>0</v>
      </c>
      <c r="Y8" s="280">
        <v>264</v>
      </c>
      <c r="Z8" s="282">
        <v>0</v>
      </c>
      <c r="AR8" s="244">
        <v>0.15</v>
      </c>
      <c r="AT8" s="244">
        <v>0</v>
      </c>
      <c r="AV8" s="244">
        <v>0.5</v>
      </c>
      <c r="AY8" s="244">
        <v>6</v>
      </c>
      <c r="BA8" s="241">
        <v>119.69287193623697</v>
      </c>
      <c r="BB8" s="241">
        <v>12862.992769006909</v>
      </c>
      <c r="BD8" s="244">
        <v>18100</v>
      </c>
      <c r="BE8" s="244">
        <v>18500</v>
      </c>
      <c r="BF8" s="244">
        <v>18900</v>
      </c>
      <c r="BG8" s="244">
        <v>20000</v>
      </c>
      <c r="BH8" s="244">
        <v>19600</v>
      </c>
      <c r="BI8" s="244">
        <v>19100</v>
      </c>
      <c r="BJ8" s="244">
        <v>19700</v>
      </c>
      <c r="BK8" s="244">
        <v>18200</v>
      </c>
      <c r="BL8" s="244">
        <v>15800</v>
      </c>
      <c r="BM8" s="244">
        <v>16890</v>
      </c>
      <c r="BN8" s="244">
        <v>18790</v>
      </c>
      <c r="BO8" s="244">
        <v>19390</v>
      </c>
      <c r="BP8" s="244">
        <v>19280</v>
      </c>
      <c r="BQ8" s="244">
        <v>20370</v>
      </c>
      <c r="BR8" s="244">
        <v>19550</v>
      </c>
      <c r="BS8" s="244">
        <v>18690</v>
      </c>
      <c r="BT8" s="244">
        <v>20930</v>
      </c>
      <c r="BU8" s="244">
        <v>22010</v>
      </c>
      <c r="BV8" s="244">
        <v>22780</v>
      </c>
      <c r="BW8" s="244">
        <v>21770</v>
      </c>
      <c r="BX8" s="244">
        <v>22020</v>
      </c>
      <c r="BY8" s="244">
        <v>22680</v>
      </c>
      <c r="BZ8" s="244">
        <v>22320</v>
      </c>
    </row>
    <row r="9" spans="1:78" x14ac:dyDescent="0.3">
      <c r="A9" s="241" t="s">
        <v>482</v>
      </c>
      <c r="B9" s="280">
        <v>0</v>
      </c>
      <c r="C9" s="246">
        <v>0</v>
      </c>
      <c r="D9" s="244">
        <v>1500</v>
      </c>
      <c r="E9" s="244">
        <v>3800</v>
      </c>
      <c r="F9" s="244">
        <v>0</v>
      </c>
      <c r="G9" s="244">
        <v>0</v>
      </c>
      <c r="H9" s="244">
        <v>0</v>
      </c>
      <c r="Y9" s="280">
        <v>200</v>
      </c>
      <c r="Z9" s="282">
        <v>0</v>
      </c>
      <c r="AR9" s="244">
        <v>0</v>
      </c>
      <c r="AT9" s="244">
        <v>0</v>
      </c>
      <c r="AV9" s="244">
        <v>0</v>
      </c>
      <c r="AY9" s="244">
        <v>0</v>
      </c>
      <c r="BA9" s="241">
        <v>0</v>
      </c>
      <c r="BB9" s="241">
        <v>0</v>
      </c>
      <c r="BD9" s="244">
        <v>0</v>
      </c>
      <c r="BE9" s="244">
        <v>0</v>
      </c>
      <c r="BF9" s="244">
        <v>0</v>
      </c>
      <c r="BG9" s="244">
        <v>0</v>
      </c>
      <c r="BH9" s="244">
        <v>0</v>
      </c>
      <c r="BI9" s="244">
        <v>0</v>
      </c>
      <c r="BJ9" s="244">
        <v>0</v>
      </c>
      <c r="BK9" s="244">
        <v>0</v>
      </c>
      <c r="BL9" s="244">
        <v>0</v>
      </c>
      <c r="BM9" s="244">
        <v>0</v>
      </c>
      <c r="BN9" s="244">
        <v>0</v>
      </c>
      <c r="BO9" s="244">
        <v>0</v>
      </c>
      <c r="BP9" s="244">
        <v>0</v>
      </c>
      <c r="BQ9" s="244">
        <v>0</v>
      </c>
      <c r="BR9" s="244">
        <v>0</v>
      </c>
      <c r="BS9" s="244">
        <v>0</v>
      </c>
      <c r="BT9" s="244">
        <v>0</v>
      </c>
      <c r="BU9" s="244">
        <v>0</v>
      </c>
      <c r="BV9" s="244">
        <v>0</v>
      </c>
      <c r="BW9" s="244">
        <v>0</v>
      </c>
      <c r="BX9" s="244">
        <v>0</v>
      </c>
      <c r="BY9" s="244">
        <v>0</v>
      </c>
      <c r="BZ9" s="244">
        <v>0</v>
      </c>
    </row>
    <row r="10" spans="1:78" x14ac:dyDescent="0.3">
      <c r="A10" s="241" t="s">
        <v>483</v>
      </c>
      <c r="B10" s="280">
        <v>250000</v>
      </c>
      <c r="C10" s="244">
        <v>75000</v>
      </c>
      <c r="D10" s="244">
        <v>561600</v>
      </c>
      <c r="E10" s="244">
        <v>24000</v>
      </c>
      <c r="F10" s="244">
        <v>0</v>
      </c>
      <c r="G10" s="244">
        <v>48</v>
      </c>
      <c r="H10" s="244">
        <v>0</v>
      </c>
      <c r="Y10" s="280">
        <v>4.5</v>
      </c>
      <c r="Z10" s="282">
        <v>0</v>
      </c>
      <c r="AR10" s="244">
        <v>0</v>
      </c>
      <c r="AT10" s="244">
        <v>0</v>
      </c>
      <c r="AV10" s="244">
        <v>0</v>
      </c>
      <c r="AY10" s="244">
        <v>0</v>
      </c>
      <c r="BA10" s="241">
        <v>0</v>
      </c>
      <c r="BB10" s="241">
        <v>0</v>
      </c>
      <c r="BD10" s="244">
        <v>0</v>
      </c>
      <c r="BE10" s="244">
        <v>0</v>
      </c>
      <c r="BF10" s="244">
        <v>0</v>
      </c>
      <c r="BG10" s="244">
        <v>0</v>
      </c>
      <c r="BH10" s="244">
        <v>0</v>
      </c>
      <c r="BI10" s="244">
        <v>0</v>
      </c>
      <c r="BJ10" s="244">
        <v>0</v>
      </c>
      <c r="BK10" s="244">
        <v>0</v>
      </c>
      <c r="BL10" s="244">
        <v>0</v>
      </c>
      <c r="BM10" s="244">
        <v>0</v>
      </c>
      <c r="BN10" s="244">
        <v>0</v>
      </c>
      <c r="BO10" s="244">
        <v>0</v>
      </c>
      <c r="BP10" s="244">
        <v>0</v>
      </c>
      <c r="BQ10" s="244">
        <v>0</v>
      </c>
      <c r="BR10" s="244">
        <v>0</v>
      </c>
      <c r="BS10" s="244">
        <v>0</v>
      </c>
      <c r="BT10" s="244">
        <v>0</v>
      </c>
      <c r="BU10" s="244">
        <v>0</v>
      </c>
      <c r="BV10" s="244">
        <v>0</v>
      </c>
      <c r="BW10" s="244">
        <v>0</v>
      </c>
      <c r="BX10" s="244">
        <v>0</v>
      </c>
      <c r="BY10" s="244">
        <v>0</v>
      </c>
      <c r="BZ10" s="244">
        <v>0</v>
      </c>
    </row>
    <row r="11" spans="1:78" x14ac:dyDescent="0.3">
      <c r="A11" s="241" t="s">
        <v>533</v>
      </c>
      <c r="B11" s="280">
        <v>2200</v>
      </c>
      <c r="C11" s="246">
        <f>B11/4</f>
        <v>550</v>
      </c>
      <c r="D11" s="244">
        <v>0</v>
      </c>
      <c r="E11" s="244">
        <v>0</v>
      </c>
      <c r="F11" s="244">
        <v>0</v>
      </c>
      <c r="G11" s="244">
        <v>0</v>
      </c>
      <c r="H11" s="244">
        <v>0</v>
      </c>
      <c r="Y11" s="280">
        <v>83</v>
      </c>
      <c r="Z11" s="282">
        <v>0</v>
      </c>
      <c r="AP11" s="244">
        <v>0.87</v>
      </c>
      <c r="AQ11" s="244">
        <v>0.93</v>
      </c>
      <c r="AR11" s="244">
        <f>(AP11+AQ11)/2</f>
        <v>0.9</v>
      </c>
      <c r="AT11" s="244">
        <v>36</v>
      </c>
      <c r="AV11" s="244">
        <v>480</v>
      </c>
      <c r="AY11" s="244">
        <v>12000</v>
      </c>
      <c r="BA11" s="241">
        <v>561172.97577377909</v>
      </c>
      <c r="BB11" s="241">
        <v>-13481662.07152069</v>
      </c>
      <c r="BD11" s="244">
        <v>9570000</v>
      </c>
      <c r="BE11" s="244">
        <v>11999960</v>
      </c>
      <c r="BF11" s="244">
        <v>12189960</v>
      </c>
      <c r="BG11" s="244">
        <v>12499930</v>
      </c>
      <c r="BH11" s="244">
        <v>12699880</v>
      </c>
      <c r="BI11" s="244">
        <v>13499820</v>
      </c>
      <c r="BJ11" s="244">
        <v>14399830</v>
      </c>
      <c r="BK11" s="244">
        <v>12099800</v>
      </c>
      <c r="BL11" s="244">
        <v>13499670</v>
      </c>
      <c r="BM11" s="244">
        <v>15499420</v>
      </c>
      <c r="BN11" s="244">
        <v>17499230</v>
      </c>
      <c r="BO11" s="244">
        <v>19298990</v>
      </c>
      <c r="BP11" s="244">
        <v>19598220</v>
      </c>
      <c r="BQ11" s="244">
        <v>21496500</v>
      </c>
      <c r="BR11" s="244">
        <v>23794450</v>
      </c>
      <c r="BS11" s="244">
        <v>19289490</v>
      </c>
      <c r="BT11" s="244">
        <v>23683310</v>
      </c>
      <c r="BU11" s="244">
        <v>23281570</v>
      </c>
      <c r="BV11" s="244">
        <v>25578710</v>
      </c>
      <c r="BW11" s="244">
        <v>28777200</v>
      </c>
      <c r="BX11" s="244">
        <v>26364160</v>
      </c>
      <c r="BY11" s="244">
        <v>30350300</v>
      </c>
      <c r="BZ11" s="244">
        <v>30335910</v>
      </c>
    </row>
    <row r="12" spans="1:78" x14ac:dyDescent="0.3">
      <c r="A12" s="241" t="s">
        <v>534</v>
      </c>
      <c r="B12" s="280">
        <v>3200</v>
      </c>
      <c r="C12" s="247">
        <v>2200</v>
      </c>
      <c r="D12" s="244">
        <v>2700</v>
      </c>
      <c r="E12" s="244">
        <v>22200</v>
      </c>
      <c r="F12" s="244">
        <v>289</v>
      </c>
      <c r="G12" s="244">
        <v>2044</v>
      </c>
      <c r="H12" s="244">
        <v>125</v>
      </c>
      <c r="Y12" s="280">
        <v>57</v>
      </c>
      <c r="Z12" s="282">
        <v>16.5</v>
      </c>
      <c r="AP12" s="244">
        <v>0.43</v>
      </c>
      <c r="AQ12" s="244">
        <v>0.53</v>
      </c>
      <c r="AR12" s="244">
        <f>(AP12+AQ12)/2</f>
        <v>0.48</v>
      </c>
      <c r="AT12" s="244">
        <v>32</v>
      </c>
      <c r="AV12" s="244">
        <v>720</v>
      </c>
      <c r="AY12" s="244">
        <v>2100</v>
      </c>
      <c r="BA12" s="241">
        <v>230741.48718744656</v>
      </c>
      <c r="BB12" s="241">
        <v>1147112.835805377</v>
      </c>
      <c r="BD12" s="244">
        <v>9430000</v>
      </c>
      <c r="BE12" s="244">
        <v>9992170</v>
      </c>
      <c r="BF12" s="244">
        <v>10994390</v>
      </c>
      <c r="BG12" s="244">
        <v>11392880</v>
      </c>
      <c r="BH12" s="244">
        <v>12190320</v>
      </c>
      <c r="BI12" s="244">
        <v>12586080</v>
      </c>
      <c r="BJ12" s="244">
        <v>13182150</v>
      </c>
      <c r="BK12" s="244">
        <v>13677330</v>
      </c>
      <c r="BL12" s="244">
        <v>13573660</v>
      </c>
      <c r="BM12" s="244">
        <v>13569730</v>
      </c>
      <c r="BN12" s="244">
        <v>14561920</v>
      </c>
      <c r="BO12" s="244">
        <v>14949450</v>
      </c>
      <c r="BP12" s="244">
        <v>15032000</v>
      </c>
      <c r="BQ12" s="244">
        <v>15309050</v>
      </c>
      <c r="BR12" s="244">
        <v>15285180</v>
      </c>
      <c r="BS12" s="244">
        <v>15750700</v>
      </c>
      <c r="BT12" s="244">
        <v>15707320</v>
      </c>
      <c r="BU12" s="244">
        <v>15891470</v>
      </c>
      <c r="BV12" s="244">
        <v>16672810</v>
      </c>
      <c r="BW12" s="244">
        <v>18037090</v>
      </c>
      <c r="BX12" s="244">
        <v>18126070</v>
      </c>
      <c r="BY12" s="244">
        <v>18615350</v>
      </c>
      <c r="BZ12" s="244">
        <v>18700270</v>
      </c>
    </row>
    <row r="13" spans="1:78" x14ac:dyDescent="0.3">
      <c r="A13" s="241" t="s">
        <v>484</v>
      </c>
      <c r="B13" s="280">
        <v>15600</v>
      </c>
      <c r="C13" s="244">
        <v>15600</v>
      </c>
      <c r="D13" s="244">
        <v>5700</v>
      </c>
      <c r="E13" s="244">
        <f>D13*E55/D55</f>
        <v>18080.888183980969</v>
      </c>
      <c r="F13" s="244">
        <v>0</v>
      </c>
      <c r="G13" s="244">
        <v>6200</v>
      </c>
      <c r="H13" s="244">
        <v>0</v>
      </c>
      <c r="Y13" s="280">
        <v>38.5</v>
      </c>
      <c r="Z13" s="282">
        <v>0</v>
      </c>
      <c r="AR13" s="244">
        <v>0</v>
      </c>
      <c r="AT13" s="244">
        <v>0</v>
      </c>
      <c r="AV13" s="244">
        <v>0</v>
      </c>
      <c r="AY13" s="244">
        <v>0</v>
      </c>
      <c r="BA13" s="241">
        <v>0</v>
      </c>
      <c r="BB13" s="241">
        <v>0</v>
      </c>
      <c r="BD13" s="244">
        <v>0</v>
      </c>
      <c r="BE13" s="244">
        <v>0</v>
      </c>
      <c r="BF13" s="244">
        <v>0</v>
      </c>
      <c r="BG13" s="244">
        <v>0</v>
      </c>
      <c r="BH13" s="244">
        <v>0</v>
      </c>
      <c r="BI13" s="244">
        <v>0</v>
      </c>
      <c r="BJ13" s="244">
        <v>0</v>
      </c>
      <c r="BK13" s="244">
        <v>0</v>
      </c>
      <c r="BL13" s="244">
        <v>0</v>
      </c>
      <c r="BM13" s="244">
        <v>0</v>
      </c>
      <c r="BN13" s="244">
        <v>0</v>
      </c>
      <c r="BO13" s="244">
        <v>0</v>
      </c>
      <c r="BP13" s="244">
        <v>0</v>
      </c>
      <c r="BQ13" s="244">
        <v>0</v>
      </c>
      <c r="BR13" s="244">
        <v>0</v>
      </c>
      <c r="BS13" s="244">
        <v>0</v>
      </c>
      <c r="BT13" s="244">
        <v>0</v>
      </c>
      <c r="BU13" s="244">
        <v>0</v>
      </c>
      <c r="BV13" s="244">
        <v>0</v>
      </c>
      <c r="BW13" s="244">
        <v>0</v>
      </c>
      <c r="BX13" s="244">
        <v>0</v>
      </c>
      <c r="BY13" s="244">
        <v>0</v>
      </c>
      <c r="BZ13" s="244">
        <v>0</v>
      </c>
    </row>
    <row r="14" spans="1:78" x14ac:dyDescent="0.3">
      <c r="A14" s="241" t="s">
        <v>716</v>
      </c>
      <c r="B14" s="280">
        <v>0</v>
      </c>
      <c r="C14" s="244">
        <v>0</v>
      </c>
      <c r="D14" s="244">
        <v>4.8600000000000003</v>
      </c>
      <c r="E14" s="244">
        <v>14.58</v>
      </c>
      <c r="F14" s="244">
        <v>0</v>
      </c>
      <c r="G14" s="244">
        <v>0</v>
      </c>
      <c r="H14" s="244">
        <v>0</v>
      </c>
      <c r="Y14" s="280">
        <v>384.2</v>
      </c>
      <c r="Z14" s="282">
        <v>0</v>
      </c>
      <c r="AR14" s="244">
        <v>0</v>
      </c>
      <c r="AT14" s="244">
        <v>0</v>
      </c>
      <c r="AV14" s="244">
        <v>0</v>
      </c>
      <c r="AY14" s="244">
        <v>0</v>
      </c>
      <c r="BA14" s="241">
        <v>0</v>
      </c>
      <c r="BB14" s="241">
        <v>0</v>
      </c>
      <c r="BD14" s="244">
        <v>0</v>
      </c>
      <c r="BE14" s="244">
        <v>0</v>
      </c>
      <c r="BF14" s="244">
        <v>0</v>
      </c>
      <c r="BG14" s="244">
        <v>0</v>
      </c>
      <c r="BH14" s="244">
        <v>0</v>
      </c>
      <c r="BI14" s="244">
        <v>0</v>
      </c>
      <c r="BJ14" s="244">
        <v>0</v>
      </c>
      <c r="BK14" s="244">
        <v>0</v>
      </c>
      <c r="BL14" s="244">
        <v>0</v>
      </c>
      <c r="BM14" s="244">
        <v>0</v>
      </c>
      <c r="BN14" s="244">
        <v>0</v>
      </c>
      <c r="BO14" s="244">
        <v>0</v>
      </c>
      <c r="BP14" s="244">
        <v>0</v>
      </c>
      <c r="BQ14" s="244">
        <v>0</v>
      </c>
      <c r="BR14" s="244">
        <v>0</v>
      </c>
      <c r="BS14" s="244">
        <v>0</v>
      </c>
      <c r="BT14" s="244">
        <v>0</v>
      </c>
      <c r="BU14" s="244">
        <v>0</v>
      </c>
      <c r="BV14" s="244">
        <v>0</v>
      </c>
      <c r="BW14" s="244">
        <v>0</v>
      </c>
      <c r="BX14" s="244">
        <v>0</v>
      </c>
      <c r="BY14" s="244">
        <v>0</v>
      </c>
      <c r="BZ14" s="244">
        <v>0</v>
      </c>
    </row>
    <row r="15" spans="1:78" x14ac:dyDescent="0.3">
      <c r="A15" s="241" t="s">
        <v>519</v>
      </c>
      <c r="B15" s="280">
        <v>0</v>
      </c>
      <c r="C15" s="244">
        <v>0</v>
      </c>
      <c r="D15" s="244">
        <v>450</v>
      </c>
      <c r="E15" s="244">
        <v>450</v>
      </c>
      <c r="F15" s="244">
        <v>0</v>
      </c>
      <c r="G15" s="244">
        <v>0</v>
      </c>
      <c r="H15" s="244">
        <v>0</v>
      </c>
      <c r="Y15" s="280">
        <v>2000</v>
      </c>
      <c r="Z15" s="282">
        <v>0</v>
      </c>
      <c r="AR15" s="244">
        <v>0</v>
      </c>
      <c r="AT15" s="244">
        <v>0</v>
      </c>
      <c r="AV15" s="244">
        <v>0</v>
      </c>
      <c r="AY15" s="244">
        <v>0</v>
      </c>
      <c r="BA15" s="241">
        <v>0</v>
      </c>
      <c r="BB15" s="241">
        <v>0</v>
      </c>
      <c r="BD15" s="244">
        <v>0</v>
      </c>
      <c r="BE15" s="244">
        <v>0</v>
      </c>
      <c r="BF15" s="244">
        <v>0</v>
      </c>
      <c r="BG15" s="244">
        <v>0</v>
      </c>
      <c r="BH15" s="244">
        <v>0</v>
      </c>
      <c r="BI15" s="244">
        <v>0</v>
      </c>
      <c r="BJ15" s="244">
        <v>0</v>
      </c>
      <c r="BK15" s="244">
        <v>0</v>
      </c>
      <c r="BL15" s="244">
        <v>0</v>
      </c>
      <c r="BM15" s="244">
        <v>0</v>
      </c>
      <c r="BN15" s="244">
        <v>0</v>
      </c>
      <c r="BO15" s="244">
        <v>0</v>
      </c>
      <c r="BP15" s="244">
        <v>0</v>
      </c>
      <c r="BQ15" s="244">
        <v>0</v>
      </c>
      <c r="BR15" s="244">
        <v>0</v>
      </c>
      <c r="BS15" s="244">
        <v>0</v>
      </c>
      <c r="BT15" s="244">
        <v>0</v>
      </c>
      <c r="BU15" s="244">
        <v>0</v>
      </c>
      <c r="BV15" s="244">
        <v>0</v>
      </c>
      <c r="BW15" s="244">
        <v>0</v>
      </c>
      <c r="BX15" s="244">
        <v>0</v>
      </c>
      <c r="BY15" s="244">
        <v>0</v>
      </c>
      <c r="BZ15" s="244">
        <v>0</v>
      </c>
    </row>
    <row r="16" spans="1:78" x14ac:dyDescent="0.3">
      <c r="A16" s="241" t="s">
        <v>485</v>
      </c>
      <c r="B16" s="244">
        <v>150</v>
      </c>
      <c r="C16" s="244">
        <v>150</v>
      </c>
      <c r="D16" s="244">
        <v>0</v>
      </c>
      <c r="E16" s="244">
        <v>0</v>
      </c>
      <c r="F16" s="244">
        <v>0</v>
      </c>
      <c r="G16" s="244">
        <v>0</v>
      </c>
      <c r="H16" s="244">
        <v>0</v>
      </c>
      <c r="Y16" s="280">
        <v>120</v>
      </c>
      <c r="Z16" s="282">
        <v>0</v>
      </c>
      <c r="AR16" s="244">
        <v>0</v>
      </c>
      <c r="AT16" s="244">
        <v>0</v>
      </c>
      <c r="AV16" s="244">
        <v>0</v>
      </c>
      <c r="AY16" s="244">
        <v>0</v>
      </c>
      <c r="BA16" s="241">
        <v>0</v>
      </c>
      <c r="BB16" s="241">
        <v>0</v>
      </c>
      <c r="BD16" s="244">
        <v>0</v>
      </c>
      <c r="BE16" s="244">
        <v>0</v>
      </c>
      <c r="BF16" s="244">
        <v>0</v>
      </c>
      <c r="BG16" s="244">
        <v>0</v>
      </c>
      <c r="BH16" s="244">
        <v>0</v>
      </c>
      <c r="BI16" s="244">
        <v>0</v>
      </c>
      <c r="BJ16" s="244">
        <v>0</v>
      </c>
      <c r="BK16" s="244">
        <v>0</v>
      </c>
      <c r="BL16" s="244">
        <v>0</v>
      </c>
      <c r="BM16" s="244">
        <v>0</v>
      </c>
      <c r="BN16" s="244">
        <v>0</v>
      </c>
      <c r="BO16" s="244">
        <v>0</v>
      </c>
      <c r="BP16" s="244">
        <v>0</v>
      </c>
      <c r="BQ16" s="244">
        <v>0</v>
      </c>
      <c r="BR16" s="244">
        <v>0</v>
      </c>
      <c r="BS16" s="244">
        <v>0</v>
      </c>
      <c r="BT16" s="244">
        <v>0</v>
      </c>
      <c r="BU16" s="244">
        <v>0</v>
      </c>
      <c r="BV16" s="244">
        <v>0</v>
      </c>
      <c r="BW16" s="244">
        <v>0</v>
      </c>
      <c r="BX16" s="244">
        <v>0</v>
      </c>
      <c r="BY16" s="244">
        <v>0</v>
      </c>
      <c r="BZ16" s="244">
        <v>0</v>
      </c>
    </row>
    <row r="17" spans="1:78" x14ac:dyDescent="0.3">
      <c r="A17" s="241" t="s">
        <v>486</v>
      </c>
      <c r="B17" s="280">
        <v>310</v>
      </c>
      <c r="C17" s="244">
        <v>0</v>
      </c>
      <c r="D17" s="244">
        <v>6090</v>
      </c>
      <c r="E17" s="244">
        <v>3800</v>
      </c>
      <c r="F17" s="244">
        <v>0</v>
      </c>
      <c r="G17" s="244">
        <v>1140</v>
      </c>
      <c r="H17" s="244">
        <v>0</v>
      </c>
      <c r="Y17" s="280">
        <v>28</v>
      </c>
      <c r="Z17" s="282">
        <v>0</v>
      </c>
      <c r="AR17" s="244">
        <v>0</v>
      </c>
      <c r="AT17" s="244">
        <v>0</v>
      </c>
      <c r="AV17" s="244">
        <v>0</v>
      </c>
      <c r="AY17" s="244">
        <v>0</v>
      </c>
      <c r="BA17" s="241">
        <v>0</v>
      </c>
      <c r="BB17" s="241">
        <v>0</v>
      </c>
      <c r="BD17" s="244">
        <v>0</v>
      </c>
      <c r="BE17" s="244">
        <v>0</v>
      </c>
      <c r="BF17" s="244">
        <v>0</v>
      </c>
      <c r="BG17" s="244">
        <v>0</v>
      </c>
      <c r="BH17" s="244">
        <v>0</v>
      </c>
      <c r="BI17" s="244">
        <v>0</v>
      </c>
      <c r="BJ17" s="244">
        <v>0</v>
      </c>
      <c r="BK17" s="244">
        <v>0</v>
      </c>
      <c r="BL17" s="244">
        <v>0</v>
      </c>
      <c r="BM17" s="244">
        <v>0</v>
      </c>
      <c r="BN17" s="244">
        <v>0</v>
      </c>
      <c r="BO17" s="244">
        <v>0</v>
      </c>
      <c r="BP17" s="244">
        <v>0</v>
      </c>
      <c r="BQ17" s="244">
        <v>0</v>
      </c>
      <c r="BR17" s="244">
        <v>0</v>
      </c>
      <c r="BS17" s="244">
        <v>0</v>
      </c>
      <c r="BT17" s="244">
        <v>0</v>
      </c>
      <c r="BU17" s="244">
        <v>0</v>
      </c>
      <c r="BV17" s="244">
        <v>0</v>
      </c>
      <c r="BW17" s="244">
        <v>0</v>
      </c>
      <c r="BX17" s="244">
        <v>0</v>
      </c>
      <c r="BY17" s="244">
        <v>0</v>
      </c>
      <c r="BZ17" s="244">
        <v>0</v>
      </c>
    </row>
    <row r="18" spans="1:78" x14ac:dyDescent="0.3">
      <c r="A18" s="241" t="s">
        <v>487</v>
      </c>
      <c r="B18" s="280">
        <v>2500</v>
      </c>
      <c r="C18" s="244">
        <v>0</v>
      </c>
      <c r="D18" s="244">
        <v>0</v>
      </c>
      <c r="E18" s="244">
        <v>0</v>
      </c>
      <c r="F18" s="244">
        <v>0</v>
      </c>
      <c r="G18" s="244">
        <v>0</v>
      </c>
      <c r="H18" s="244">
        <v>0</v>
      </c>
      <c r="Y18" s="280">
        <v>28</v>
      </c>
      <c r="Z18" s="282">
        <v>0</v>
      </c>
      <c r="AR18" s="244">
        <v>0</v>
      </c>
      <c r="AT18" s="244">
        <v>0</v>
      </c>
      <c r="AV18" s="244">
        <v>0</v>
      </c>
      <c r="AY18" s="244">
        <v>0</v>
      </c>
      <c r="BA18" s="241">
        <v>0</v>
      </c>
      <c r="BB18" s="241">
        <v>0</v>
      </c>
      <c r="BD18" s="244">
        <v>0</v>
      </c>
      <c r="BE18" s="244">
        <v>0</v>
      </c>
      <c r="BF18" s="244">
        <v>0</v>
      </c>
      <c r="BG18" s="244">
        <v>0</v>
      </c>
      <c r="BH18" s="244">
        <v>0</v>
      </c>
      <c r="BI18" s="244">
        <v>0</v>
      </c>
      <c r="BJ18" s="244">
        <v>0</v>
      </c>
      <c r="BK18" s="244">
        <v>0</v>
      </c>
      <c r="BL18" s="244">
        <v>0</v>
      </c>
      <c r="BM18" s="244">
        <v>0</v>
      </c>
      <c r="BN18" s="244">
        <v>0</v>
      </c>
      <c r="BO18" s="244">
        <v>0</v>
      </c>
      <c r="BP18" s="244">
        <v>0</v>
      </c>
      <c r="BQ18" s="244">
        <v>0</v>
      </c>
      <c r="BR18" s="244">
        <v>0</v>
      </c>
      <c r="BS18" s="244">
        <v>0</v>
      </c>
      <c r="BT18" s="244">
        <v>0</v>
      </c>
      <c r="BU18" s="244">
        <v>0</v>
      </c>
      <c r="BV18" s="244">
        <v>0</v>
      </c>
      <c r="BW18" s="244">
        <v>0</v>
      </c>
      <c r="BX18" s="244">
        <v>0</v>
      </c>
      <c r="BY18" s="244">
        <v>0</v>
      </c>
      <c r="BZ18" s="244">
        <v>0</v>
      </c>
    </row>
    <row r="19" spans="1:78" x14ac:dyDescent="0.3">
      <c r="A19" s="241" t="s">
        <v>525</v>
      </c>
      <c r="B19" s="280">
        <v>0</v>
      </c>
      <c r="C19" s="244">
        <v>0.3</v>
      </c>
      <c r="D19" s="244">
        <v>0</v>
      </c>
      <c r="E19" s="244">
        <v>0</v>
      </c>
      <c r="F19" s="244">
        <v>0</v>
      </c>
      <c r="G19" s="244">
        <v>0</v>
      </c>
      <c r="H19" s="244">
        <v>0</v>
      </c>
      <c r="Y19" s="280">
        <v>610000</v>
      </c>
      <c r="Z19" s="282">
        <v>0</v>
      </c>
      <c r="AR19" s="244">
        <v>5.0000000000000001E-3</v>
      </c>
      <c r="AT19" s="244">
        <v>0</v>
      </c>
      <c r="AV19" s="244">
        <v>5.1999999999999998E-3</v>
      </c>
      <c r="AY19" s="244">
        <v>1</v>
      </c>
      <c r="BA19" s="241">
        <v>10.110989813064718</v>
      </c>
      <c r="BB19" s="241">
        <v>-434.34489379048023</v>
      </c>
      <c r="BD19" s="244">
        <v>35</v>
      </c>
      <c r="BE19" s="244">
        <v>35</v>
      </c>
      <c r="BF19" s="244">
        <v>63</v>
      </c>
      <c r="BG19" s="244">
        <v>54</v>
      </c>
      <c r="BH19" s="244">
        <v>60</v>
      </c>
      <c r="BI19" s="244">
        <v>75</v>
      </c>
      <c r="BJ19" s="244">
        <v>100</v>
      </c>
      <c r="BK19" s="244">
        <v>75</v>
      </c>
      <c r="BL19" s="244">
        <v>64</v>
      </c>
      <c r="BM19" s="244">
        <v>69</v>
      </c>
      <c r="BN19" s="244">
        <v>60</v>
      </c>
      <c r="BO19" s="244">
        <v>69</v>
      </c>
      <c r="BP19" s="244">
        <v>80</v>
      </c>
      <c r="BQ19" s="244">
        <v>80</v>
      </c>
      <c r="BR19" s="244">
        <v>111</v>
      </c>
      <c r="BS19" s="244">
        <v>69</v>
      </c>
      <c r="BT19" s="244">
        <v>172</v>
      </c>
      <c r="BU19" s="244">
        <v>282</v>
      </c>
      <c r="BV19" s="244">
        <v>373</v>
      </c>
      <c r="BW19" s="244">
        <v>340</v>
      </c>
      <c r="BX19" s="244">
        <v>415</v>
      </c>
      <c r="BY19" s="244">
        <v>440</v>
      </c>
      <c r="BZ19" s="244">
        <v>345</v>
      </c>
    </row>
    <row r="20" spans="1:78" x14ac:dyDescent="0.3">
      <c r="A20" s="241" t="s">
        <v>488</v>
      </c>
      <c r="B20" s="280">
        <v>130000</v>
      </c>
      <c r="C20" s="244">
        <v>640000</v>
      </c>
      <c r="D20" s="244">
        <v>0</v>
      </c>
      <c r="E20" s="244">
        <v>0</v>
      </c>
      <c r="F20" s="244">
        <v>0</v>
      </c>
      <c r="G20" s="244">
        <v>562</v>
      </c>
      <c r="H20" s="244">
        <v>0</v>
      </c>
      <c r="Y20" s="280">
        <v>15</v>
      </c>
      <c r="Z20" s="282">
        <v>0</v>
      </c>
      <c r="AR20" s="244">
        <v>0</v>
      </c>
      <c r="AT20" s="244">
        <v>0</v>
      </c>
      <c r="AV20" s="244">
        <v>0</v>
      </c>
      <c r="AY20" s="244">
        <v>0</v>
      </c>
      <c r="BA20" s="241">
        <v>0</v>
      </c>
      <c r="BB20" s="241">
        <v>0</v>
      </c>
      <c r="BD20" s="244">
        <v>0</v>
      </c>
      <c r="BE20" s="244">
        <v>0</v>
      </c>
      <c r="BF20" s="244">
        <v>0</v>
      </c>
      <c r="BG20" s="244">
        <v>0</v>
      </c>
      <c r="BH20" s="244">
        <v>0</v>
      </c>
      <c r="BI20" s="244">
        <v>0</v>
      </c>
      <c r="BJ20" s="244">
        <v>0</v>
      </c>
      <c r="BK20" s="244">
        <v>0</v>
      </c>
      <c r="BL20" s="244">
        <v>0</v>
      </c>
      <c r="BM20" s="244">
        <v>0</v>
      </c>
      <c r="BN20" s="244">
        <v>0</v>
      </c>
      <c r="BO20" s="244">
        <v>0</v>
      </c>
      <c r="BP20" s="244">
        <v>0</v>
      </c>
      <c r="BQ20" s="244">
        <v>0</v>
      </c>
      <c r="BR20" s="244">
        <v>0</v>
      </c>
      <c r="BS20" s="244">
        <v>0</v>
      </c>
      <c r="BT20" s="244">
        <v>0</v>
      </c>
      <c r="BU20" s="244">
        <v>0</v>
      </c>
      <c r="BV20" s="244">
        <v>0</v>
      </c>
      <c r="BW20" s="244">
        <v>0</v>
      </c>
      <c r="BX20" s="244">
        <v>0</v>
      </c>
      <c r="BY20" s="244">
        <v>0</v>
      </c>
      <c r="BZ20" s="244">
        <v>0</v>
      </c>
    </row>
    <row r="21" spans="1:78" x14ac:dyDescent="0.3">
      <c r="A21" s="241" t="s">
        <v>542</v>
      </c>
      <c r="B21" s="280">
        <v>0</v>
      </c>
      <c r="C21" s="244">
        <v>0</v>
      </c>
      <c r="D21" s="244">
        <v>950</v>
      </c>
      <c r="E21" s="244">
        <v>950</v>
      </c>
      <c r="F21" s="244">
        <v>0</v>
      </c>
      <c r="G21" s="244">
        <v>0</v>
      </c>
      <c r="H21" s="244">
        <v>0</v>
      </c>
      <c r="Y21" s="280">
        <v>100</v>
      </c>
      <c r="Z21" s="282">
        <v>0</v>
      </c>
      <c r="AR21" s="244">
        <v>0</v>
      </c>
      <c r="AT21" s="244">
        <v>0</v>
      </c>
      <c r="AV21" s="244">
        <v>0</v>
      </c>
      <c r="AY21" s="244">
        <v>0</v>
      </c>
      <c r="BA21" s="241">
        <v>0</v>
      </c>
      <c r="BB21" s="241">
        <v>0</v>
      </c>
      <c r="BD21" s="244">
        <v>0</v>
      </c>
      <c r="BE21" s="244">
        <v>0</v>
      </c>
      <c r="BF21" s="244">
        <v>0</v>
      </c>
      <c r="BG21" s="244">
        <v>0</v>
      </c>
      <c r="BH21" s="244">
        <v>0</v>
      </c>
      <c r="BI21" s="244">
        <v>0</v>
      </c>
      <c r="BJ21" s="244">
        <v>0</v>
      </c>
      <c r="BK21" s="244">
        <v>0</v>
      </c>
      <c r="BL21" s="244">
        <v>0</v>
      </c>
      <c r="BM21" s="244">
        <v>0</v>
      </c>
      <c r="BN21" s="244">
        <v>0</v>
      </c>
      <c r="BO21" s="244">
        <v>0</v>
      </c>
      <c r="BP21" s="244">
        <v>0</v>
      </c>
      <c r="BQ21" s="244">
        <v>0</v>
      </c>
      <c r="BR21" s="244">
        <v>0</v>
      </c>
      <c r="BS21" s="244">
        <v>0</v>
      </c>
      <c r="BT21" s="244">
        <v>0</v>
      </c>
      <c r="BU21" s="244">
        <v>0</v>
      </c>
      <c r="BV21" s="244">
        <v>0</v>
      </c>
      <c r="BW21" s="244">
        <v>0</v>
      </c>
      <c r="BX21" s="244">
        <v>0</v>
      </c>
      <c r="BY21" s="244">
        <v>0</v>
      </c>
      <c r="BZ21" s="244">
        <v>0</v>
      </c>
    </row>
    <row r="22" spans="1:78" x14ac:dyDescent="0.3">
      <c r="A22" s="241" t="s">
        <v>489</v>
      </c>
      <c r="B22" s="280">
        <v>500000</v>
      </c>
      <c r="C22" s="244">
        <v>500000</v>
      </c>
      <c r="D22" s="244">
        <v>11900</v>
      </c>
      <c r="E22" s="244">
        <v>900000</v>
      </c>
      <c r="F22" s="244">
        <v>0</v>
      </c>
      <c r="G22" s="244">
        <v>0</v>
      </c>
      <c r="H22" s="244">
        <v>0</v>
      </c>
      <c r="Y22" s="280">
        <v>8.3000000000000004E-2</v>
      </c>
      <c r="Z22" s="282">
        <v>0</v>
      </c>
      <c r="AR22" s="244">
        <v>0</v>
      </c>
      <c r="AT22" s="244">
        <v>0</v>
      </c>
      <c r="AV22" s="244">
        <v>0</v>
      </c>
      <c r="AY22" s="244">
        <v>0</v>
      </c>
      <c r="BA22" s="241">
        <v>0</v>
      </c>
      <c r="BB22" s="241">
        <v>0</v>
      </c>
      <c r="BD22" s="244">
        <v>0</v>
      </c>
      <c r="BE22" s="244">
        <v>0</v>
      </c>
      <c r="BF22" s="244">
        <v>0</v>
      </c>
      <c r="BG22" s="244">
        <v>0</v>
      </c>
      <c r="BH22" s="244">
        <v>0</v>
      </c>
      <c r="BI22" s="244">
        <v>0</v>
      </c>
      <c r="BJ22" s="244">
        <v>0</v>
      </c>
      <c r="BK22" s="244">
        <v>0</v>
      </c>
      <c r="BL22" s="244">
        <v>0</v>
      </c>
      <c r="BM22" s="244">
        <v>0</v>
      </c>
      <c r="BN22" s="244">
        <v>0</v>
      </c>
      <c r="BO22" s="244">
        <v>0</v>
      </c>
      <c r="BP22" s="244">
        <v>0</v>
      </c>
      <c r="BQ22" s="244">
        <v>0</v>
      </c>
      <c r="BR22" s="244">
        <v>0</v>
      </c>
      <c r="BS22" s="244">
        <v>0</v>
      </c>
      <c r="BT22" s="244">
        <v>0</v>
      </c>
      <c r="BU22" s="244">
        <v>0</v>
      </c>
      <c r="BV22" s="244">
        <v>0</v>
      </c>
      <c r="BW22" s="244">
        <v>0</v>
      </c>
      <c r="BX22" s="244">
        <v>0</v>
      </c>
      <c r="BY22" s="244">
        <v>0</v>
      </c>
      <c r="BZ22" s="244">
        <v>0</v>
      </c>
    </row>
    <row r="23" spans="1:78" x14ac:dyDescent="0.3">
      <c r="A23" s="241" t="s">
        <v>528</v>
      </c>
      <c r="B23" s="280">
        <v>0</v>
      </c>
      <c r="C23" s="244">
        <v>4.5</v>
      </c>
      <c r="D23" s="244">
        <v>0</v>
      </c>
      <c r="E23" s="244">
        <v>0</v>
      </c>
      <c r="F23" s="244">
        <v>0</v>
      </c>
      <c r="G23" s="244">
        <v>0</v>
      </c>
      <c r="H23" s="244">
        <v>0</v>
      </c>
      <c r="Y23" s="280">
        <v>3320</v>
      </c>
      <c r="Z23" s="282">
        <v>0</v>
      </c>
      <c r="AR23" s="244">
        <v>5.0000000000000001E-3</v>
      </c>
      <c r="AT23" s="244">
        <v>0</v>
      </c>
      <c r="AV23" s="244">
        <v>1.0999999999999999E-2</v>
      </c>
      <c r="AY23" s="244">
        <v>4.7100000000000003E-2</v>
      </c>
      <c r="BA23" s="241">
        <v>12.052902113205725</v>
      </c>
      <c r="BB23" s="241">
        <v>-286.28398042464465</v>
      </c>
      <c r="BD23" s="244">
        <v>145</v>
      </c>
      <c r="BE23" s="244">
        <v>239</v>
      </c>
      <c r="BF23" s="244">
        <v>200</v>
      </c>
      <c r="BG23" s="244">
        <v>230</v>
      </c>
      <c r="BH23" s="244">
        <v>230</v>
      </c>
      <c r="BI23" s="244">
        <v>215</v>
      </c>
      <c r="BJ23" s="244">
        <v>335</v>
      </c>
      <c r="BK23" s="244">
        <v>345</v>
      </c>
      <c r="BL23" s="244">
        <v>335</v>
      </c>
      <c r="BM23" s="244">
        <v>370</v>
      </c>
      <c r="BN23" s="244">
        <v>395</v>
      </c>
      <c r="BO23" s="244">
        <v>490</v>
      </c>
      <c r="BP23" s="244">
        <v>570</v>
      </c>
      <c r="BQ23" s="244">
        <v>533</v>
      </c>
      <c r="BR23" s="244">
        <v>530</v>
      </c>
      <c r="BS23" s="244">
        <v>466</v>
      </c>
      <c r="BT23" s="244">
        <v>479</v>
      </c>
      <c r="BU23" s="244">
        <v>522</v>
      </c>
      <c r="BV23" s="244">
        <v>622</v>
      </c>
      <c r="BW23" s="244">
        <v>629</v>
      </c>
      <c r="BX23" s="244">
        <v>564</v>
      </c>
      <c r="BY23" s="244">
        <v>369</v>
      </c>
      <c r="BZ23" s="244">
        <v>155</v>
      </c>
    </row>
    <row r="24" spans="1:78" x14ac:dyDescent="0.3">
      <c r="A24" s="241" t="s">
        <v>650</v>
      </c>
      <c r="B24" s="280">
        <v>650000</v>
      </c>
      <c r="C24" s="246">
        <f>B24/4</f>
        <v>162500</v>
      </c>
      <c r="D24" s="244">
        <v>22000</v>
      </c>
      <c r="E24" s="244">
        <v>0</v>
      </c>
      <c r="F24" s="244">
        <v>0</v>
      </c>
      <c r="G24" s="244">
        <v>29683</v>
      </c>
      <c r="H24" s="244">
        <v>435</v>
      </c>
      <c r="Y24" s="280">
        <v>25</v>
      </c>
      <c r="Z24" s="282">
        <v>9.4</v>
      </c>
      <c r="AP24" s="244">
        <v>0.52</v>
      </c>
      <c r="AQ24" s="244">
        <v>0.9</v>
      </c>
      <c r="AR24" s="244">
        <f>(AP24+AQ24)/2</f>
        <v>0.71</v>
      </c>
      <c r="AT24" s="244">
        <v>0</v>
      </c>
      <c r="AV24" s="244">
        <v>160000</v>
      </c>
      <c r="AY24" s="244">
        <v>800000</v>
      </c>
      <c r="BA24" s="241">
        <v>80787194.16497986</v>
      </c>
      <c r="BB24" s="241">
        <v>-2777690174.6393909</v>
      </c>
      <c r="BD24" s="244">
        <v>1000000000</v>
      </c>
      <c r="BE24" s="244">
        <v>999928230</v>
      </c>
      <c r="BF24" s="244">
        <v>1019944840</v>
      </c>
      <c r="BG24" s="244">
        <v>1039927180</v>
      </c>
      <c r="BH24" s="244">
        <v>1019893920</v>
      </c>
      <c r="BI24" s="244">
        <v>993844440</v>
      </c>
      <c r="BJ24" s="244">
        <v>1059821110</v>
      </c>
      <c r="BK24" s="244">
        <v>1059791350</v>
      </c>
      <c r="BL24" s="244">
        <v>1079735210</v>
      </c>
      <c r="BM24" s="244">
        <v>1159623830</v>
      </c>
      <c r="BN24" s="244">
        <v>1339511300</v>
      </c>
      <c r="BO24" s="244">
        <v>1539358150</v>
      </c>
      <c r="BP24" s="244">
        <v>1799023770</v>
      </c>
      <c r="BQ24" s="244">
        <v>1998410780</v>
      </c>
      <c r="BR24" s="244">
        <v>2217726110</v>
      </c>
      <c r="BS24" s="244">
        <v>2236160950</v>
      </c>
      <c r="BT24" s="244">
        <v>2584196110</v>
      </c>
      <c r="BU24" s="244">
        <v>2933714900</v>
      </c>
      <c r="BV24" s="244">
        <v>2922833710</v>
      </c>
      <c r="BW24" s="244">
        <v>3102160850</v>
      </c>
      <c r="BX24" s="244">
        <v>3408008320</v>
      </c>
      <c r="BY24" s="244">
        <v>3663619920</v>
      </c>
      <c r="BZ24" s="244">
        <v>3568372660</v>
      </c>
    </row>
    <row r="25" spans="1:78" x14ac:dyDescent="0.3">
      <c r="A25" s="286" t="s">
        <v>490</v>
      </c>
      <c r="B25" s="280">
        <v>220000</v>
      </c>
      <c r="C25" s="244">
        <v>0</v>
      </c>
      <c r="D25" s="244">
        <v>0</v>
      </c>
      <c r="E25" s="244">
        <v>0</v>
      </c>
      <c r="F25" s="244">
        <v>0</v>
      </c>
      <c r="G25" s="244">
        <v>0</v>
      </c>
      <c r="H25" s="244">
        <v>0</v>
      </c>
      <c r="Y25" s="280">
        <v>21.5</v>
      </c>
      <c r="Z25" s="282">
        <v>0</v>
      </c>
      <c r="AR25" s="244">
        <v>0</v>
      </c>
      <c r="AT25" s="244">
        <v>0</v>
      </c>
      <c r="AV25" s="244">
        <v>0</v>
      </c>
      <c r="AY25" s="244">
        <v>0</v>
      </c>
      <c r="BA25" s="241">
        <v>0</v>
      </c>
      <c r="BB25" s="241">
        <v>0</v>
      </c>
      <c r="BD25" s="244">
        <v>0</v>
      </c>
      <c r="BE25" s="244">
        <v>0</v>
      </c>
      <c r="BF25" s="244">
        <v>0</v>
      </c>
      <c r="BG25" s="244">
        <v>0</v>
      </c>
      <c r="BH25" s="244">
        <v>0</v>
      </c>
      <c r="BI25" s="244">
        <v>0</v>
      </c>
      <c r="BJ25" s="244">
        <v>0</v>
      </c>
      <c r="BK25" s="244">
        <v>0</v>
      </c>
      <c r="BL25" s="244">
        <v>0</v>
      </c>
      <c r="BM25" s="244">
        <v>0</v>
      </c>
      <c r="BN25" s="244">
        <v>0</v>
      </c>
      <c r="BO25" s="244">
        <v>0</v>
      </c>
      <c r="BP25" s="244">
        <v>0</v>
      </c>
      <c r="BQ25" s="244">
        <v>0</v>
      </c>
      <c r="BR25" s="244">
        <v>0</v>
      </c>
      <c r="BS25" s="244">
        <v>0</v>
      </c>
      <c r="BT25" s="244">
        <v>0</v>
      </c>
      <c r="BU25" s="244">
        <v>0</v>
      </c>
      <c r="BV25" s="244">
        <v>0</v>
      </c>
      <c r="BW25" s="244">
        <v>0</v>
      </c>
      <c r="BX25" s="244">
        <v>0</v>
      </c>
      <c r="BY25" s="244">
        <v>0</v>
      </c>
      <c r="BZ25" s="244">
        <v>0</v>
      </c>
    </row>
    <row r="26" spans="1:78" x14ac:dyDescent="0.3">
      <c r="A26" s="286" t="s">
        <v>613</v>
      </c>
      <c r="B26" s="280">
        <v>0</v>
      </c>
      <c r="C26" s="244">
        <v>0</v>
      </c>
      <c r="D26" s="244">
        <v>0</v>
      </c>
      <c r="E26" s="244">
        <v>0</v>
      </c>
      <c r="F26" s="244">
        <v>0</v>
      </c>
      <c r="G26" s="244">
        <v>7500</v>
      </c>
      <c r="H26" s="244">
        <v>0</v>
      </c>
      <c r="Y26" s="280">
        <v>3</v>
      </c>
      <c r="Z26" s="282">
        <v>0</v>
      </c>
      <c r="AR26" s="244">
        <v>0</v>
      </c>
      <c r="AT26" s="244">
        <v>0</v>
      </c>
      <c r="AV26" s="244">
        <v>0</v>
      </c>
      <c r="AY26" s="244">
        <v>0</v>
      </c>
      <c r="BA26" s="241">
        <v>0</v>
      </c>
      <c r="BB26" s="241">
        <v>0</v>
      </c>
      <c r="BD26" s="244">
        <v>0</v>
      </c>
      <c r="BE26" s="244">
        <v>0</v>
      </c>
      <c r="BF26" s="244">
        <v>0</v>
      </c>
      <c r="BG26" s="244">
        <v>0</v>
      </c>
      <c r="BH26" s="244">
        <v>0</v>
      </c>
      <c r="BI26" s="244">
        <v>0</v>
      </c>
      <c r="BJ26" s="244">
        <v>0</v>
      </c>
      <c r="BK26" s="244">
        <v>0</v>
      </c>
      <c r="BL26" s="244">
        <v>0</v>
      </c>
      <c r="BM26" s="244">
        <v>0</v>
      </c>
      <c r="BN26" s="244">
        <v>0</v>
      </c>
      <c r="BO26" s="244">
        <v>0</v>
      </c>
      <c r="BP26" s="244">
        <v>0</v>
      </c>
      <c r="BQ26" s="244">
        <v>0</v>
      </c>
      <c r="BR26" s="244">
        <v>0</v>
      </c>
      <c r="BS26" s="244">
        <v>0</v>
      </c>
      <c r="BT26" s="244">
        <v>0</v>
      </c>
      <c r="BU26" s="244">
        <v>0</v>
      </c>
      <c r="BV26" s="244">
        <v>0</v>
      </c>
      <c r="BW26" s="244">
        <v>0</v>
      </c>
      <c r="BX26" s="244">
        <v>0</v>
      </c>
      <c r="BY26" s="244">
        <v>0</v>
      </c>
      <c r="BZ26" s="244">
        <v>0</v>
      </c>
    </row>
    <row r="27" spans="1:78" x14ac:dyDescent="0.3">
      <c r="A27" s="286" t="s">
        <v>491</v>
      </c>
      <c r="B27" s="280">
        <v>11000</v>
      </c>
      <c r="C27" s="244">
        <v>0</v>
      </c>
      <c r="D27" s="244">
        <v>0</v>
      </c>
      <c r="E27" s="244">
        <v>0</v>
      </c>
      <c r="F27" s="244">
        <v>0</v>
      </c>
      <c r="G27" s="244">
        <v>0</v>
      </c>
      <c r="H27" s="244">
        <v>0</v>
      </c>
      <c r="Y27" s="280">
        <v>5.3</v>
      </c>
      <c r="Z27" s="282">
        <v>0</v>
      </c>
      <c r="AR27" s="244">
        <v>0</v>
      </c>
      <c r="AT27" s="244">
        <v>0</v>
      </c>
      <c r="AV27" s="244">
        <v>0</v>
      </c>
      <c r="AY27" s="244">
        <v>0</v>
      </c>
      <c r="BA27" s="241">
        <v>0</v>
      </c>
      <c r="BB27" s="241">
        <v>0</v>
      </c>
      <c r="BD27" s="244">
        <v>0</v>
      </c>
      <c r="BE27" s="244">
        <v>0</v>
      </c>
      <c r="BF27" s="244">
        <v>0</v>
      </c>
      <c r="BG27" s="244">
        <v>0</v>
      </c>
      <c r="BH27" s="244">
        <v>0</v>
      </c>
      <c r="BI27" s="244">
        <v>0</v>
      </c>
      <c r="BJ27" s="244">
        <v>0</v>
      </c>
      <c r="BK27" s="244">
        <v>0</v>
      </c>
      <c r="BL27" s="244">
        <v>0</v>
      </c>
      <c r="BM27" s="244">
        <v>0</v>
      </c>
      <c r="BN27" s="244">
        <v>0</v>
      </c>
      <c r="BO27" s="244">
        <v>0</v>
      </c>
      <c r="BP27" s="244">
        <v>0</v>
      </c>
      <c r="BQ27" s="244">
        <v>0</v>
      </c>
      <c r="BR27" s="244">
        <v>0</v>
      </c>
      <c r="BS27" s="244">
        <v>0</v>
      </c>
      <c r="BT27" s="244">
        <v>0</v>
      </c>
      <c r="BU27" s="244">
        <v>0</v>
      </c>
      <c r="BV27" s="244">
        <v>0</v>
      </c>
      <c r="BW27" s="244">
        <v>0</v>
      </c>
      <c r="BX27" s="244">
        <v>0</v>
      </c>
      <c r="BY27" s="244">
        <v>0</v>
      </c>
      <c r="BZ27" s="244">
        <v>0</v>
      </c>
    </row>
    <row r="28" spans="1:78" x14ac:dyDescent="0.3">
      <c r="A28" s="286" t="s">
        <v>492</v>
      </c>
      <c r="B28" s="280">
        <v>170000</v>
      </c>
      <c r="C28" s="244">
        <v>0</v>
      </c>
      <c r="D28" s="244">
        <v>0</v>
      </c>
      <c r="E28" s="244">
        <v>0</v>
      </c>
      <c r="F28" s="244">
        <v>0</v>
      </c>
      <c r="G28" s="244">
        <v>0</v>
      </c>
      <c r="H28" s="244">
        <v>0</v>
      </c>
      <c r="Y28" s="280">
        <v>0.85</v>
      </c>
      <c r="Z28" s="282">
        <v>0</v>
      </c>
      <c r="AR28" s="244">
        <v>0</v>
      </c>
      <c r="AT28" s="244">
        <v>0</v>
      </c>
      <c r="AV28" s="244">
        <v>0</v>
      </c>
      <c r="AY28" s="244">
        <v>0</v>
      </c>
      <c r="BA28" s="241">
        <v>0</v>
      </c>
      <c r="BB28" s="241">
        <v>0</v>
      </c>
      <c r="BD28" s="244">
        <v>0</v>
      </c>
      <c r="BE28" s="244">
        <v>0</v>
      </c>
      <c r="BF28" s="244">
        <v>0</v>
      </c>
      <c r="BG28" s="244">
        <v>0</v>
      </c>
      <c r="BH28" s="244">
        <v>0</v>
      </c>
      <c r="BI28" s="244">
        <v>0</v>
      </c>
      <c r="BJ28" s="244">
        <v>0</v>
      </c>
      <c r="BK28" s="244">
        <v>0</v>
      </c>
      <c r="BL28" s="244">
        <v>0</v>
      </c>
      <c r="BM28" s="244">
        <v>0</v>
      </c>
      <c r="BN28" s="244">
        <v>0</v>
      </c>
      <c r="BO28" s="244">
        <v>0</v>
      </c>
      <c r="BP28" s="244">
        <v>0</v>
      </c>
      <c r="BQ28" s="244">
        <v>0</v>
      </c>
      <c r="BR28" s="244">
        <v>0</v>
      </c>
      <c r="BS28" s="244">
        <v>0</v>
      </c>
      <c r="BT28" s="244">
        <v>0</v>
      </c>
      <c r="BU28" s="244">
        <v>0</v>
      </c>
      <c r="BV28" s="244">
        <v>0</v>
      </c>
      <c r="BW28" s="244">
        <v>0</v>
      </c>
      <c r="BX28" s="244">
        <v>0</v>
      </c>
      <c r="BY28" s="244">
        <v>0</v>
      </c>
      <c r="BZ28" s="244">
        <v>0</v>
      </c>
    </row>
    <row r="29" spans="1:78" x14ac:dyDescent="0.3">
      <c r="A29" s="286" t="s">
        <v>535</v>
      </c>
      <c r="B29" s="280">
        <v>0</v>
      </c>
      <c r="C29" s="244">
        <v>0</v>
      </c>
      <c r="D29" s="244">
        <v>0</v>
      </c>
      <c r="E29" s="244">
        <v>0</v>
      </c>
      <c r="F29" s="244">
        <v>34.4</v>
      </c>
      <c r="G29" s="244">
        <v>0</v>
      </c>
      <c r="H29" s="244">
        <v>0</v>
      </c>
      <c r="Y29" s="280">
        <v>853</v>
      </c>
      <c r="Z29" s="282">
        <v>0</v>
      </c>
      <c r="AR29" s="244">
        <v>5.0000000000000001E-3</v>
      </c>
      <c r="AT29" s="244">
        <v>0.26</v>
      </c>
      <c r="AV29" s="244">
        <v>13.5</v>
      </c>
      <c r="AY29" s="244">
        <v>39.5</v>
      </c>
      <c r="BA29" s="241">
        <v>804.07748378876397</v>
      </c>
      <c r="BB29" s="241">
        <v>-25209.405062562986</v>
      </c>
      <c r="BD29" s="244">
        <v>6100</v>
      </c>
      <c r="BE29" s="244">
        <v>6300</v>
      </c>
      <c r="BF29" s="244">
        <v>11000</v>
      </c>
      <c r="BG29" s="244">
        <v>14000</v>
      </c>
      <c r="BH29" s="244">
        <v>15000</v>
      </c>
      <c r="BI29" s="244">
        <v>14000</v>
      </c>
      <c r="BJ29" s="244">
        <v>14000</v>
      </c>
      <c r="BK29" s="244">
        <v>15100</v>
      </c>
      <c r="BL29" s="244">
        <v>14200</v>
      </c>
      <c r="BM29" s="244">
        <v>15100</v>
      </c>
      <c r="BN29" s="244">
        <v>20200</v>
      </c>
      <c r="BO29" s="244">
        <v>20600</v>
      </c>
      <c r="BP29" s="244">
        <v>23500</v>
      </c>
      <c r="BQ29" s="244">
        <v>25800</v>
      </c>
      <c r="BR29" s="244">
        <v>25400</v>
      </c>
      <c r="BS29" s="244">
        <v>18800</v>
      </c>
      <c r="BT29" s="244">
        <v>28100</v>
      </c>
      <c r="BU29" s="244">
        <v>34100</v>
      </c>
      <c r="BV29" s="244">
        <v>35000</v>
      </c>
      <c r="BW29" s="244">
        <v>34000</v>
      </c>
      <c r="BX29" s="244">
        <v>31700</v>
      </c>
      <c r="BY29" s="244">
        <v>31500</v>
      </c>
      <c r="BZ29" s="244">
        <v>35000</v>
      </c>
    </row>
    <row r="30" spans="1:78" x14ac:dyDescent="0.3">
      <c r="A30" s="286" t="s">
        <v>493</v>
      </c>
      <c r="B30" s="280">
        <v>0</v>
      </c>
      <c r="C30" s="244">
        <v>0</v>
      </c>
      <c r="D30" s="244">
        <v>640</v>
      </c>
      <c r="E30" s="244">
        <v>640</v>
      </c>
      <c r="F30" s="244">
        <v>0</v>
      </c>
      <c r="G30" s="244">
        <v>0</v>
      </c>
      <c r="H30" s="244">
        <v>0</v>
      </c>
      <c r="Y30" s="280">
        <v>100</v>
      </c>
      <c r="Z30" s="282">
        <v>0</v>
      </c>
      <c r="AR30" s="244">
        <v>0</v>
      </c>
      <c r="AT30" s="244">
        <v>0</v>
      </c>
      <c r="AV30" s="244">
        <v>0</v>
      </c>
      <c r="AY30" s="244">
        <v>0</v>
      </c>
      <c r="BA30" s="241">
        <v>0</v>
      </c>
      <c r="BB30" s="241">
        <v>0</v>
      </c>
      <c r="BD30" s="244">
        <v>0</v>
      </c>
      <c r="BE30" s="244">
        <v>0</v>
      </c>
      <c r="BF30" s="244">
        <v>0</v>
      </c>
      <c r="BG30" s="244">
        <v>0</v>
      </c>
      <c r="BH30" s="244">
        <v>0</v>
      </c>
      <c r="BI30" s="244">
        <v>0</v>
      </c>
      <c r="BJ30" s="244">
        <v>0</v>
      </c>
      <c r="BK30" s="244">
        <v>0</v>
      </c>
      <c r="BL30" s="244">
        <v>0</v>
      </c>
      <c r="BM30" s="244">
        <v>0</v>
      </c>
      <c r="BN30" s="244">
        <v>0</v>
      </c>
      <c r="BO30" s="244">
        <v>0</v>
      </c>
      <c r="BP30" s="244">
        <v>0</v>
      </c>
      <c r="BQ30" s="244">
        <v>0</v>
      </c>
      <c r="BR30" s="244">
        <v>0</v>
      </c>
      <c r="BS30" s="244">
        <v>0</v>
      </c>
      <c r="BT30" s="244">
        <v>0</v>
      </c>
      <c r="BU30" s="244">
        <v>0</v>
      </c>
      <c r="BV30" s="244">
        <v>0</v>
      </c>
      <c r="BW30" s="244">
        <v>0</v>
      </c>
      <c r="BX30" s="244">
        <v>0</v>
      </c>
      <c r="BY30" s="244">
        <v>0</v>
      </c>
      <c r="BZ30" s="244">
        <v>0</v>
      </c>
    </row>
    <row r="31" spans="1:78" x14ac:dyDescent="0.3">
      <c r="A31" s="286" t="s">
        <v>536</v>
      </c>
      <c r="B31" s="280">
        <v>3000</v>
      </c>
      <c r="C31" s="247">
        <v>53.5</v>
      </c>
      <c r="D31" s="244">
        <v>0</v>
      </c>
      <c r="E31" s="244">
        <v>0</v>
      </c>
      <c r="F31" s="244">
        <v>0</v>
      </c>
      <c r="G31" s="244">
        <v>0</v>
      </c>
      <c r="H31" s="244">
        <v>0</v>
      </c>
      <c r="Y31" s="280">
        <v>220</v>
      </c>
      <c r="Z31" s="282">
        <v>0</v>
      </c>
      <c r="AR31" s="244">
        <v>0.39</v>
      </c>
      <c r="AT31" s="244">
        <v>1.95</v>
      </c>
      <c r="AV31" s="244">
        <v>2400</v>
      </c>
      <c r="AY31" s="244">
        <v>12000</v>
      </c>
      <c r="BA31" s="241">
        <v>302664.460642363</v>
      </c>
      <c r="BB31" s="241">
        <v>-11844018.973560959</v>
      </c>
      <c r="BD31" s="244">
        <v>2460000</v>
      </c>
      <c r="BE31" s="244">
        <v>2640000</v>
      </c>
      <c r="BF31" s="244">
        <v>2639990</v>
      </c>
      <c r="BG31" s="244">
        <v>3029990</v>
      </c>
      <c r="BH31" s="244">
        <v>3089990</v>
      </c>
      <c r="BI31" s="244">
        <v>3089980</v>
      </c>
      <c r="BJ31" s="244">
        <v>3089980</v>
      </c>
      <c r="BK31" s="244">
        <v>3169980</v>
      </c>
      <c r="BL31" s="244">
        <v>3319970</v>
      </c>
      <c r="BM31" s="244">
        <v>3459940</v>
      </c>
      <c r="BN31" s="244">
        <v>4269920</v>
      </c>
      <c r="BO31" s="244">
        <v>4209830</v>
      </c>
      <c r="BP31" s="244">
        <v>4059670</v>
      </c>
      <c r="BQ31" s="244">
        <v>4389210</v>
      </c>
      <c r="BR31" s="244">
        <v>5428700</v>
      </c>
      <c r="BS31" s="244">
        <v>5507890</v>
      </c>
      <c r="BT31" s="244">
        <v>5756730</v>
      </c>
      <c r="BU31" s="244">
        <v>5926210</v>
      </c>
      <c r="BV31" s="244">
        <v>6345590</v>
      </c>
      <c r="BW31" s="244">
        <v>6905580</v>
      </c>
      <c r="BX31" s="244">
        <v>8413980</v>
      </c>
      <c r="BY31" s="244">
        <v>27692050</v>
      </c>
      <c r="BZ31" s="244">
        <v>27689810</v>
      </c>
    </row>
    <row r="32" spans="1:78" x14ac:dyDescent="0.3">
      <c r="A32" s="286" t="s">
        <v>537</v>
      </c>
      <c r="B32" s="280">
        <v>2000</v>
      </c>
      <c r="C32" s="246">
        <f>B32/4</f>
        <v>500</v>
      </c>
      <c r="D32" s="244">
        <v>0</v>
      </c>
      <c r="E32" s="244">
        <v>0</v>
      </c>
      <c r="F32" s="244">
        <v>1631</v>
      </c>
      <c r="G32" s="244">
        <v>0</v>
      </c>
      <c r="H32" s="244">
        <v>0</v>
      </c>
      <c r="Y32" s="280">
        <v>57.6</v>
      </c>
      <c r="Z32" s="282">
        <v>0</v>
      </c>
      <c r="AR32" s="244">
        <v>0.53</v>
      </c>
      <c r="AT32" s="244">
        <v>25</v>
      </c>
      <c r="AV32" s="244">
        <v>570</v>
      </c>
      <c r="AY32" s="244">
        <v>1030</v>
      </c>
      <c r="BA32" s="241">
        <v>343350.03530150722</v>
      </c>
      <c r="BB32" s="241">
        <v>-8586601.900707094</v>
      </c>
      <c r="BD32" s="244">
        <v>7190000</v>
      </c>
      <c r="BE32" s="244">
        <v>7579970</v>
      </c>
      <c r="BF32" s="244">
        <v>7729960</v>
      </c>
      <c r="BG32" s="244">
        <v>7679940</v>
      </c>
      <c r="BH32" s="244">
        <v>7039890</v>
      </c>
      <c r="BI32" s="244">
        <v>6989840</v>
      </c>
      <c r="BJ32" s="244">
        <v>7279850</v>
      </c>
      <c r="BK32" s="244">
        <v>7599810</v>
      </c>
      <c r="BL32" s="244">
        <v>8099700</v>
      </c>
      <c r="BM32" s="244">
        <v>8199470</v>
      </c>
      <c r="BN32" s="244">
        <v>9349300</v>
      </c>
      <c r="BO32" s="244">
        <v>10499090</v>
      </c>
      <c r="BP32" s="244">
        <v>11898380</v>
      </c>
      <c r="BQ32" s="244">
        <v>12596810</v>
      </c>
      <c r="BR32" s="244">
        <v>13294950</v>
      </c>
      <c r="BS32" s="244">
        <v>10790450</v>
      </c>
      <c r="BT32" s="244">
        <v>13884820</v>
      </c>
      <c r="BU32" s="244">
        <v>15983240</v>
      </c>
      <c r="BV32" s="244">
        <v>15780650</v>
      </c>
      <c r="BW32" s="244">
        <v>16879270</v>
      </c>
      <c r="BX32" s="244">
        <v>17767420</v>
      </c>
      <c r="BY32" s="244">
        <v>17454820</v>
      </c>
      <c r="BZ32" s="244">
        <v>15941730</v>
      </c>
    </row>
    <row r="33" spans="1:78" x14ac:dyDescent="0.3">
      <c r="A33" s="286" t="s">
        <v>574</v>
      </c>
      <c r="B33" s="244">
        <v>100</v>
      </c>
      <c r="C33" s="244">
        <v>100</v>
      </c>
      <c r="D33" s="283">
        <f>C33*D13/C13</f>
        <v>36.53846153846154</v>
      </c>
      <c r="E33" s="283">
        <f>D33*E13/D13</f>
        <v>115.90312938449341</v>
      </c>
      <c r="F33" s="244">
        <v>0</v>
      </c>
      <c r="G33" s="244">
        <v>40</v>
      </c>
      <c r="H33" s="244">
        <v>0</v>
      </c>
      <c r="Y33" s="280">
        <v>2000</v>
      </c>
      <c r="Z33" s="282">
        <v>0</v>
      </c>
      <c r="AR33" s="244">
        <v>0</v>
      </c>
      <c r="AT33" s="244">
        <v>0</v>
      </c>
      <c r="AV33" s="244">
        <v>0</v>
      </c>
      <c r="AY33" s="244">
        <v>0</v>
      </c>
      <c r="BA33" s="241">
        <v>0</v>
      </c>
      <c r="BB33" s="241">
        <v>0</v>
      </c>
      <c r="BD33" s="244">
        <v>0</v>
      </c>
      <c r="BE33" s="244">
        <v>0</v>
      </c>
      <c r="BF33" s="244">
        <v>0</v>
      </c>
      <c r="BG33" s="244">
        <v>0</v>
      </c>
      <c r="BH33" s="244">
        <v>0</v>
      </c>
      <c r="BI33" s="244">
        <v>0</v>
      </c>
      <c r="BJ33" s="244">
        <v>0</v>
      </c>
      <c r="BK33" s="244">
        <v>0</v>
      </c>
      <c r="BL33" s="244">
        <v>0</v>
      </c>
      <c r="BM33" s="244">
        <v>0</v>
      </c>
      <c r="BN33" s="244">
        <v>0</v>
      </c>
      <c r="BO33" s="244">
        <v>0</v>
      </c>
      <c r="BP33" s="244">
        <v>0</v>
      </c>
      <c r="BQ33" s="244">
        <v>0</v>
      </c>
      <c r="BR33" s="244">
        <v>0</v>
      </c>
      <c r="BS33" s="244">
        <v>0</v>
      </c>
      <c r="BT33" s="244">
        <v>0</v>
      </c>
      <c r="BU33" s="244">
        <v>0</v>
      </c>
      <c r="BV33" s="244">
        <v>0</v>
      </c>
      <c r="BW33" s="244">
        <v>0</v>
      </c>
      <c r="BX33" s="244">
        <v>0</v>
      </c>
      <c r="BY33" s="244">
        <v>0</v>
      </c>
      <c r="BZ33" s="244">
        <v>0</v>
      </c>
    </row>
    <row r="34" spans="1:78" x14ac:dyDescent="0.3">
      <c r="A34" s="286" t="s">
        <v>614</v>
      </c>
      <c r="B34" s="280">
        <v>0</v>
      </c>
      <c r="C34" s="244">
        <v>0</v>
      </c>
      <c r="D34" s="244">
        <v>0</v>
      </c>
      <c r="E34" s="244">
        <v>0</v>
      </c>
      <c r="F34" s="244">
        <v>0</v>
      </c>
      <c r="G34" s="244">
        <v>130000</v>
      </c>
      <c r="H34" s="244">
        <v>1160</v>
      </c>
      <c r="Y34" s="280">
        <v>0.95</v>
      </c>
      <c r="Z34" s="282">
        <v>0</v>
      </c>
      <c r="AR34" s="244">
        <v>0</v>
      </c>
      <c r="AT34" s="244">
        <v>0</v>
      </c>
      <c r="AV34" s="244">
        <v>0</v>
      </c>
      <c r="AY34" s="244">
        <v>0</v>
      </c>
      <c r="BA34" s="241">
        <v>0</v>
      </c>
      <c r="BB34" s="241">
        <v>0</v>
      </c>
      <c r="BD34" s="244">
        <v>0</v>
      </c>
      <c r="BE34" s="244">
        <v>0</v>
      </c>
      <c r="BF34" s="244">
        <v>0</v>
      </c>
      <c r="BG34" s="244">
        <v>0</v>
      </c>
      <c r="BH34" s="244">
        <v>0</v>
      </c>
      <c r="BI34" s="244">
        <v>0</v>
      </c>
      <c r="BJ34" s="244">
        <v>0</v>
      </c>
      <c r="BK34" s="244">
        <v>0</v>
      </c>
      <c r="BL34" s="244">
        <v>0</v>
      </c>
      <c r="BM34" s="244">
        <v>0</v>
      </c>
      <c r="BN34" s="244">
        <v>0</v>
      </c>
      <c r="BO34" s="244">
        <v>0</v>
      </c>
      <c r="BP34" s="244">
        <v>0</v>
      </c>
      <c r="BQ34" s="244">
        <v>0</v>
      </c>
      <c r="BR34" s="244">
        <v>0</v>
      </c>
      <c r="BS34" s="244">
        <v>0</v>
      </c>
      <c r="BT34" s="244">
        <v>0</v>
      </c>
      <c r="BU34" s="244">
        <v>0</v>
      </c>
      <c r="BV34" s="244">
        <v>0</v>
      </c>
      <c r="BW34" s="244">
        <v>0</v>
      </c>
      <c r="BX34" s="244">
        <v>0</v>
      </c>
      <c r="BY34" s="244">
        <v>0</v>
      </c>
      <c r="BZ34" s="244">
        <v>0</v>
      </c>
    </row>
    <row r="35" spans="1:78" x14ac:dyDescent="0.3">
      <c r="A35" s="241" t="s">
        <v>538</v>
      </c>
      <c r="B35" s="280">
        <v>200</v>
      </c>
      <c r="C35" s="246">
        <f>B35/4</f>
        <v>50</v>
      </c>
      <c r="D35" s="244">
        <v>0</v>
      </c>
      <c r="E35" s="244">
        <v>0</v>
      </c>
      <c r="F35" s="244">
        <v>0</v>
      </c>
      <c r="G35" s="244">
        <v>0</v>
      </c>
      <c r="H35" s="244">
        <v>0</v>
      </c>
      <c r="Y35" s="280">
        <v>378</v>
      </c>
      <c r="Z35" s="282">
        <v>0</v>
      </c>
      <c r="AR35" s="244">
        <v>0.3</v>
      </c>
      <c r="AT35" s="244">
        <v>0.28000000000000003</v>
      </c>
      <c r="AV35" s="244">
        <v>11</v>
      </c>
      <c r="AY35" s="244">
        <v>14</v>
      </c>
      <c r="BA35" s="241">
        <v>5023.5108697014803</v>
      </c>
      <c r="BB35" s="241">
        <v>-107292.91153227095</v>
      </c>
      <c r="BD35" s="244">
        <v>104000</v>
      </c>
      <c r="BE35" s="244">
        <v>126000</v>
      </c>
      <c r="BF35" s="244">
        <v>128000</v>
      </c>
      <c r="BG35" s="244">
        <v>139990</v>
      </c>
      <c r="BH35" s="244">
        <v>134990</v>
      </c>
      <c r="BI35" s="244">
        <v>121980</v>
      </c>
      <c r="BJ35" s="244">
        <v>128980</v>
      </c>
      <c r="BK35" s="244">
        <v>129980</v>
      </c>
      <c r="BL35" s="244">
        <v>122970</v>
      </c>
      <c r="BM35" s="244">
        <v>124950</v>
      </c>
      <c r="BN35" s="244">
        <v>140930</v>
      </c>
      <c r="BO35" s="244">
        <v>184910</v>
      </c>
      <c r="BP35" s="244">
        <v>183840</v>
      </c>
      <c r="BQ35" s="244">
        <v>204680</v>
      </c>
      <c r="BR35" s="244">
        <v>217500</v>
      </c>
      <c r="BS35" s="244">
        <v>220040</v>
      </c>
      <c r="BT35" s="244">
        <v>240480</v>
      </c>
      <c r="BU35" s="244">
        <v>262320</v>
      </c>
      <c r="BV35" s="244">
        <v>257060</v>
      </c>
      <c r="BW35" s="244">
        <v>255930</v>
      </c>
      <c r="BX35" s="244">
        <v>277740</v>
      </c>
      <c r="BY35" s="244">
        <v>230480</v>
      </c>
      <c r="BZ35" s="244">
        <v>221170</v>
      </c>
    </row>
    <row r="36" spans="1:78" x14ac:dyDescent="0.3">
      <c r="A36" s="241" t="s">
        <v>494</v>
      </c>
      <c r="B36" s="280">
        <v>340000</v>
      </c>
      <c r="C36" s="244">
        <v>0</v>
      </c>
      <c r="D36" s="244">
        <v>0</v>
      </c>
      <c r="E36" s="244">
        <v>0</v>
      </c>
      <c r="F36" s="244">
        <v>0</v>
      </c>
      <c r="G36" s="244">
        <v>0</v>
      </c>
      <c r="H36" s="244">
        <v>0</v>
      </c>
      <c r="Y36" s="280">
        <v>21.5</v>
      </c>
      <c r="Z36" s="282">
        <v>0</v>
      </c>
      <c r="AR36" s="244">
        <v>0</v>
      </c>
      <c r="AT36" s="244">
        <v>0</v>
      </c>
      <c r="AV36" s="244">
        <v>0</v>
      </c>
      <c r="AY36" s="244">
        <v>0</v>
      </c>
      <c r="BA36" s="241">
        <v>0</v>
      </c>
      <c r="BB36" s="241">
        <v>0</v>
      </c>
      <c r="BD36" s="244">
        <v>0</v>
      </c>
      <c r="BE36" s="244">
        <v>0</v>
      </c>
      <c r="BF36" s="244">
        <v>0</v>
      </c>
      <c r="BG36" s="244">
        <v>0</v>
      </c>
      <c r="BH36" s="244">
        <v>0</v>
      </c>
      <c r="BI36" s="244">
        <v>0</v>
      </c>
      <c r="BJ36" s="244">
        <v>0</v>
      </c>
      <c r="BK36" s="244">
        <v>0</v>
      </c>
      <c r="BL36" s="244">
        <v>0</v>
      </c>
      <c r="BM36" s="244">
        <v>0</v>
      </c>
      <c r="BN36" s="244">
        <v>0</v>
      </c>
      <c r="BO36" s="244">
        <v>0</v>
      </c>
      <c r="BP36" s="244">
        <v>0</v>
      </c>
      <c r="BQ36" s="244">
        <v>0</v>
      </c>
      <c r="BR36" s="244">
        <v>0</v>
      </c>
      <c r="BS36" s="244">
        <v>0</v>
      </c>
      <c r="BT36" s="244">
        <v>0</v>
      </c>
      <c r="BU36" s="244">
        <v>0</v>
      </c>
      <c r="BV36" s="244">
        <v>0</v>
      </c>
      <c r="BW36" s="244">
        <v>0</v>
      </c>
      <c r="BX36" s="244">
        <v>0</v>
      </c>
      <c r="BY36" s="244">
        <v>0</v>
      </c>
      <c r="BZ36" s="244">
        <v>0</v>
      </c>
    </row>
    <row r="37" spans="1:78" x14ac:dyDescent="0.3">
      <c r="A37" s="241" t="s">
        <v>495</v>
      </c>
      <c r="B37" s="280">
        <v>340000</v>
      </c>
      <c r="C37" s="244">
        <v>0</v>
      </c>
      <c r="D37" s="244">
        <v>0</v>
      </c>
      <c r="E37" s="244">
        <v>0</v>
      </c>
      <c r="F37" s="244">
        <v>0</v>
      </c>
      <c r="G37" s="244">
        <v>0</v>
      </c>
      <c r="H37" s="244">
        <v>0</v>
      </c>
      <c r="Y37" s="280">
        <v>0</v>
      </c>
      <c r="Z37" s="282">
        <v>0</v>
      </c>
      <c r="AR37" s="244">
        <v>0</v>
      </c>
      <c r="AT37" s="244">
        <v>0</v>
      </c>
      <c r="AV37" s="244">
        <v>0</v>
      </c>
      <c r="AY37" s="244">
        <v>0</v>
      </c>
      <c r="BA37" s="241">
        <v>0</v>
      </c>
      <c r="BB37" s="241">
        <v>0</v>
      </c>
      <c r="BD37" s="244">
        <v>0</v>
      </c>
      <c r="BE37" s="244">
        <v>0</v>
      </c>
      <c r="BF37" s="244">
        <v>0</v>
      </c>
      <c r="BG37" s="244">
        <v>0</v>
      </c>
      <c r="BH37" s="244">
        <v>0</v>
      </c>
      <c r="BI37" s="244">
        <v>0</v>
      </c>
      <c r="BJ37" s="244">
        <v>0</v>
      </c>
      <c r="BK37" s="244">
        <v>0</v>
      </c>
      <c r="BL37" s="244">
        <v>0</v>
      </c>
      <c r="BM37" s="244">
        <v>0</v>
      </c>
      <c r="BN37" s="244">
        <v>0</v>
      </c>
      <c r="BO37" s="244">
        <v>0</v>
      </c>
      <c r="BP37" s="244">
        <v>0</v>
      </c>
      <c r="BQ37" s="244">
        <v>0</v>
      </c>
      <c r="BR37" s="244">
        <v>0</v>
      </c>
      <c r="BS37" s="244">
        <v>0</v>
      </c>
      <c r="BT37" s="244">
        <v>0</v>
      </c>
      <c r="BU37" s="244">
        <v>0</v>
      </c>
      <c r="BV37" s="244">
        <v>0</v>
      </c>
      <c r="BW37" s="244">
        <v>0</v>
      </c>
      <c r="BX37" s="244">
        <v>0</v>
      </c>
      <c r="BY37" s="244">
        <v>0</v>
      </c>
      <c r="BZ37" s="244">
        <v>0</v>
      </c>
    </row>
    <row r="38" spans="1:78" x14ac:dyDescent="0.3">
      <c r="A38" s="241" t="s">
        <v>522</v>
      </c>
      <c r="B38" s="280">
        <v>0</v>
      </c>
      <c r="C38" s="244">
        <v>0</v>
      </c>
      <c r="D38" s="244">
        <v>61</v>
      </c>
      <c r="E38" s="244">
        <v>183</v>
      </c>
      <c r="F38" s="244">
        <v>0</v>
      </c>
      <c r="G38" s="244">
        <v>0</v>
      </c>
      <c r="H38" s="244">
        <v>0</v>
      </c>
      <c r="Y38" s="280">
        <v>384.2</v>
      </c>
      <c r="Z38" s="282">
        <v>0</v>
      </c>
      <c r="AR38" s="244">
        <v>0</v>
      </c>
      <c r="AT38" s="244">
        <v>0</v>
      </c>
      <c r="AV38" s="162">
        <v>0</v>
      </c>
      <c r="AW38" s="162"/>
      <c r="AX38" s="162"/>
      <c r="AY38" s="162">
        <v>0</v>
      </c>
      <c r="BA38" s="241">
        <v>0</v>
      </c>
      <c r="BB38" s="241">
        <v>0</v>
      </c>
      <c r="BD38" s="244">
        <v>0</v>
      </c>
      <c r="BE38" s="244">
        <v>0</v>
      </c>
      <c r="BF38" s="244">
        <v>0</v>
      </c>
      <c r="BG38" s="244">
        <v>0</v>
      </c>
      <c r="BH38" s="244">
        <v>0</v>
      </c>
      <c r="BI38" s="244">
        <v>0</v>
      </c>
      <c r="BJ38" s="244">
        <v>0</v>
      </c>
      <c r="BK38" s="244">
        <v>0</v>
      </c>
      <c r="BL38" s="244">
        <v>0</v>
      </c>
      <c r="BM38" s="244">
        <v>0</v>
      </c>
      <c r="BN38" s="244">
        <v>0</v>
      </c>
      <c r="BO38" s="244">
        <v>0</v>
      </c>
      <c r="BP38" s="244">
        <v>0</v>
      </c>
      <c r="BQ38" s="244">
        <v>0</v>
      </c>
      <c r="BR38" s="244">
        <v>0</v>
      </c>
      <c r="BS38" s="244">
        <v>0</v>
      </c>
      <c r="BT38" s="244">
        <v>0</v>
      </c>
      <c r="BU38" s="244">
        <v>0</v>
      </c>
      <c r="BV38" s="244">
        <v>0</v>
      </c>
      <c r="BW38" s="244">
        <v>0</v>
      </c>
      <c r="BX38" s="244">
        <v>0</v>
      </c>
      <c r="BY38" s="244">
        <v>0</v>
      </c>
      <c r="BZ38" s="244">
        <v>0</v>
      </c>
    </row>
    <row r="39" spans="1:78" x14ac:dyDescent="0.3">
      <c r="A39" s="241" t="s">
        <v>523</v>
      </c>
      <c r="B39" s="280">
        <v>940</v>
      </c>
      <c r="C39" s="246">
        <f>B39/4</f>
        <v>235</v>
      </c>
      <c r="D39" s="244">
        <v>111</v>
      </c>
      <c r="E39" s="244">
        <v>111</v>
      </c>
      <c r="F39" s="244">
        <v>0</v>
      </c>
      <c r="G39" s="244">
        <v>0</v>
      </c>
      <c r="H39" s="244">
        <v>0</v>
      </c>
      <c r="Y39" s="280">
        <v>164</v>
      </c>
      <c r="Z39" s="282">
        <v>0</v>
      </c>
      <c r="AP39" s="244">
        <v>0.56999999999999995</v>
      </c>
      <c r="AQ39" s="244">
        <v>0.63</v>
      </c>
      <c r="AR39" s="244">
        <f>(AP39+AQ39)/2</f>
        <v>0.6</v>
      </c>
      <c r="AT39" s="244">
        <v>6.2</v>
      </c>
      <c r="AV39" s="244">
        <v>81</v>
      </c>
      <c r="AY39" s="244">
        <v>130</v>
      </c>
      <c r="BA39" s="241">
        <v>40510.958042173515</v>
      </c>
      <c r="BB39" s="241">
        <v>-772331.36137760617</v>
      </c>
      <c r="BD39" s="244">
        <v>906000</v>
      </c>
      <c r="BE39" s="244">
        <v>1039680</v>
      </c>
      <c r="BF39" s="244">
        <v>1079770</v>
      </c>
      <c r="BG39" s="244">
        <v>1119700</v>
      </c>
      <c r="BH39" s="244">
        <v>1139590</v>
      </c>
      <c r="BI39" s="244">
        <v>1119400</v>
      </c>
      <c r="BJ39" s="244">
        <v>1249270</v>
      </c>
      <c r="BK39" s="244">
        <v>1329150</v>
      </c>
      <c r="BL39" s="244">
        <v>1338990</v>
      </c>
      <c r="BM39" s="244">
        <v>1398710</v>
      </c>
      <c r="BN39" s="244">
        <v>1398340</v>
      </c>
      <c r="BO39" s="244">
        <v>1487810</v>
      </c>
      <c r="BP39" s="244">
        <v>1576940</v>
      </c>
      <c r="BQ39" s="244">
        <v>1655660</v>
      </c>
      <c r="BR39" s="244">
        <v>1564350</v>
      </c>
      <c r="BS39" s="244">
        <v>1391710</v>
      </c>
      <c r="BT39" s="244">
        <v>1578370</v>
      </c>
      <c r="BU39" s="244">
        <v>1927720</v>
      </c>
      <c r="BV39" s="244">
        <v>2206300</v>
      </c>
      <c r="BW39" s="244">
        <v>2614500</v>
      </c>
      <c r="BX39" s="244">
        <v>2427300</v>
      </c>
      <c r="BY39" s="244">
        <v>2249800</v>
      </c>
      <c r="BZ39" s="244">
        <v>2208450</v>
      </c>
    </row>
    <row r="40" spans="1:78" x14ac:dyDescent="0.3">
      <c r="A40" s="241" t="s">
        <v>496</v>
      </c>
      <c r="B40" s="280">
        <v>0</v>
      </c>
      <c r="C40" s="244">
        <v>0</v>
      </c>
      <c r="D40" s="244">
        <v>0</v>
      </c>
      <c r="E40" s="244">
        <v>0</v>
      </c>
      <c r="F40" s="244">
        <v>0</v>
      </c>
      <c r="G40" s="244">
        <v>0</v>
      </c>
      <c r="H40" s="244">
        <v>0</v>
      </c>
      <c r="Y40" s="280">
        <v>0</v>
      </c>
      <c r="Z40" s="282">
        <v>0</v>
      </c>
      <c r="AR40" s="244">
        <v>0</v>
      </c>
      <c r="AT40" s="244">
        <v>0</v>
      </c>
      <c r="AV40" s="244">
        <v>0</v>
      </c>
      <c r="AY40" s="244">
        <v>0</v>
      </c>
      <c r="BA40" s="241">
        <v>0</v>
      </c>
      <c r="BB40" s="241">
        <v>0</v>
      </c>
      <c r="BD40" s="244">
        <v>0</v>
      </c>
      <c r="BE40" s="244">
        <v>0</v>
      </c>
      <c r="BF40" s="244">
        <v>0</v>
      </c>
      <c r="BG40" s="244">
        <v>0</v>
      </c>
      <c r="BH40" s="244">
        <v>0</v>
      </c>
      <c r="BI40" s="244">
        <v>0</v>
      </c>
      <c r="BJ40" s="244">
        <v>0</v>
      </c>
      <c r="BK40" s="244">
        <v>0</v>
      </c>
      <c r="BL40" s="244">
        <v>0</v>
      </c>
      <c r="BM40" s="244">
        <v>0</v>
      </c>
      <c r="BN40" s="244">
        <v>0</v>
      </c>
      <c r="BO40" s="244">
        <v>0</v>
      </c>
      <c r="BP40" s="244">
        <v>0</v>
      </c>
      <c r="BQ40" s="244">
        <v>0</v>
      </c>
      <c r="BR40" s="244">
        <v>0</v>
      </c>
      <c r="BS40" s="244">
        <v>0</v>
      </c>
      <c r="BT40" s="244">
        <v>0</v>
      </c>
      <c r="BU40" s="244">
        <v>0</v>
      </c>
      <c r="BV40" s="244">
        <v>0</v>
      </c>
      <c r="BW40" s="244">
        <v>0</v>
      </c>
      <c r="BX40" s="244">
        <v>0</v>
      </c>
      <c r="BY40" s="244">
        <v>0</v>
      </c>
      <c r="BZ40" s="244">
        <v>0</v>
      </c>
    </row>
    <row r="41" spans="1:78" x14ac:dyDescent="0.3">
      <c r="A41" s="241" t="s">
        <v>497</v>
      </c>
      <c r="B41" s="280">
        <v>0</v>
      </c>
      <c r="C41" s="244">
        <v>0</v>
      </c>
      <c r="D41" s="244">
        <v>0</v>
      </c>
      <c r="E41" s="244">
        <v>0</v>
      </c>
      <c r="F41" s="244">
        <v>0</v>
      </c>
      <c r="G41" s="244">
        <v>0</v>
      </c>
      <c r="H41" s="244">
        <v>0</v>
      </c>
      <c r="Y41" s="280">
        <v>0</v>
      </c>
      <c r="Z41" s="282">
        <v>0</v>
      </c>
      <c r="AR41" s="244">
        <v>0</v>
      </c>
      <c r="AT41" s="244">
        <v>0</v>
      </c>
      <c r="AV41" s="244">
        <v>0</v>
      </c>
      <c r="AY41" s="244">
        <v>0</v>
      </c>
      <c r="BA41" s="241">
        <v>0</v>
      </c>
      <c r="BB41" s="241">
        <v>0</v>
      </c>
      <c r="BD41" s="244">
        <v>0</v>
      </c>
      <c r="BE41" s="244">
        <v>0</v>
      </c>
      <c r="BF41" s="244">
        <v>0</v>
      </c>
      <c r="BG41" s="244">
        <v>0</v>
      </c>
      <c r="BH41" s="244">
        <v>0</v>
      </c>
      <c r="BI41" s="244">
        <v>0</v>
      </c>
      <c r="BJ41" s="244">
        <v>0</v>
      </c>
      <c r="BK41" s="244">
        <v>0</v>
      </c>
      <c r="BL41" s="244">
        <v>0</v>
      </c>
      <c r="BM41" s="244">
        <v>0</v>
      </c>
      <c r="BN41" s="244">
        <v>0</v>
      </c>
      <c r="BO41" s="244">
        <v>0</v>
      </c>
      <c r="BP41" s="244">
        <v>0</v>
      </c>
      <c r="BQ41" s="244">
        <v>0</v>
      </c>
      <c r="BR41" s="244">
        <v>0</v>
      </c>
      <c r="BS41" s="244">
        <v>0</v>
      </c>
      <c r="BT41" s="244">
        <v>0</v>
      </c>
      <c r="BU41" s="244">
        <v>0</v>
      </c>
      <c r="BV41" s="244">
        <v>0</v>
      </c>
      <c r="BW41" s="244">
        <v>0</v>
      </c>
      <c r="BX41" s="244">
        <v>0</v>
      </c>
      <c r="BY41" s="244">
        <v>0</v>
      </c>
      <c r="BZ41" s="244">
        <v>0</v>
      </c>
    </row>
    <row r="42" spans="1:78" x14ac:dyDescent="0.3">
      <c r="A42" s="241" t="s">
        <v>498</v>
      </c>
      <c r="B42" s="280">
        <v>0</v>
      </c>
      <c r="C42" s="244">
        <v>0</v>
      </c>
      <c r="D42" s="244">
        <v>670</v>
      </c>
      <c r="E42" s="244">
        <v>670</v>
      </c>
      <c r="F42" s="244">
        <v>0</v>
      </c>
      <c r="G42" s="244">
        <v>11</v>
      </c>
      <c r="H42" s="244">
        <v>0</v>
      </c>
      <c r="Y42" s="280">
        <v>70</v>
      </c>
      <c r="Z42" s="282">
        <v>0</v>
      </c>
      <c r="AR42" s="244">
        <v>0</v>
      </c>
      <c r="AT42" s="244">
        <v>0</v>
      </c>
      <c r="AV42" s="244">
        <v>0</v>
      </c>
      <c r="AY42" s="244">
        <v>0</v>
      </c>
      <c r="BA42" s="241">
        <v>0</v>
      </c>
      <c r="BB42" s="241">
        <v>0</v>
      </c>
      <c r="BD42" s="244">
        <v>0</v>
      </c>
      <c r="BE42" s="244">
        <v>0</v>
      </c>
      <c r="BF42" s="244">
        <v>0</v>
      </c>
      <c r="BG42" s="244">
        <v>0</v>
      </c>
      <c r="BH42" s="244">
        <v>0</v>
      </c>
      <c r="BI42" s="244">
        <v>0</v>
      </c>
      <c r="BJ42" s="244">
        <v>0</v>
      </c>
      <c r="BK42" s="244">
        <v>0</v>
      </c>
      <c r="BL42" s="244">
        <v>0</v>
      </c>
      <c r="BM42" s="244">
        <v>0</v>
      </c>
      <c r="BN42" s="244">
        <v>0</v>
      </c>
      <c r="BO42" s="244">
        <v>0</v>
      </c>
      <c r="BP42" s="244">
        <v>0</v>
      </c>
      <c r="BQ42" s="244">
        <v>0</v>
      </c>
      <c r="BR42" s="244">
        <v>0</v>
      </c>
      <c r="BS42" s="244">
        <v>0</v>
      </c>
      <c r="BT42" s="244">
        <v>0</v>
      </c>
      <c r="BU42" s="244">
        <v>0</v>
      </c>
      <c r="BV42" s="244">
        <v>0</v>
      </c>
      <c r="BW42" s="244">
        <v>0</v>
      </c>
      <c r="BX42" s="244">
        <v>0</v>
      </c>
      <c r="BY42" s="244">
        <v>0</v>
      </c>
      <c r="BZ42" s="244">
        <v>0</v>
      </c>
    </row>
    <row r="43" spans="1:78" x14ac:dyDescent="0.3">
      <c r="A43" s="241" t="s">
        <v>521</v>
      </c>
      <c r="B43" s="280">
        <v>0</v>
      </c>
      <c r="C43" s="247">
        <v>21.2</v>
      </c>
      <c r="D43" s="244">
        <v>0</v>
      </c>
      <c r="E43" s="244">
        <v>0</v>
      </c>
      <c r="F43" s="244">
        <v>0</v>
      </c>
      <c r="G43" s="244">
        <v>1390</v>
      </c>
      <c r="H43" s="244">
        <v>112</v>
      </c>
      <c r="Y43" s="280">
        <v>49</v>
      </c>
      <c r="Z43" s="282">
        <v>10</v>
      </c>
      <c r="AP43" s="244">
        <v>0.52</v>
      </c>
      <c r="AQ43" s="244">
        <v>0.95</v>
      </c>
      <c r="AR43" s="244">
        <f>(AP43+AQ43)/2</f>
        <v>0.73499999999999999</v>
      </c>
      <c r="AT43" s="244">
        <v>0</v>
      </c>
      <c r="AV43" s="244">
        <v>87</v>
      </c>
      <c r="AY43" s="244">
        <v>2000</v>
      </c>
      <c r="BA43" s="241">
        <v>73765.766632248648</v>
      </c>
      <c r="BB43" s="241">
        <v>-554097.26168083912</v>
      </c>
      <c r="BD43" s="244">
        <v>2800000</v>
      </c>
      <c r="BE43" s="244">
        <v>2710000</v>
      </c>
      <c r="BF43" s="244">
        <v>2920000</v>
      </c>
      <c r="BG43" s="244">
        <v>3010000</v>
      </c>
      <c r="BH43" s="244">
        <v>3100000</v>
      </c>
      <c r="BI43" s="244">
        <v>3019990</v>
      </c>
      <c r="BJ43" s="244">
        <v>3099990</v>
      </c>
      <c r="BK43" s="244">
        <v>3099990</v>
      </c>
      <c r="BL43" s="244">
        <v>2909990</v>
      </c>
      <c r="BM43" s="244">
        <v>2949980</v>
      </c>
      <c r="BN43" s="244">
        <v>3149970</v>
      </c>
      <c r="BO43" s="244">
        <v>3269960</v>
      </c>
      <c r="BP43" s="244">
        <v>3469940</v>
      </c>
      <c r="BQ43" s="244">
        <v>3769880</v>
      </c>
      <c r="BR43" s="244">
        <v>3839810</v>
      </c>
      <c r="BS43" s="244">
        <v>3859630</v>
      </c>
      <c r="BT43" s="244">
        <v>4139410</v>
      </c>
      <c r="BU43" s="244">
        <v>4699350</v>
      </c>
      <c r="BV43" s="244">
        <v>5169250</v>
      </c>
      <c r="BW43" s="244">
        <v>5489190</v>
      </c>
      <c r="BX43" s="244">
        <v>4868700</v>
      </c>
      <c r="BY43" s="244">
        <v>4948180</v>
      </c>
      <c r="BZ43" s="244">
        <v>4817650</v>
      </c>
    </row>
    <row r="44" spans="1:78" x14ac:dyDescent="0.3">
      <c r="A44" s="241" t="s">
        <v>499</v>
      </c>
      <c r="B44" s="280">
        <v>0</v>
      </c>
      <c r="C44" s="244">
        <v>5760</v>
      </c>
      <c r="D44" s="244">
        <v>1940</v>
      </c>
      <c r="E44" s="244">
        <v>9200</v>
      </c>
      <c r="F44" s="244">
        <v>125</v>
      </c>
      <c r="G44" s="244">
        <v>970</v>
      </c>
      <c r="H44" s="244">
        <v>0</v>
      </c>
      <c r="Y44" s="280">
        <v>80.5</v>
      </c>
      <c r="Z44" s="282">
        <v>0</v>
      </c>
      <c r="AR44" s="244">
        <v>0</v>
      </c>
      <c r="AT44" s="244">
        <v>0</v>
      </c>
      <c r="AV44" s="244">
        <v>0</v>
      </c>
      <c r="AY44" s="244">
        <v>0</v>
      </c>
      <c r="BA44" s="241">
        <v>0</v>
      </c>
      <c r="BB44" s="241">
        <v>0</v>
      </c>
      <c r="BD44" s="244">
        <v>0</v>
      </c>
      <c r="BE44" s="244">
        <v>0</v>
      </c>
      <c r="BF44" s="244">
        <v>0</v>
      </c>
      <c r="BG44" s="244">
        <v>0</v>
      </c>
      <c r="BH44" s="244">
        <v>0</v>
      </c>
      <c r="BI44" s="244">
        <v>0</v>
      </c>
      <c r="BJ44" s="244">
        <v>0</v>
      </c>
      <c r="BK44" s="244">
        <v>0</v>
      </c>
      <c r="BL44" s="244">
        <v>0</v>
      </c>
      <c r="BM44" s="244">
        <v>0</v>
      </c>
      <c r="BN44" s="244">
        <v>0</v>
      </c>
      <c r="BO44" s="244">
        <v>0</v>
      </c>
      <c r="BP44" s="244">
        <v>0</v>
      </c>
      <c r="BQ44" s="244">
        <v>0</v>
      </c>
      <c r="BR44" s="244">
        <v>0</v>
      </c>
      <c r="BS44" s="244">
        <v>0</v>
      </c>
      <c r="BT44" s="244">
        <v>0</v>
      </c>
      <c r="BU44" s="244">
        <v>0</v>
      </c>
      <c r="BV44" s="244">
        <v>0</v>
      </c>
      <c r="BW44" s="244">
        <v>0</v>
      </c>
      <c r="BX44" s="244">
        <v>0</v>
      </c>
      <c r="BY44" s="244">
        <v>0</v>
      </c>
      <c r="BZ44" s="244">
        <v>0</v>
      </c>
    </row>
    <row r="45" spans="1:78" x14ac:dyDescent="0.3">
      <c r="A45" s="244" t="s">
        <v>500</v>
      </c>
      <c r="B45" s="280">
        <v>500</v>
      </c>
      <c r="C45" s="244">
        <v>0</v>
      </c>
      <c r="D45" s="244">
        <v>0</v>
      </c>
      <c r="E45" s="244">
        <v>0</v>
      </c>
      <c r="F45" s="244">
        <v>0</v>
      </c>
      <c r="G45" s="244">
        <v>190</v>
      </c>
      <c r="H45" s="244">
        <v>15</v>
      </c>
      <c r="Y45" s="280">
        <v>95.4</v>
      </c>
      <c r="Z45" s="282">
        <v>0</v>
      </c>
      <c r="AR45" s="244">
        <v>0</v>
      </c>
      <c r="AT45" s="244">
        <v>0</v>
      </c>
      <c r="AV45" s="244">
        <v>0</v>
      </c>
      <c r="AY45" s="244">
        <v>0</v>
      </c>
      <c r="BA45" s="241">
        <v>0</v>
      </c>
      <c r="BB45" s="241">
        <v>0</v>
      </c>
      <c r="BD45" s="244">
        <v>0</v>
      </c>
      <c r="BE45" s="244">
        <v>0</v>
      </c>
      <c r="BF45" s="244">
        <v>0</v>
      </c>
      <c r="BG45" s="244">
        <v>0</v>
      </c>
      <c r="BH45" s="244">
        <v>0</v>
      </c>
      <c r="BI45" s="244">
        <v>0</v>
      </c>
      <c r="BJ45" s="244">
        <v>0</v>
      </c>
      <c r="BK45" s="244">
        <v>0</v>
      </c>
      <c r="BL45" s="244">
        <v>0</v>
      </c>
      <c r="BM45" s="244">
        <v>0</v>
      </c>
      <c r="BN45" s="244">
        <v>0</v>
      </c>
      <c r="BO45" s="244">
        <v>0</v>
      </c>
      <c r="BP45" s="244">
        <v>0</v>
      </c>
      <c r="BQ45" s="244">
        <v>0</v>
      </c>
      <c r="BR45" s="244">
        <v>0</v>
      </c>
      <c r="BS45" s="244">
        <v>0</v>
      </c>
      <c r="BT45" s="244">
        <v>0</v>
      </c>
      <c r="BU45" s="244">
        <v>0</v>
      </c>
      <c r="BV45" s="244">
        <v>0</v>
      </c>
      <c r="BW45" s="244">
        <v>0</v>
      </c>
      <c r="BX45" s="244">
        <v>0</v>
      </c>
      <c r="BY45" s="244">
        <v>0</v>
      </c>
      <c r="BZ45" s="244">
        <v>0</v>
      </c>
    </row>
    <row r="46" spans="1:78" x14ac:dyDescent="0.3">
      <c r="A46" s="244" t="s">
        <v>501</v>
      </c>
      <c r="B46" s="248">
        <v>1300000</v>
      </c>
      <c r="C46" s="244">
        <v>0</v>
      </c>
      <c r="D46" s="244">
        <v>0</v>
      </c>
      <c r="E46" s="244">
        <v>0</v>
      </c>
      <c r="F46" s="244">
        <v>0</v>
      </c>
      <c r="G46" s="244">
        <v>0</v>
      </c>
      <c r="H46" s="244">
        <v>0</v>
      </c>
      <c r="Y46" s="280">
        <v>1</v>
      </c>
      <c r="Z46" s="282">
        <v>0</v>
      </c>
      <c r="AR46" s="244">
        <v>0</v>
      </c>
      <c r="AT46" s="244">
        <v>0</v>
      </c>
      <c r="AV46" s="244">
        <v>0</v>
      </c>
      <c r="AY46" s="244">
        <v>0</v>
      </c>
      <c r="BA46" s="241">
        <v>0</v>
      </c>
      <c r="BB46" s="241">
        <v>0</v>
      </c>
      <c r="BD46" s="244">
        <v>0</v>
      </c>
      <c r="BE46" s="244">
        <v>0</v>
      </c>
      <c r="BF46" s="244">
        <v>0</v>
      </c>
      <c r="BG46" s="244">
        <v>0</v>
      </c>
      <c r="BH46" s="244">
        <v>0</v>
      </c>
      <c r="BI46" s="244">
        <v>0</v>
      </c>
      <c r="BJ46" s="244">
        <v>0</v>
      </c>
      <c r="BK46" s="244">
        <v>0</v>
      </c>
      <c r="BL46" s="244">
        <v>0</v>
      </c>
      <c r="BM46" s="244">
        <v>0</v>
      </c>
      <c r="BN46" s="244">
        <v>0</v>
      </c>
      <c r="BO46" s="244">
        <v>0</v>
      </c>
      <c r="BP46" s="244">
        <v>0</v>
      </c>
      <c r="BQ46" s="244">
        <v>0</v>
      </c>
      <c r="BR46" s="244">
        <v>0</v>
      </c>
      <c r="BS46" s="244">
        <v>0</v>
      </c>
      <c r="BT46" s="244">
        <v>0</v>
      </c>
      <c r="BU46" s="244">
        <v>0</v>
      </c>
      <c r="BV46" s="244">
        <v>0</v>
      </c>
      <c r="BW46" s="244">
        <v>0</v>
      </c>
      <c r="BX46" s="244">
        <v>0</v>
      </c>
      <c r="BY46" s="244">
        <v>0</v>
      </c>
      <c r="BZ46" s="244">
        <v>0</v>
      </c>
    </row>
    <row r="47" spans="1:78" x14ac:dyDescent="0.3">
      <c r="A47" s="244" t="s">
        <v>502</v>
      </c>
      <c r="B47" s="280">
        <v>4700</v>
      </c>
      <c r="C47" s="244">
        <v>0</v>
      </c>
      <c r="D47" s="244">
        <v>0</v>
      </c>
      <c r="E47" s="244">
        <v>0</v>
      </c>
      <c r="F47" s="244">
        <v>0</v>
      </c>
      <c r="G47" s="244">
        <v>0</v>
      </c>
      <c r="H47" s="244">
        <v>0</v>
      </c>
      <c r="Y47" s="280">
        <v>16.600000000000001</v>
      </c>
      <c r="Z47" s="282">
        <v>0</v>
      </c>
      <c r="AR47" s="244">
        <v>0</v>
      </c>
      <c r="AT47" s="244">
        <v>0</v>
      </c>
      <c r="AV47" s="244">
        <v>0</v>
      </c>
      <c r="AY47" s="244">
        <v>0</v>
      </c>
      <c r="BA47" s="241">
        <v>0</v>
      </c>
      <c r="BB47" s="241">
        <v>0</v>
      </c>
      <c r="BD47" s="244">
        <v>0</v>
      </c>
      <c r="BE47" s="244">
        <v>0</v>
      </c>
      <c r="BF47" s="244">
        <v>0</v>
      </c>
      <c r="BG47" s="244">
        <v>0</v>
      </c>
      <c r="BH47" s="244">
        <v>0</v>
      </c>
      <c r="BI47" s="244">
        <v>0</v>
      </c>
      <c r="BJ47" s="244">
        <v>0</v>
      </c>
      <c r="BK47" s="244">
        <v>0</v>
      </c>
      <c r="BL47" s="244">
        <v>0</v>
      </c>
      <c r="BM47" s="244">
        <v>0</v>
      </c>
      <c r="BN47" s="244">
        <v>0</v>
      </c>
      <c r="BO47" s="244">
        <v>0</v>
      </c>
      <c r="BP47" s="244">
        <v>0</v>
      </c>
      <c r="BQ47" s="244">
        <v>0</v>
      </c>
      <c r="BR47" s="244">
        <v>0</v>
      </c>
      <c r="BS47" s="244">
        <v>0</v>
      </c>
      <c r="BT47" s="244">
        <v>0</v>
      </c>
      <c r="BU47" s="244">
        <v>0</v>
      </c>
      <c r="BV47" s="244">
        <v>0</v>
      </c>
      <c r="BW47" s="244">
        <v>0</v>
      </c>
      <c r="BX47" s="244">
        <v>0</v>
      </c>
      <c r="BY47" s="244">
        <v>0</v>
      </c>
      <c r="BZ47" s="244">
        <v>0</v>
      </c>
    </row>
    <row r="48" spans="1:78" x14ac:dyDescent="0.3">
      <c r="A48" s="244" t="s">
        <v>503</v>
      </c>
      <c r="B48" s="280">
        <v>1900</v>
      </c>
      <c r="C48" s="244">
        <v>0</v>
      </c>
      <c r="D48" s="244">
        <v>16560</v>
      </c>
      <c r="E48" s="244">
        <v>16560</v>
      </c>
      <c r="F48" s="244">
        <v>0</v>
      </c>
      <c r="G48" s="244">
        <v>160000</v>
      </c>
      <c r="H48" s="244">
        <v>0</v>
      </c>
      <c r="Y48" s="280">
        <v>8.1000000000000003E-2</v>
      </c>
      <c r="Z48" s="282">
        <v>0</v>
      </c>
      <c r="AR48" s="244">
        <v>0</v>
      </c>
      <c r="AT48" s="244">
        <v>0</v>
      </c>
      <c r="AV48" s="244">
        <v>0</v>
      </c>
      <c r="AY48" s="244">
        <v>0</v>
      </c>
      <c r="BA48" s="241">
        <v>0</v>
      </c>
      <c r="BB48" s="241">
        <v>0</v>
      </c>
      <c r="BD48" s="244">
        <v>0</v>
      </c>
      <c r="BE48" s="244">
        <v>0</v>
      </c>
      <c r="BF48" s="244">
        <v>0</v>
      </c>
      <c r="BG48" s="244">
        <v>0</v>
      </c>
      <c r="BH48" s="244">
        <v>0</v>
      </c>
      <c r="BI48" s="244">
        <v>0</v>
      </c>
      <c r="BJ48" s="244">
        <v>0</v>
      </c>
      <c r="BK48" s="244">
        <v>0</v>
      </c>
      <c r="BL48" s="244">
        <v>0</v>
      </c>
      <c r="BM48" s="244">
        <v>0</v>
      </c>
      <c r="BN48" s="244">
        <v>0</v>
      </c>
      <c r="BO48" s="244">
        <v>0</v>
      </c>
      <c r="BP48" s="244">
        <v>0</v>
      </c>
      <c r="BQ48" s="244">
        <v>0</v>
      </c>
      <c r="BR48" s="244">
        <v>0</v>
      </c>
      <c r="BS48" s="244">
        <v>0</v>
      </c>
      <c r="BT48" s="244">
        <v>0</v>
      </c>
      <c r="BU48" s="244">
        <v>0</v>
      </c>
      <c r="BV48" s="244">
        <v>0</v>
      </c>
      <c r="BW48" s="244">
        <v>0</v>
      </c>
      <c r="BX48" s="244">
        <v>0</v>
      </c>
      <c r="BY48" s="244">
        <v>0</v>
      </c>
      <c r="BZ48" s="244">
        <v>0</v>
      </c>
    </row>
    <row r="49" spans="1:78" x14ac:dyDescent="0.3">
      <c r="A49" s="244" t="s">
        <v>504</v>
      </c>
      <c r="B49" s="280">
        <v>92000</v>
      </c>
      <c r="C49" s="244">
        <v>0</v>
      </c>
      <c r="D49" s="244">
        <v>0</v>
      </c>
      <c r="E49" s="244">
        <v>0</v>
      </c>
      <c r="F49" s="244">
        <v>0</v>
      </c>
      <c r="G49" s="244">
        <v>0</v>
      </c>
      <c r="H49" s="244">
        <v>0</v>
      </c>
      <c r="Y49" s="280">
        <v>0.1</v>
      </c>
      <c r="Z49" s="282">
        <v>0</v>
      </c>
      <c r="AR49" s="244">
        <v>0</v>
      </c>
      <c r="AT49" s="244">
        <v>0</v>
      </c>
      <c r="AV49" s="244">
        <v>0</v>
      </c>
      <c r="AY49" s="244">
        <v>0</v>
      </c>
      <c r="BA49" s="241">
        <v>0</v>
      </c>
      <c r="BB49" s="241">
        <v>0</v>
      </c>
      <c r="BD49" s="244">
        <v>0</v>
      </c>
      <c r="BE49" s="244">
        <v>0</v>
      </c>
      <c r="BF49" s="244">
        <v>0</v>
      </c>
      <c r="BG49" s="244">
        <v>0</v>
      </c>
      <c r="BH49" s="244">
        <v>0</v>
      </c>
      <c r="BI49" s="244">
        <v>0</v>
      </c>
      <c r="BJ49" s="244">
        <v>0</v>
      </c>
      <c r="BK49" s="244">
        <v>0</v>
      </c>
      <c r="BL49" s="244">
        <v>0</v>
      </c>
      <c r="BM49" s="244">
        <v>0</v>
      </c>
      <c r="BN49" s="244">
        <v>0</v>
      </c>
      <c r="BO49" s="244">
        <v>0</v>
      </c>
      <c r="BP49" s="244">
        <v>0</v>
      </c>
      <c r="BQ49" s="244">
        <v>0</v>
      </c>
      <c r="BR49" s="244">
        <v>0</v>
      </c>
      <c r="BS49" s="244">
        <v>0</v>
      </c>
      <c r="BT49" s="244">
        <v>0</v>
      </c>
      <c r="BU49" s="244">
        <v>0</v>
      </c>
      <c r="BV49" s="244">
        <v>0</v>
      </c>
      <c r="BW49" s="244">
        <v>0</v>
      </c>
      <c r="BX49" s="244">
        <v>0</v>
      </c>
      <c r="BY49" s="244">
        <v>0</v>
      </c>
      <c r="BZ49" s="244">
        <v>0</v>
      </c>
    </row>
    <row r="50" spans="1:78" x14ac:dyDescent="0.3">
      <c r="A50" s="241" t="s">
        <v>505</v>
      </c>
      <c r="B50" s="280">
        <v>0</v>
      </c>
      <c r="C50" s="244">
        <v>3200</v>
      </c>
      <c r="D50" s="244">
        <v>0</v>
      </c>
      <c r="E50" s="244">
        <v>0</v>
      </c>
      <c r="F50" s="244">
        <v>0</v>
      </c>
      <c r="G50" s="244">
        <v>0</v>
      </c>
      <c r="H50" s="244">
        <v>0</v>
      </c>
      <c r="Y50" s="280">
        <v>2000</v>
      </c>
      <c r="Z50" s="282">
        <v>0</v>
      </c>
      <c r="AR50" s="244">
        <v>0</v>
      </c>
      <c r="AT50" s="244">
        <v>0</v>
      </c>
      <c r="AV50" s="244">
        <v>0</v>
      </c>
      <c r="AY50" s="244">
        <v>0</v>
      </c>
      <c r="BA50" s="241">
        <v>0</v>
      </c>
      <c r="BB50" s="241">
        <v>0</v>
      </c>
      <c r="BD50" s="244">
        <v>0</v>
      </c>
      <c r="BE50" s="244">
        <v>0</v>
      </c>
      <c r="BF50" s="244">
        <v>0</v>
      </c>
      <c r="BG50" s="244">
        <v>0</v>
      </c>
      <c r="BH50" s="244">
        <v>0</v>
      </c>
      <c r="BI50" s="244">
        <v>0</v>
      </c>
      <c r="BJ50" s="244">
        <v>0</v>
      </c>
      <c r="BK50" s="244">
        <v>0</v>
      </c>
      <c r="BL50" s="244">
        <v>0</v>
      </c>
      <c r="BM50" s="244">
        <v>0</v>
      </c>
      <c r="BN50" s="244">
        <v>0</v>
      </c>
      <c r="BO50" s="244">
        <v>0</v>
      </c>
      <c r="BP50" s="244">
        <v>0</v>
      </c>
      <c r="BQ50" s="244">
        <v>0</v>
      </c>
      <c r="BR50" s="244">
        <v>0</v>
      </c>
      <c r="BS50" s="244">
        <v>0</v>
      </c>
      <c r="BT50" s="244">
        <v>0</v>
      </c>
      <c r="BU50" s="244">
        <v>0</v>
      </c>
      <c r="BV50" s="244">
        <v>0</v>
      </c>
      <c r="BW50" s="244">
        <v>0</v>
      </c>
      <c r="BX50" s="244">
        <v>0</v>
      </c>
      <c r="BY50" s="244">
        <v>0</v>
      </c>
      <c r="BZ50" s="244">
        <v>0</v>
      </c>
    </row>
    <row r="51" spans="1:78" x14ac:dyDescent="0.3">
      <c r="A51" s="244" t="s">
        <v>526</v>
      </c>
      <c r="B51" s="280">
        <v>13</v>
      </c>
      <c r="C51" s="244">
        <v>46.7</v>
      </c>
      <c r="D51" s="244">
        <v>0</v>
      </c>
      <c r="E51" s="244">
        <v>0</v>
      </c>
      <c r="F51" s="244">
        <v>0</v>
      </c>
      <c r="G51" s="244">
        <v>0</v>
      </c>
      <c r="H51" s="244">
        <v>0</v>
      </c>
      <c r="Y51" s="280">
        <v>1580</v>
      </c>
      <c r="Z51" s="282">
        <v>0</v>
      </c>
      <c r="AP51" s="244">
        <v>0.3</v>
      </c>
      <c r="AQ51" s="244">
        <v>0.97</v>
      </c>
      <c r="AR51" s="244">
        <f>(AP51+AQ51)/2</f>
        <v>0.63500000000000001</v>
      </c>
      <c r="AT51" s="244">
        <v>43</v>
      </c>
      <c r="AV51" s="244">
        <v>0.53</v>
      </c>
      <c r="AY51" s="244">
        <v>1.3080000000000001</v>
      </c>
      <c r="BA51" s="241">
        <v>257.68585968079219</v>
      </c>
      <c r="BB51" s="241">
        <v>4731.274125511527</v>
      </c>
      <c r="BD51" s="244">
        <v>13900</v>
      </c>
      <c r="BE51" s="244">
        <v>14600</v>
      </c>
      <c r="BF51" s="244">
        <v>15200</v>
      </c>
      <c r="BG51" s="244">
        <v>16390</v>
      </c>
      <c r="BH51" s="244">
        <v>16390</v>
      </c>
      <c r="BI51" s="244">
        <v>17680</v>
      </c>
      <c r="BJ51" s="244">
        <v>17690</v>
      </c>
      <c r="BK51" s="244">
        <v>18680</v>
      </c>
      <c r="BL51" s="244">
        <v>19970</v>
      </c>
      <c r="BM51" s="244">
        <v>18750</v>
      </c>
      <c r="BN51" s="244">
        <v>19630</v>
      </c>
      <c r="BO51" s="244">
        <v>19220</v>
      </c>
      <c r="BP51" s="244">
        <v>20060</v>
      </c>
      <c r="BQ51" s="244">
        <v>20530</v>
      </c>
      <c r="BR51" s="244">
        <v>20870</v>
      </c>
      <c r="BS51" s="244">
        <v>20970</v>
      </c>
      <c r="BT51" s="244">
        <v>21780</v>
      </c>
      <c r="BU51" s="244">
        <v>21860</v>
      </c>
      <c r="BV51" s="244">
        <v>23830</v>
      </c>
      <c r="BW51" s="244">
        <v>24190</v>
      </c>
      <c r="BX51" s="244">
        <v>23910</v>
      </c>
      <c r="BY51" s="244">
        <v>21060</v>
      </c>
      <c r="BZ51" s="244">
        <v>21790</v>
      </c>
    </row>
    <row r="52" spans="1:78" x14ac:dyDescent="0.3">
      <c r="A52" s="241" t="s">
        <v>506</v>
      </c>
      <c r="B52" s="249">
        <v>18000000</v>
      </c>
      <c r="C52" s="249">
        <f>B52/3</f>
        <v>6000000</v>
      </c>
      <c r="D52" s="249">
        <f>0.25*C52</f>
        <v>1500000</v>
      </c>
      <c r="E52" s="249">
        <v>12000000</v>
      </c>
      <c r="F52" s="244">
        <v>0</v>
      </c>
      <c r="G52" s="244">
        <v>0</v>
      </c>
      <c r="H52" s="244">
        <v>0</v>
      </c>
      <c r="Y52" s="280">
        <v>0.45</v>
      </c>
      <c r="Z52" s="282">
        <v>0</v>
      </c>
      <c r="AR52" s="244">
        <v>0</v>
      </c>
      <c r="AT52" s="244">
        <v>0</v>
      </c>
      <c r="AV52" s="244">
        <v>0</v>
      </c>
      <c r="AY52" s="244">
        <v>0</v>
      </c>
      <c r="BA52" s="241">
        <v>0</v>
      </c>
      <c r="BB52" s="241">
        <v>0</v>
      </c>
      <c r="BD52" s="244">
        <v>0</v>
      </c>
      <c r="BE52" s="244">
        <v>0</v>
      </c>
      <c r="BF52" s="244">
        <v>0</v>
      </c>
      <c r="BG52" s="244">
        <v>0</v>
      </c>
      <c r="BH52" s="244">
        <v>0</v>
      </c>
      <c r="BI52" s="244">
        <v>0</v>
      </c>
      <c r="BJ52" s="244">
        <v>0</v>
      </c>
      <c r="BK52" s="244">
        <v>0</v>
      </c>
      <c r="BL52" s="244">
        <v>0</v>
      </c>
      <c r="BM52" s="244">
        <v>0</v>
      </c>
      <c r="BN52" s="244">
        <v>0</v>
      </c>
      <c r="BO52" s="244">
        <v>0</v>
      </c>
      <c r="BP52" s="244">
        <v>0</v>
      </c>
      <c r="BQ52" s="244">
        <v>0</v>
      </c>
      <c r="BR52" s="244">
        <v>0</v>
      </c>
      <c r="BS52" s="244">
        <v>0</v>
      </c>
      <c r="BT52" s="244">
        <v>0</v>
      </c>
      <c r="BU52" s="244">
        <v>0</v>
      </c>
      <c r="BV52" s="244">
        <v>0</v>
      </c>
      <c r="BW52" s="244">
        <v>0</v>
      </c>
      <c r="BX52" s="244">
        <v>0</v>
      </c>
      <c r="BY52" s="244">
        <v>0</v>
      </c>
      <c r="BZ52" s="244">
        <v>0</v>
      </c>
    </row>
    <row r="53" spans="1:78" x14ac:dyDescent="0.3">
      <c r="A53" s="241" t="s">
        <v>520</v>
      </c>
      <c r="B53" s="280">
        <v>0</v>
      </c>
      <c r="C53" s="244">
        <v>463</v>
      </c>
      <c r="D53" s="244">
        <v>0</v>
      </c>
      <c r="E53" s="244">
        <v>0</v>
      </c>
      <c r="F53" s="244">
        <v>0</v>
      </c>
      <c r="G53" s="244">
        <v>64</v>
      </c>
      <c r="H53" s="244">
        <v>0</v>
      </c>
      <c r="Y53" s="280">
        <v>250</v>
      </c>
      <c r="Z53" s="282">
        <v>0</v>
      </c>
      <c r="AR53" s="244">
        <v>0.75</v>
      </c>
      <c r="AT53" s="244">
        <v>0.52</v>
      </c>
      <c r="AV53" s="250">
        <v>4.8</v>
      </c>
      <c r="AW53" s="250"/>
      <c r="AX53" s="250"/>
      <c r="AY53" s="250">
        <v>76.2</v>
      </c>
      <c r="BA53" s="241">
        <v>2274.6209310543095</v>
      </c>
      <c r="BB53" s="241">
        <v>111474.49153260054</v>
      </c>
      <c r="BD53" s="244">
        <v>184000</v>
      </c>
      <c r="BE53" s="244">
        <v>188970</v>
      </c>
      <c r="BF53" s="244">
        <v>195960</v>
      </c>
      <c r="BG53" s="244">
        <v>210950</v>
      </c>
      <c r="BH53" s="244">
        <v>205900</v>
      </c>
      <c r="BI53" s="244">
        <v>197850</v>
      </c>
      <c r="BJ53" s="244">
        <v>237860</v>
      </c>
      <c r="BK53" s="244">
        <v>221830</v>
      </c>
      <c r="BL53" s="244">
        <v>248720</v>
      </c>
      <c r="BM53" s="244">
        <v>206510</v>
      </c>
      <c r="BN53" s="244">
        <v>263350</v>
      </c>
      <c r="BO53" s="244">
        <v>289200</v>
      </c>
      <c r="BP53" s="244">
        <v>300610</v>
      </c>
      <c r="BQ53" s="244">
        <v>317350</v>
      </c>
      <c r="BR53" s="244">
        <v>294830</v>
      </c>
      <c r="BS53" s="244">
        <v>251880</v>
      </c>
      <c r="BT53" s="244">
        <v>252040</v>
      </c>
      <c r="BU53" s="244">
        <v>229800</v>
      </c>
      <c r="BV53" s="244">
        <v>223630</v>
      </c>
      <c r="BW53" s="244">
        <v>276260</v>
      </c>
      <c r="BX53" s="244">
        <v>257510</v>
      </c>
      <c r="BY53" s="244">
        <v>249220</v>
      </c>
      <c r="BZ53" s="244">
        <v>228660</v>
      </c>
    </row>
    <row r="54" spans="1:78" x14ac:dyDescent="0.3">
      <c r="A54" s="244" t="s">
        <v>507</v>
      </c>
      <c r="B54" s="280">
        <v>18000</v>
      </c>
      <c r="C54" s="244">
        <v>0</v>
      </c>
      <c r="D54" s="244">
        <v>0</v>
      </c>
      <c r="E54" s="244">
        <v>0</v>
      </c>
      <c r="F54" s="244">
        <v>0</v>
      </c>
      <c r="G54" s="244">
        <v>0</v>
      </c>
      <c r="H54" s="244">
        <v>0</v>
      </c>
      <c r="Y54" s="280">
        <v>0</v>
      </c>
      <c r="Z54" s="282">
        <v>0</v>
      </c>
      <c r="AR54" s="244">
        <v>0</v>
      </c>
      <c r="AT54" s="244">
        <v>0</v>
      </c>
      <c r="AV54" s="250">
        <v>0</v>
      </c>
      <c r="AY54" s="250">
        <v>0</v>
      </c>
      <c r="BA54" s="241">
        <v>0</v>
      </c>
      <c r="BB54" s="241">
        <v>0</v>
      </c>
      <c r="BD54" s="244">
        <v>0</v>
      </c>
      <c r="BE54" s="244">
        <v>0</v>
      </c>
      <c r="BF54" s="244">
        <v>0</v>
      </c>
      <c r="BG54" s="244">
        <v>0</v>
      </c>
      <c r="BH54" s="244">
        <v>0</v>
      </c>
      <c r="BI54" s="244">
        <v>0</v>
      </c>
      <c r="BJ54" s="244">
        <v>0</v>
      </c>
      <c r="BK54" s="244">
        <v>0</v>
      </c>
      <c r="BL54" s="244">
        <v>0</v>
      </c>
      <c r="BM54" s="244">
        <v>0</v>
      </c>
      <c r="BN54" s="244">
        <v>0</v>
      </c>
      <c r="BO54" s="244">
        <v>0</v>
      </c>
      <c r="BP54" s="244">
        <v>0</v>
      </c>
      <c r="BQ54" s="244">
        <v>0</v>
      </c>
      <c r="BR54" s="244">
        <v>0</v>
      </c>
      <c r="BS54" s="244">
        <v>0</v>
      </c>
      <c r="BT54" s="244">
        <v>0</v>
      </c>
      <c r="BU54" s="244">
        <v>0</v>
      </c>
      <c r="BV54" s="244">
        <v>0</v>
      </c>
      <c r="BW54" s="244">
        <v>0</v>
      </c>
      <c r="BX54" s="244">
        <v>0</v>
      </c>
      <c r="BY54" s="244">
        <v>0</v>
      </c>
      <c r="BZ54" s="244">
        <v>0</v>
      </c>
    </row>
    <row r="55" spans="1:78" x14ac:dyDescent="0.3">
      <c r="A55" s="244" t="s">
        <v>508</v>
      </c>
      <c r="B55" s="280">
        <v>240000</v>
      </c>
      <c r="C55" s="244">
        <v>2000</v>
      </c>
      <c r="D55" s="244">
        <v>126100</v>
      </c>
      <c r="E55" s="244">
        <v>400000</v>
      </c>
      <c r="F55" s="244">
        <v>0</v>
      </c>
      <c r="G55" s="244">
        <v>2651</v>
      </c>
      <c r="H55" s="244">
        <v>200</v>
      </c>
      <c r="Y55" s="280">
        <v>56.7</v>
      </c>
      <c r="Z55" s="282">
        <v>0</v>
      </c>
      <c r="AR55" s="244">
        <v>0</v>
      </c>
      <c r="AT55" s="244">
        <v>2100</v>
      </c>
      <c r="AV55" s="250">
        <v>0</v>
      </c>
      <c r="AY55" s="250">
        <v>0</v>
      </c>
      <c r="BA55" s="241">
        <v>0</v>
      </c>
      <c r="BB55" s="241">
        <v>0</v>
      </c>
      <c r="BD55" s="244">
        <v>0</v>
      </c>
      <c r="BE55" s="244">
        <v>0</v>
      </c>
      <c r="BF55" s="244">
        <v>0</v>
      </c>
      <c r="BG55" s="244">
        <v>0</v>
      </c>
      <c r="BH55" s="244">
        <v>0</v>
      </c>
      <c r="BI55" s="244">
        <v>0</v>
      </c>
      <c r="BJ55" s="244">
        <v>0</v>
      </c>
      <c r="BK55" s="244">
        <v>0</v>
      </c>
      <c r="BL55" s="244">
        <v>0</v>
      </c>
      <c r="BM55" s="244">
        <v>0</v>
      </c>
      <c r="BN55" s="244">
        <v>0</v>
      </c>
      <c r="BO55" s="244">
        <v>0</v>
      </c>
      <c r="BP55" s="244">
        <v>0</v>
      </c>
      <c r="BQ55" s="244">
        <v>0</v>
      </c>
      <c r="BR55" s="244">
        <v>0</v>
      </c>
      <c r="BS55" s="244">
        <v>0</v>
      </c>
      <c r="BT55" s="244">
        <v>0</v>
      </c>
      <c r="BU55" s="244">
        <v>0</v>
      </c>
      <c r="BV55" s="244">
        <v>0</v>
      </c>
      <c r="BW55" s="244">
        <v>0</v>
      </c>
      <c r="BX55" s="244">
        <v>0</v>
      </c>
      <c r="BY55" s="244">
        <v>0</v>
      </c>
      <c r="BZ55" s="244">
        <v>0</v>
      </c>
    </row>
    <row r="56" spans="1:78" x14ac:dyDescent="0.3">
      <c r="A56" s="241" t="s">
        <v>509</v>
      </c>
      <c r="B56" s="280">
        <v>44000</v>
      </c>
      <c r="C56" s="244">
        <v>0</v>
      </c>
      <c r="D56" s="244">
        <v>0</v>
      </c>
      <c r="E56" s="244">
        <v>0</v>
      </c>
      <c r="F56" s="244">
        <v>0</v>
      </c>
      <c r="G56" s="244">
        <v>2544</v>
      </c>
      <c r="H56" s="244">
        <v>7</v>
      </c>
      <c r="Y56" s="280">
        <v>207</v>
      </c>
      <c r="Z56" s="282">
        <v>0</v>
      </c>
      <c r="AR56" s="244">
        <v>0</v>
      </c>
      <c r="AT56" s="244">
        <v>0</v>
      </c>
      <c r="AV56" s="250">
        <v>0</v>
      </c>
      <c r="AY56" s="250">
        <v>0</v>
      </c>
      <c r="BA56" s="241">
        <v>0</v>
      </c>
      <c r="BB56" s="241">
        <v>0</v>
      </c>
      <c r="BD56" s="244">
        <v>0</v>
      </c>
      <c r="BE56" s="244">
        <v>0</v>
      </c>
      <c r="BF56" s="244">
        <v>0</v>
      </c>
      <c r="BG56" s="244">
        <v>0</v>
      </c>
      <c r="BH56" s="244">
        <v>0</v>
      </c>
      <c r="BI56" s="244">
        <v>0</v>
      </c>
      <c r="BJ56" s="244">
        <v>0</v>
      </c>
      <c r="BK56" s="244">
        <v>0</v>
      </c>
      <c r="BL56" s="244">
        <v>0</v>
      </c>
      <c r="BM56" s="244">
        <v>0</v>
      </c>
      <c r="BN56" s="244">
        <v>0</v>
      </c>
      <c r="BO56" s="244">
        <v>0</v>
      </c>
      <c r="BP56" s="244">
        <v>0</v>
      </c>
      <c r="BQ56" s="244">
        <v>0</v>
      </c>
      <c r="BR56" s="244">
        <v>0</v>
      </c>
      <c r="BS56" s="244">
        <v>0</v>
      </c>
      <c r="BT56" s="244">
        <v>0</v>
      </c>
      <c r="BU56" s="244">
        <v>0</v>
      </c>
      <c r="BV56" s="244">
        <v>0</v>
      </c>
      <c r="BW56" s="244">
        <v>0</v>
      </c>
      <c r="BX56" s="244">
        <v>0</v>
      </c>
      <c r="BY56" s="244">
        <v>0</v>
      </c>
      <c r="BZ56" s="244">
        <v>0</v>
      </c>
    </row>
    <row r="57" spans="1:78" s="250" customFormat="1" x14ac:dyDescent="0.3">
      <c r="A57" s="241" t="s">
        <v>524</v>
      </c>
      <c r="B57" s="280">
        <v>0</v>
      </c>
      <c r="C57" s="241">
        <v>4.7</v>
      </c>
      <c r="D57" s="244">
        <v>0</v>
      </c>
      <c r="E57" s="244">
        <v>0</v>
      </c>
      <c r="F57" s="244">
        <v>0</v>
      </c>
      <c r="G57" s="244">
        <v>0</v>
      </c>
      <c r="H57" s="244">
        <v>0</v>
      </c>
      <c r="I57" s="244"/>
      <c r="J57" s="244"/>
      <c r="K57" s="244"/>
      <c r="L57" s="244"/>
      <c r="M57" s="244"/>
      <c r="N57" s="244"/>
      <c r="O57" s="244"/>
      <c r="P57" s="244"/>
      <c r="Q57" s="244"/>
      <c r="R57" s="244"/>
      <c r="S57" s="244"/>
      <c r="T57" s="244"/>
      <c r="U57" s="244"/>
      <c r="V57" s="244"/>
      <c r="W57" s="244"/>
      <c r="X57" s="244"/>
      <c r="Y57" s="280">
        <v>589000</v>
      </c>
      <c r="Z57" s="282">
        <v>0</v>
      </c>
      <c r="AA57" s="244"/>
      <c r="AB57" s="244"/>
      <c r="AC57" s="244"/>
      <c r="AD57" s="244"/>
      <c r="AE57" s="244"/>
      <c r="AF57" s="244"/>
      <c r="AG57" s="244"/>
      <c r="AH57" s="244"/>
      <c r="AI57" s="244"/>
      <c r="AJ57" s="244"/>
      <c r="AK57" s="244"/>
      <c r="AL57" s="244"/>
      <c r="AM57" s="244"/>
      <c r="AN57" s="244"/>
      <c r="AO57" s="244"/>
      <c r="AP57" s="244"/>
      <c r="AQ57" s="244"/>
      <c r="AR57" s="244">
        <v>5.0000000000000001E-3</v>
      </c>
      <c r="AS57" s="244"/>
      <c r="AT57" s="244">
        <v>0</v>
      </c>
      <c r="AU57" s="244"/>
      <c r="AV57" s="244">
        <v>1.108E-2</v>
      </c>
      <c r="AW57" s="244"/>
      <c r="AX57" s="244"/>
      <c r="AY57" s="244">
        <v>2.5000000000000001E-2</v>
      </c>
      <c r="AZ57" s="244"/>
      <c r="BA57" s="241">
        <v>0</v>
      </c>
      <c r="BB57" s="241">
        <v>0</v>
      </c>
      <c r="BC57" s="244"/>
      <c r="BD57" s="286">
        <v>0</v>
      </c>
      <c r="BE57" s="250">
        <v>0</v>
      </c>
      <c r="BF57" s="250">
        <v>0</v>
      </c>
      <c r="BG57" s="250">
        <v>0</v>
      </c>
      <c r="BH57" s="250">
        <v>0</v>
      </c>
      <c r="BI57" s="250">
        <v>0</v>
      </c>
      <c r="BJ57" s="250">
        <v>0</v>
      </c>
      <c r="BK57" s="250">
        <v>0</v>
      </c>
      <c r="BL57" s="250">
        <v>0</v>
      </c>
      <c r="BM57" s="250">
        <v>0</v>
      </c>
      <c r="BN57" s="250">
        <v>0</v>
      </c>
      <c r="BO57" s="250">
        <v>0</v>
      </c>
      <c r="BP57" s="250">
        <v>0</v>
      </c>
      <c r="BQ57" s="250">
        <v>0</v>
      </c>
      <c r="BR57" s="250">
        <v>0</v>
      </c>
      <c r="BS57" s="250">
        <v>0</v>
      </c>
      <c r="BT57" s="250">
        <v>0</v>
      </c>
      <c r="BU57" s="250">
        <v>0</v>
      </c>
      <c r="BV57" s="250">
        <v>0</v>
      </c>
      <c r="BW57" s="250">
        <v>0</v>
      </c>
      <c r="BX57" s="250">
        <v>0</v>
      </c>
      <c r="BY57" s="250">
        <v>0</v>
      </c>
      <c r="BZ57" s="250">
        <v>0</v>
      </c>
    </row>
    <row r="58" spans="1:78" x14ac:dyDescent="0.3">
      <c r="A58" s="244" t="s">
        <v>527</v>
      </c>
      <c r="B58" s="280">
        <v>25</v>
      </c>
      <c r="C58" s="246">
        <f>B58/4</f>
        <v>6.25</v>
      </c>
      <c r="D58" s="244">
        <v>0</v>
      </c>
      <c r="E58" s="244">
        <v>0</v>
      </c>
      <c r="F58" s="244">
        <v>0</v>
      </c>
      <c r="G58" s="244">
        <v>0</v>
      </c>
      <c r="H58" s="244">
        <v>0</v>
      </c>
      <c r="Y58" s="280">
        <v>400</v>
      </c>
      <c r="Z58" s="282">
        <v>258</v>
      </c>
      <c r="AR58" s="244">
        <v>0.91</v>
      </c>
      <c r="AT58" s="244">
        <v>0</v>
      </c>
      <c r="AV58" s="244">
        <v>794</v>
      </c>
      <c r="AY58" s="244">
        <v>2000</v>
      </c>
      <c r="BA58" s="241">
        <v>102968.1054583299</v>
      </c>
      <c r="BB58" s="241">
        <v>-448351.45343147498</v>
      </c>
      <c r="BD58" s="244">
        <v>3600000</v>
      </c>
      <c r="BE58" s="244">
        <v>3814000</v>
      </c>
      <c r="BF58" s="244">
        <v>4015000</v>
      </c>
      <c r="BG58" s="244">
        <v>4055000</v>
      </c>
      <c r="BH58" s="244">
        <v>4260000</v>
      </c>
      <c r="BI58" s="244">
        <v>4500000</v>
      </c>
      <c r="BJ58" s="244">
        <v>4700000</v>
      </c>
      <c r="BK58" s="244">
        <v>5000000</v>
      </c>
      <c r="BL58" s="244">
        <v>4800000</v>
      </c>
      <c r="BM58" s="244">
        <v>5299990</v>
      </c>
      <c r="BN58" s="244">
        <v>4999990</v>
      </c>
      <c r="BO58" s="244">
        <v>5199990</v>
      </c>
      <c r="BP58" s="244">
        <v>5799980</v>
      </c>
      <c r="BQ58" s="244">
        <v>6289960</v>
      </c>
      <c r="BR58" s="244">
        <v>6389940</v>
      </c>
      <c r="BS58" s="244">
        <v>5799880</v>
      </c>
      <c r="BT58" s="244">
        <v>6399810</v>
      </c>
      <c r="BU58" s="244">
        <v>6699790</v>
      </c>
      <c r="BV58" s="244">
        <v>7229760</v>
      </c>
      <c r="BW58" s="244">
        <v>7399740</v>
      </c>
      <c r="BX58" s="244">
        <v>6039590</v>
      </c>
      <c r="BY58" s="244">
        <v>6939440</v>
      </c>
      <c r="BZ58" s="244">
        <v>6599270</v>
      </c>
    </row>
    <row r="59" spans="1:78" x14ac:dyDescent="0.3">
      <c r="A59" s="244" t="s">
        <v>510</v>
      </c>
      <c r="B59" s="280">
        <v>11.5</v>
      </c>
      <c r="C59" s="244">
        <v>0</v>
      </c>
      <c r="D59" s="244">
        <v>0</v>
      </c>
      <c r="E59" s="244">
        <v>0</v>
      </c>
      <c r="F59" s="244">
        <v>0</v>
      </c>
      <c r="G59" s="244">
        <v>0</v>
      </c>
      <c r="H59" s="244">
        <v>0</v>
      </c>
      <c r="Y59" s="280">
        <v>60</v>
      </c>
      <c r="Z59" s="282">
        <v>0</v>
      </c>
      <c r="AR59" s="244">
        <v>0</v>
      </c>
      <c r="AT59" s="244">
        <v>0</v>
      </c>
      <c r="AV59" s="244">
        <v>0</v>
      </c>
      <c r="AY59" s="244">
        <v>0</v>
      </c>
      <c r="BA59" s="241">
        <v>0</v>
      </c>
      <c r="BB59" s="241">
        <v>0</v>
      </c>
      <c r="BD59" s="244">
        <v>0</v>
      </c>
      <c r="BE59" s="244">
        <v>0</v>
      </c>
      <c r="BF59" s="244">
        <v>0</v>
      </c>
      <c r="BG59" s="244">
        <v>0</v>
      </c>
      <c r="BH59" s="244">
        <v>0</v>
      </c>
      <c r="BI59" s="244">
        <v>0</v>
      </c>
      <c r="BJ59" s="244">
        <v>0</v>
      </c>
      <c r="BK59" s="244">
        <v>0</v>
      </c>
      <c r="BL59" s="244">
        <v>0</v>
      </c>
      <c r="BM59" s="244">
        <v>0</v>
      </c>
      <c r="BN59" s="244">
        <v>0</v>
      </c>
      <c r="BO59" s="244">
        <v>0</v>
      </c>
      <c r="BP59" s="244">
        <v>0</v>
      </c>
      <c r="BQ59" s="244">
        <v>0</v>
      </c>
      <c r="BR59" s="244">
        <v>0</v>
      </c>
      <c r="BS59" s="244">
        <v>0</v>
      </c>
      <c r="BT59" s="244">
        <v>0</v>
      </c>
      <c r="BU59" s="244">
        <v>0</v>
      </c>
      <c r="BV59" s="244">
        <v>0</v>
      </c>
      <c r="BW59" s="244">
        <v>0</v>
      </c>
      <c r="BX59" s="244">
        <v>0</v>
      </c>
      <c r="BY59" s="244">
        <v>0</v>
      </c>
      <c r="BZ59" s="244">
        <v>0</v>
      </c>
    </row>
    <row r="60" spans="1:78" x14ac:dyDescent="0.3">
      <c r="A60" s="244" t="s">
        <v>539</v>
      </c>
      <c r="B60" s="280">
        <v>1.9</v>
      </c>
      <c r="C60" s="246">
        <f>B60/4</f>
        <v>0.47499999999999998</v>
      </c>
      <c r="D60" s="244">
        <v>0</v>
      </c>
      <c r="E60" s="244">
        <v>0</v>
      </c>
      <c r="F60" s="244">
        <v>0</v>
      </c>
      <c r="G60" s="244">
        <v>0</v>
      </c>
      <c r="H60" s="244">
        <v>0</v>
      </c>
      <c r="Y60" s="280">
        <v>3710</v>
      </c>
      <c r="Z60" s="282">
        <v>0</v>
      </c>
      <c r="AR60" s="244">
        <v>5.0000000000000001E-3</v>
      </c>
      <c r="AT60" s="244">
        <v>0</v>
      </c>
      <c r="AV60" s="244">
        <v>15</v>
      </c>
      <c r="AY60" s="244">
        <v>63</v>
      </c>
      <c r="BA60" s="241">
        <v>1274.7444250966323</v>
      </c>
      <c r="BB60" s="241">
        <v>-18947.842061937765</v>
      </c>
      <c r="BD60" s="244">
        <v>33900</v>
      </c>
      <c r="BE60" s="244">
        <v>33700</v>
      </c>
      <c r="BF60" s="244">
        <v>35100</v>
      </c>
      <c r="BG60" s="244">
        <v>37100</v>
      </c>
      <c r="BH60" s="244">
        <v>41800</v>
      </c>
      <c r="BI60" s="244">
        <v>42800</v>
      </c>
      <c r="BJ60" s="244">
        <v>43000</v>
      </c>
      <c r="BK60" s="244">
        <v>58000</v>
      </c>
      <c r="BL60" s="244">
        <v>60000</v>
      </c>
      <c r="BM60" s="244">
        <v>41000</v>
      </c>
      <c r="BN60" s="244">
        <v>40200</v>
      </c>
      <c r="BO60" s="244">
        <v>58200</v>
      </c>
      <c r="BP60" s="244">
        <v>55700</v>
      </c>
      <c r="BQ60" s="244">
        <v>58500</v>
      </c>
      <c r="BR60" s="244">
        <v>55500</v>
      </c>
      <c r="BS60" s="244">
        <v>53490</v>
      </c>
      <c r="BT60" s="244">
        <v>57590</v>
      </c>
      <c r="BU60" s="244">
        <v>62380</v>
      </c>
      <c r="BV60" s="244">
        <v>73980</v>
      </c>
      <c r="BW60" s="244">
        <v>78980</v>
      </c>
      <c r="BX60" s="244">
        <v>82670</v>
      </c>
      <c r="BY60" s="244">
        <v>77760</v>
      </c>
      <c r="BZ60" s="244">
        <v>75940</v>
      </c>
    </row>
    <row r="61" spans="1:78" x14ac:dyDescent="0.3">
      <c r="A61" s="241" t="s">
        <v>511</v>
      </c>
      <c r="B61" s="280">
        <v>0</v>
      </c>
      <c r="C61" s="244">
        <v>0</v>
      </c>
      <c r="D61" s="244">
        <v>640</v>
      </c>
      <c r="E61" s="244">
        <v>640</v>
      </c>
      <c r="F61" s="244">
        <v>0</v>
      </c>
      <c r="G61" s="244">
        <v>0</v>
      </c>
      <c r="H61" s="244">
        <v>0</v>
      </c>
      <c r="Y61" s="280">
        <v>36</v>
      </c>
      <c r="Z61" s="282">
        <v>0</v>
      </c>
      <c r="AR61" s="244">
        <v>0</v>
      </c>
      <c r="AT61" s="244">
        <v>0</v>
      </c>
      <c r="AV61" s="244">
        <v>0</v>
      </c>
      <c r="AY61" s="244">
        <v>0</v>
      </c>
      <c r="BA61" s="241">
        <v>0</v>
      </c>
      <c r="BB61" s="241">
        <v>0</v>
      </c>
      <c r="BD61" s="244">
        <v>0</v>
      </c>
      <c r="BE61" s="244">
        <v>0</v>
      </c>
      <c r="BF61" s="244">
        <v>0</v>
      </c>
      <c r="BG61" s="244">
        <v>0</v>
      </c>
      <c r="BH61" s="244">
        <v>0</v>
      </c>
      <c r="BI61" s="244">
        <v>0</v>
      </c>
      <c r="BJ61" s="244">
        <v>0</v>
      </c>
      <c r="BK61" s="244">
        <v>0</v>
      </c>
      <c r="BL61" s="244">
        <v>0</v>
      </c>
      <c r="BM61" s="244">
        <v>0</v>
      </c>
      <c r="BN61" s="244">
        <v>0</v>
      </c>
      <c r="BO61" s="244">
        <v>0</v>
      </c>
      <c r="BP61" s="244">
        <v>0</v>
      </c>
      <c r="BQ61" s="244">
        <v>0</v>
      </c>
      <c r="BR61" s="244">
        <v>0</v>
      </c>
      <c r="BS61" s="244">
        <v>0</v>
      </c>
      <c r="BT61" s="244">
        <v>0</v>
      </c>
      <c r="BU61" s="244">
        <v>0</v>
      </c>
      <c r="BV61" s="244">
        <v>0</v>
      </c>
      <c r="BW61" s="244">
        <v>0</v>
      </c>
      <c r="BX61" s="244">
        <v>0</v>
      </c>
      <c r="BY61" s="244">
        <v>0</v>
      </c>
      <c r="BZ61" s="244">
        <v>0</v>
      </c>
    </row>
    <row r="62" spans="1:78" x14ac:dyDescent="0.3">
      <c r="A62" s="244" t="s">
        <v>540</v>
      </c>
      <c r="B62" s="280">
        <v>650</v>
      </c>
      <c r="C62" s="246">
        <f>B62/4</f>
        <v>162.5</v>
      </c>
      <c r="D62" s="244">
        <v>0</v>
      </c>
      <c r="E62" s="244">
        <v>0</v>
      </c>
      <c r="F62" s="244">
        <v>0</v>
      </c>
      <c r="G62" s="244">
        <v>200</v>
      </c>
      <c r="H62" s="244">
        <v>0</v>
      </c>
      <c r="Y62" s="280">
        <v>72</v>
      </c>
      <c r="Z62" s="282">
        <v>9</v>
      </c>
      <c r="AP62" s="244">
        <v>0.19</v>
      </c>
      <c r="AQ62" s="244">
        <v>0.6</v>
      </c>
      <c r="AR62" s="244">
        <f>(AP62+AQ62)/2</f>
        <v>0.39500000000000002</v>
      </c>
      <c r="AT62" s="244">
        <v>17</v>
      </c>
      <c r="AV62" s="244">
        <v>230</v>
      </c>
      <c r="AY62" s="244">
        <v>1900</v>
      </c>
      <c r="BA62" s="241">
        <v>207576.31076444848</v>
      </c>
      <c r="BB62" s="241">
        <v>-1819702.6572439037</v>
      </c>
      <c r="BD62" s="244">
        <v>6810000</v>
      </c>
      <c r="BE62" s="244">
        <v>7119990</v>
      </c>
      <c r="BF62" s="244">
        <v>7439990</v>
      </c>
      <c r="BG62" s="244">
        <v>7459980</v>
      </c>
      <c r="BH62" s="244">
        <v>7549970</v>
      </c>
      <c r="BI62" s="244">
        <v>8039950</v>
      </c>
      <c r="BJ62" s="244">
        <v>8729950</v>
      </c>
      <c r="BK62" s="244">
        <v>8849940</v>
      </c>
      <c r="BL62" s="244">
        <v>8359900</v>
      </c>
      <c r="BM62" s="244">
        <v>9009830</v>
      </c>
      <c r="BN62" s="244">
        <v>9599770</v>
      </c>
      <c r="BO62" s="244">
        <v>9799700</v>
      </c>
      <c r="BP62" s="244">
        <v>9999480</v>
      </c>
      <c r="BQ62" s="244">
        <v>10898960</v>
      </c>
      <c r="BR62" s="244">
        <v>11598360</v>
      </c>
      <c r="BS62" s="244">
        <v>11196900</v>
      </c>
      <c r="BT62" s="244">
        <v>11995070</v>
      </c>
      <c r="BU62" s="244">
        <v>12794550</v>
      </c>
      <c r="BV62" s="244">
        <v>13493710</v>
      </c>
      <c r="BW62" s="244">
        <v>13393260</v>
      </c>
      <c r="BX62" s="244">
        <v>13289410</v>
      </c>
      <c r="BY62" s="244">
        <v>12785320</v>
      </c>
      <c r="BZ62" s="244">
        <v>11881060</v>
      </c>
    </row>
    <row r="63" spans="1:78" x14ac:dyDescent="0.3">
      <c r="A63" s="255" t="s">
        <v>575</v>
      </c>
      <c r="B63" s="280"/>
      <c r="C63" s="246"/>
      <c r="F63" s="244">
        <v>0</v>
      </c>
      <c r="Y63" s="280"/>
    </row>
    <row r="64" spans="1:78" x14ac:dyDescent="0.3">
      <c r="A64" s="244" t="s">
        <v>615</v>
      </c>
      <c r="B64" s="280">
        <v>7.4999999999999997E-2</v>
      </c>
      <c r="C64" s="246">
        <v>0.06</v>
      </c>
      <c r="D64" s="244">
        <v>0.06</v>
      </c>
      <c r="E64" s="244">
        <v>0.06</v>
      </c>
      <c r="F64" s="244">
        <v>0.1</v>
      </c>
      <c r="Y64" s="280"/>
    </row>
    <row r="65" spans="2:25" x14ac:dyDescent="0.3">
      <c r="B65" s="280"/>
      <c r="C65" s="246"/>
      <c r="Y65" s="280"/>
    </row>
    <row r="66" spans="2:25" ht="14.4" hidden="1" customHeight="1" x14ac:dyDescent="0.3">
      <c r="B66" s="280">
        <v>0</v>
      </c>
      <c r="C66" s="246"/>
      <c r="Y66" s="280"/>
    </row>
    <row r="67" spans="2:25" ht="14.4" hidden="1" customHeight="1" x14ac:dyDescent="0.3">
      <c r="B67" s="280">
        <v>0</v>
      </c>
      <c r="C67" s="246"/>
      <c r="Y67" s="280"/>
    </row>
    <row r="68" spans="2:25" ht="14.4" hidden="1" customHeight="1" x14ac:dyDescent="0.3">
      <c r="B68" s="280">
        <v>0</v>
      </c>
      <c r="C68" s="246"/>
      <c r="Y68" s="280"/>
    </row>
    <row r="69" spans="2:25" ht="14.4" hidden="1" customHeight="1" x14ac:dyDescent="0.3">
      <c r="B69" s="280">
        <v>0</v>
      </c>
      <c r="C69" s="246"/>
      <c r="Y69" s="280"/>
    </row>
    <row r="70" spans="2:25" ht="14.4" hidden="1" customHeight="1" x14ac:dyDescent="0.3">
      <c r="B70" s="280">
        <v>0</v>
      </c>
      <c r="C70" s="246"/>
      <c r="Y70" s="280"/>
    </row>
    <row r="71" spans="2:25" ht="14.4" hidden="1" customHeight="1" x14ac:dyDescent="0.3">
      <c r="B71" s="280">
        <v>0</v>
      </c>
      <c r="C71" s="246"/>
      <c r="Y71" s="280"/>
    </row>
    <row r="72" spans="2:25" ht="14.4" hidden="1" customHeight="1" x14ac:dyDescent="0.3">
      <c r="B72" s="280">
        <v>0</v>
      </c>
      <c r="C72" s="246"/>
      <c r="Y72" s="280"/>
    </row>
    <row r="73" spans="2:25" ht="14.4" hidden="1" customHeight="1" x14ac:dyDescent="0.3">
      <c r="B73" s="280">
        <v>0</v>
      </c>
      <c r="C73" s="246"/>
      <c r="Y73" s="280"/>
    </row>
    <row r="74" spans="2:25" ht="14.4" hidden="1" customHeight="1" x14ac:dyDescent="0.3">
      <c r="B74" s="280">
        <v>0</v>
      </c>
      <c r="C74" s="246"/>
      <c r="Y74" s="280"/>
    </row>
    <row r="75" spans="2:25" ht="14.4" hidden="1" customHeight="1" x14ac:dyDescent="0.3">
      <c r="B75" s="280">
        <v>0</v>
      </c>
      <c r="C75" s="246"/>
      <c r="Y75" s="280"/>
    </row>
    <row r="76" spans="2:25" ht="14.4" hidden="1" customHeight="1" x14ac:dyDescent="0.3">
      <c r="B76" s="280">
        <v>0</v>
      </c>
      <c r="C76" s="246"/>
      <c r="Y76" s="280"/>
    </row>
    <row r="77" spans="2:25" ht="14.4" hidden="1" customHeight="1" x14ac:dyDescent="0.3">
      <c r="B77" s="280">
        <v>0</v>
      </c>
      <c r="C77" s="246"/>
      <c r="Y77" s="280"/>
    </row>
    <row r="78" spans="2:25" ht="14.4" hidden="1" customHeight="1" x14ac:dyDescent="0.3">
      <c r="B78" s="280">
        <v>0</v>
      </c>
      <c r="C78" s="246"/>
      <c r="Y78" s="280"/>
    </row>
    <row r="79" spans="2:25" ht="14.4" hidden="1" customHeight="1" x14ac:dyDescent="0.3">
      <c r="B79" s="280">
        <v>0</v>
      </c>
      <c r="C79" s="246"/>
      <c r="Y79" s="280"/>
    </row>
    <row r="80" spans="2:25" ht="14.4" hidden="1" customHeight="1" x14ac:dyDescent="0.3">
      <c r="B80" s="280">
        <v>0</v>
      </c>
      <c r="C80" s="246"/>
      <c r="Y80" s="280"/>
    </row>
    <row r="81" spans="2:25" ht="14.4" hidden="1" customHeight="1" x14ac:dyDescent="0.3">
      <c r="B81" s="280">
        <v>0</v>
      </c>
      <c r="C81" s="246"/>
      <c r="Y81" s="280"/>
    </row>
    <row r="82" spans="2:25" ht="14.4" hidden="1" customHeight="1" x14ac:dyDescent="0.3">
      <c r="B82" s="280">
        <v>0</v>
      </c>
      <c r="C82" s="246"/>
      <c r="Y82" s="280"/>
    </row>
    <row r="83" spans="2:25" ht="14.4" hidden="1" customHeight="1" x14ac:dyDescent="0.3">
      <c r="B83" s="280">
        <v>0</v>
      </c>
      <c r="C83" s="246"/>
      <c r="Y83" s="280"/>
    </row>
    <row r="84" spans="2:25" ht="14.4" hidden="1" customHeight="1" x14ac:dyDescent="0.3">
      <c r="B84" s="280">
        <v>0</v>
      </c>
      <c r="C84" s="246"/>
      <c r="Y84" s="280"/>
    </row>
    <row r="85" spans="2:25" ht="14.4" hidden="1" customHeight="1" x14ac:dyDescent="0.3">
      <c r="B85" s="280">
        <v>0</v>
      </c>
      <c r="C85" s="246"/>
      <c r="Y85" s="280"/>
    </row>
    <row r="86" spans="2:25" ht="14.4" hidden="1" customHeight="1" x14ac:dyDescent="0.3">
      <c r="B86" s="280">
        <v>0</v>
      </c>
      <c r="C86" s="246"/>
      <c r="Y86" s="280"/>
    </row>
    <row r="87" spans="2:25" ht="14.4" hidden="1" customHeight="1" x14ac:dyDescent="0.3">
      <c r="B87" s="280">
        <v>0</v>
      </c>
      <c r="C87" s="246"/>
      <c r="Y87" s="280"/>
    </row>
    <row r="88" spans="2:25" ht="14.4" hidden="1" customHeight="1" x14ac:dyDescent="0.3">
      <c r="B88" s="280">
        <v>0</v>
      </c>
      <c r="C88" s="246"/>
      <c r="Y88" s="280"/>
    </row>
    <row r="89" spans="2:25" ht="14.4" hidden="1" customHeight="1" x14ac:dyDescent="0.3">
      <c r="B89" s="280">
        <v>0</v>
      </c>
      <c r="C89" s="246"/>
      <c r="Y89" s="280"/>
    </row>
    <row r="90" spans="2:25" ht="14.4" hidden="1" customHeight="1" x14ac:dyDescent="0.3">
      <c r="B90" s="280">
        <v>0</v>
      </c>
      <c r="C90" s="246"/>
      <c r="Y90" s="280"/>
    </row>
    <row r="91" spans="2:25" ht="14.4" hidden="1" customHeight="1" x14ac:dyDescent="0.3">
      <c r="B91" s="280">
        <v>0</v>
      </c>
      <c r="C91" s="246"/>
      <c r="Y91" s="280"/>
    </row>
    <row r="92" spans="2:25" ht="14.4" hidden="1" customHeight="1" x14ac:dyDescent="0.3">
      <c r="B92" s="280">
        <v>0</v>
      </c>
      <c r="C92" s="246"/>
      <c r="Y92" s="280"/>
    </row>
    <row r="93" spans="2:25" ht="14.4" hidden="1" customHeight="1" x14ac:dyDescent="0.3">
      <c r="B93" s="280">
        <v>0</v>
      </c>
      <c r="C93" s="246"/>
      <c r="Y93" s="280"/>
    </row>
    <row r="94" spans="2:25" ht="14.4" hidden="1" customHeight="1" x14ac:dyDescent="0.3">
      <c r="B94" s="280">
        <v>0</v>
      </c>
      <c r="C94" s="246"/>
      <c r="Y94" s="280"/>
    </row>
    <row r="95" spans="2:25" ht="14.4" hidden="1" customHeight="1" x14ac:dyDescent="0.3">
      <c r="B95" s="280">
        <v>0</v>
      </c>
      <c r="C95" s="246"/>
      <c r="Y95" s="280"/>
    </row>
    <row r="96" spans="2:25" ht="14.4" hidden="1" customHeight="1" x14ac:dyDescent="0.3">
      <c r="B96" s="280">
        <v>0</v>
      </c>
      <c r="C96" s="246"/>
      <c r="Y96" s="280"/>
    </row>
    <row r="97" spans="1:46" ht="14.4" hidden="1" customHeight="1" x14ac:dyDescent="0.3">
      <c r="B97" s="280">
        <v>0</v>
      </c>
      <c r="Y97" s="280"/>
    </row>
    <row r="98" spans="1:46" x14ac:dyDescent="0.3">
      <c r="A98" s="256" t="s">
        <v>518</v>
      </c>
      <c r="B98" s="280" t="s">
        <v>545</v>
      </c>
      <c r="C98" s="244" t="str">
        <f>+B98</f>
        <v>kg/installed MW</v>
      </c>
      <c r="D98" s="244" t="str">
        <f t="shared" ref="D98:E98" si="1">+C98</f>
        <v>kg/installed MW</v>
      </c>
      <c r="E98" s="244" t="str">
        <f t="shared" si="1"/>
        <v>kg/installed MW</v>
      </c>
      <c r="Y98" s="243"/>
      <c r="Z98" s="162"/>
      <c r="AA98" s="162"/>
      <c r="AB98" s="162">
        <f t="shared" ref="AB98:AC98" si="2">+AA98</f>
        <v>0</v>
      </c>
      <c r="AC98" s="162">
        <f t="shared" si="2"/>
        <v>0</v>
      </c>
      <c r="AD98" s="162" t="s">
        <v>546</v>
      </c>
      <c r="AT98" s="162"/>
    </row>
    <row r="99" spans="1:46" x14ac:dyDescent="0.3">
      <c r="A99" s="244" t="s">
        <v>531</v>
      </c>
      <c r="B99" s="280">
        <v>0.78</v>
      </c>
      <c r="C99" s="244">
        <v>0</v>
      </c>
      <c r="D99" s="244">
        <v>10.8</v>
      </c>
      <c r="E99" s="244">
        <v>10.8</v>
      </c>
      <c r="Y99" s="243"/>
      <c r="Z99" s="162"/>
      <c r="AA99" s="162"/>
      <c r="AB99" s="162">
        <f>25*D99*Y99</f>
        <v>0</v>
      </c>
      <c r="AC99" s="162">
        <f>25*E99*Y99</f>
        <v>0</v>
      </c>
    </row>
    <row r="100" spans="1:46" x14ac:dyDescent="0.3">
      <c r="A100" s="244" t="s">
        <v>482</v>
      </c>
      <c r="B100" s="280">
        <v>0</v>
      </c>
      <c r="C100" s="244">
        <v>0</v>
      </c>
      <c r="D100" s="244">
        <v>29.8</v>
      </c>
      <c r="E100" s="244">
        <v>59.6</v>
      </c>
      <c r="Y100" s="243"/>
      <c r="Z100" s="162"/>
      <c r="AA100" s="162"/>
      <c r="AB100" s="162">
        <f>25*D100*Y100</f>
        <v>0</v>
      </c>
      <c r="AC100" s="162">
        <f>25*E100*Y100</f>
        <v>0</v>
      </c>
    </row>
    <row r="101" spans="1:46" x14ac:dyDescent="0.3">
      <c r="A101" s="244" t="s">
        <v>534</v>
      </c>
      <c r="B101" s="280">
        <v>0</v>
      </c>
      <c r="C101" s="244">
        <v>0</v>
      </c>
      <c r="D101" s="244">
        <v>5.8</v>
      </c>
      <c r="E101" s="244">
        <v>5.8</v>
      </c>
      <c r="Y101" s="243"/>
      <c r="Z101" s="162"/>
      <c r="AA101" s="162"/>
      <c r="AB101" s="162">
        <f>25*D101*Y101</f>
        <v>0</v>
      </c>
      <c r="AC101" s="162">
        <f>25*E101*Y101</f>
        <v>0</v>
      </c>
    </row>
    <row r="102" spans="1:46" x14ac:dyDescent="0.3">
      <c r="A102" s="241" t="s">
        <v>484</v>
      </c>
      <c r="B102" s="280">
        <v>3450</v>
      </c>
      <c r="C102" s="244">
        <v>1294</v>
      </c>
      <c r="D102" s="244">
        <v>65</v>
      </c>
      <c r="E102" s="244">
        <v>356</v>
      </c>
      <c r="Y102" s="243"/>
      <c r="Z102" s="162"/>
      <c r="AA102" s="162"/>
      <c r="AB102" s="162">
        <f>25*D102*Y102</f>
        <v>0</v>
      </c>
      <c r="AC102" s="162">
        <f>25*E102*Y102</f>
        <v>0</v>
      </c>
    </row>
    <row r="103" spans="1:46" x14ac:dyDescent="0.3">
      <c r="A103" s="244" t="s">
        <v>486</v>
      </c>
      <c r="B103" s="280">
        <v>0</v>
      </c>
      <c r="C103" s="244">
        <v>0</v>
      </c>
      <c r="D103" s="244">
        <v>122</v>
      </c>
      <c r="E103" s="244">
        <v>122</v>
      </c>
      <c r="Y103" s="243"/>
      <c r="Z103" s="162"/>
      <c r="AA103" s="162"/>
      <c r="AB103" s="162">
        <f t="shared" ref="AB103:AB110" si="3">25*D103*Y103</f>
        <v>0</v>
      </c>
      <c r="AC103" s="162">
        <f t="shared" ref="AC103:AC110" si="4">25*E103*Y103</f>
        <v>0</v>
      </c>
    </row>
    <row r="104" spans="1:46" x14ac:dyDescent="0.3">
      <c r="A104" s="244" t="s">
        <v>488</v>
      </c>
      <c r="B104" s="280">
        <v>140</v>
      </c>
      <c r="C104" s="244">
        <v>0</v>
      </c>
      <c r="D104" s="244">
        <v>0</v>
      </c>
      <c r="E104" s="244">
        <v>0</v>
      </c>
      <c r="Y104" s="243"/>
      <c r="Z104" s="162"/>
      <c r="AA104" s="162"/>
      <c r="AB104" s="162">
        <f t="shared" si="3"/>
        <v>0</v>
      </c>
      <c r="AC104" s="162">
        <f t="shared" si="4"/>
        <v>0</v>
      </c>
    </row>
    <row r="105" spans="1:46" x14ac:dyDescent="0.3">
      <c r="A105" s="244" t="s">
        <v>542</v>
      </c>
      <c r="B105" s="280">
        <v>0</v>
      </c>
      <c r="C105" s="244">
        <v>0</v>
      </c>
      <c r="D105" s="244">
        <v>19</v>
      </c>
      <c r="E105" s="244">
        <v>19</v>
      </c>
      <c r="Y105" s="243"/>
      <c r="Z105" s="162"/>
      <c r="AA105" s="162"/>
      <c r="AB105" s="162">
        <f t="shared" si="3"/>
        <v>0</v>
      </c>
      <c r="AC105" s="162">
        <f t="shared" si="4"/>
        <v>0</v>
      </c>
    </row>
    <row r="106" spans="1:46" x14ac:dyDescent="0.3">
      <c r="A106" s="244" t="s">
        <v>491</v>
      </c>
      <c r="B106" s="280">
        <v>11</v>
      </c>
      <c r="C106" s="244">
        <v>0</v>
      </c>
      <c r="D106" s="244">
        <v>0</v>
      </c>
      <c r="E106" s="244">
        <v>0</v>
      </c>
      <c r="Y106" s="243"/>
      <c r="Z106" s="162"/>
      <c r="AA106" s="162"/>
      <c r="AB106" s="162">
        <f t="shared" si="3"/>
        <v>0</v>
      </c>
      <c r="AC106" s="162">
        <f t="shared" si="4"/>
        <v>0</v>
      </c>
    </row>
    <row r="107" spans="1:46" x14ac:dyDescent="0.3">
      <c r="A107" s="244" t="s">
        <v>493</v>
      </c>
      <c r="B107" s="280">
        <v>0</v>
      </c>
      <c r="C107" s="244">
        <v>0</v>
      </c>
      <c r="D107" s="244">
        <v>25.6</v>
      </c>
      <c r="E107" s="244">
        <v>25.6</v>
      </c>
      <c r="Y107" s="243"/>
      <c r="Z107" s="162"/>
      <c r="AA107" s="162"/>
      <c r="AB107" s="162">
        <f t="shared" si="3"/>
        <v>0</v>
      </c>
      <c r="AC107" s="162">
        <f t="shared" si="4"/>
        <v>0</v>
      </c>
    </row>
    <row r="108" spans="1:46" x14ac:dyDescent="0.3">
      <c r="A108" s="244" t="s">
        <v>536</v>
      </c>
      <c r="B108" s="280">
        <v>3.2</v>
      </c>
      <c r="C108" s="244">
        <v>0</v>
      </c>
      <c r="D108" s="244">
        <v>0</v>
      </c>
      <c r="E108" s="244">
        <v>0</v>
      </c>
      <c r="Y108" s="243"/>
      <c r="Z108" s="162"/>
      <c r="AA108" s="162"/>
      <c r="AB108" s="162">
        <f t="shared" si="3"/>
        <v>0</v>
      </c>
      <c r="AC108" s="162">
        <f t="shared" si="4"/>
        <v>0</v>
      </c>
    </row>
    <row r="109" spans="1:46" x14ac:dyDescent="0.3">
      <c r="A109" s="244" t="s">
        <v>499</v>
      </c>
      <c r="B109" s="280">
        <v>0</v>
      </c>
      <c r="C109" s="244">
        <v>0</v>
      </c>
      <c r="D109" s="244">
        <v>9.1999999999999993</v>
      </c>
      <c r="E109" s="244">
        <v>9.1999999999999993</v>
      </c>
      <c r="Y109" s="243"/>
      <c r="Z109" s="162"/>
      <c r="AA109" s="162"/>
      <c r="AB109" s="162">
        <f t="shared" si="3"/>
        <v>0</v>
      </c>
      <c r="AC109" s="162">
        <f t="shared" si="4"/>
        <v>0</v>
      </c>
    </row>
    <row r="110" spans="1:46" x14ac:dyDescent="0.3">
      <c r="A110" s="241" t="s">
        <v>504</v>
      </c>
      <c r="B110" s="280">
        <v>98</v>
      </c>
      <c r="C110" s="244">
        <v>0</v>
      </c>
      <c r="D110" s="244">
        <v>0</v>
      </c>
      <c r="E110" s="244">
        <v>0</v>
      </c>
      <c r="Y110" s="243"/>
      <c r="Z110" s="162"/>
      <c r="AA110" s="162"/>
      <c r="AB110" s="162">
        <f t="shared" si="3"/>
        <v>0</v>
      </c>
      <c r="AC110" s="162">
        <f t="shared" si="4"/>
        <v>0</v>
      </c>
    </row>
    <row r="111" spans="1:46" x14ac:dyDescent="0.3">
      <c r="A111" s="241" t="s">
        <v>512</v>
      </c>
      <c r="B111" s="280">
        <v>0</v>
      </c>
      <c r="C111" s="280">
        <v>2.56</v>
      </c>
      <c r="D111" s="244">
        <v>0</v>
      </c>
      <c r="E111" s="244">
        <v>0</v>
      </c>
      <c r="Y111" s="243"/>
      <c r="Z111" s="162"/>
      <c r="AA111" s="162"/>
      <c r="AB111" s="162"/>
      <c r="AC111" s="162">
        <f>E111*Y111</f>
        <v>0</v>
      </c>
    </row>
    <row r="112" spans="1:46" x14ac:dyDescent="0.3">
      <c r="A112" s="244" t="s">
        <v>526</v>
      </c>
      <c r="B112" s="280">
        <v>1.4E-2</v>
      </c>
      <c r="C112" s="244">
        <v>0.04</v>
      </c>
      <c r="D112" s="244">
        <v>0</v>
      </c>
      <c r="E112" s="244">
        <v>0</v>
      </c>
      <c r="Y112" s="243"/>
      <c r="Z112" s="162"/>
      <c r="AA112" s="162"/>
      <c r="AB112" s="162">
        <f>25*D112*Y112</f>
        <v>0</v>
      </c>
      <c r="AC112" s="162">
        <f>25*E112*Y112</f>
        <v>0</v>
      </c>
    </row>
    <row r="113" spans="1:29" x14ac:dyDescent="0.3">
      <c r="A113" s="241" t="s">
        <v>513</v>
      </c>
      <c r="B113" s="280">
        <v>2000</v>
      </c>
      <c r="C113" s="244">
        <v>0</v>
      </c>
      <c r="D113" s="244">
        <v>0</v>
      </c>
      <c r="E113" s="244">
        <v>0</v>
      </c>
      <c r="Y113" s="243"/>
      <c r="Z113" s="162"/>
      <c r="AA113" s="162"/>
      <c r="AB113" s="162">
        <f>25*D113*Y113</f>
        <v>0</v>
      </c>
      <c r="AC113" s="162">
        <f>25*E113*Y113</f>
        <v>0</v>
      </c>
    </row>
    <row r="114" spans="1:29" x14ac:dyDescent="0.3">
      <c r="A114" s="257" t="s">
        <v>541</v>
      </c>
      <c r="B114" s="248">
        <v>12000000</v>
      </c>
      <c r="C114" s="244">
        <v>0</v>
      </c>
      <c r="D114" s="244">
        <v>0</v>
      </c>
      <c r="E114" s="244">
        <v>0</v>
      </c>
      <c r="Y114" s="319">
        <v>2.5000000000000001E-3</v>
      </c>
      <c r="Z114" s="162"/>
      <c r="AA114" s="162"/>
      <c r="AB114" s="162">
        <f>25*D114*Y114</f>
        <v>0</v>
      </c>
      <c r="AC114" s="162">
        <f>25*E114*Y114</f>
        <v>0</v>
      </c>
    </row>
    <row r="115" spans="1:29" x14ac:dyDescent="0.3">
      <c r="A115" s="257" t="s">
        <v>543</v>
      </c>
      <c r="B115" s="280">
        <v>500000</v>
      </c>
      <c r="C115" s="280">
        <v>20000</v>
      </c>
      <c r="D115" s="244">
        <v>0</v>
      </c>
      <c r="E115" s="244">
        <v>0</v>
      </c>
      <c r="Y115" s="254">
        <v>2.5000000000000001E-2</v>
      </c>
      <c r="Z115" s="162"/>
      <c r="AA115" s="162"/>
      <c r="AB115" s="162"/>
      <c r="AC115" s="162">
        <f>E115*Y115</f>
        <v>0</v>
      </c>
    </row>
    <row r="116" spans="1:29" x14ac:dyDescent="0.3">
      <c r="A116" s="255" t="s">
        <v>514</v>
      </c>
      <c r="B116" s="280"/>
      <c r="Y116" s="280"/>
      <c r="AB116" s="244">
        <f>AB102+0.25*(AB63-AB55-AB13)</f>
        <v>0</v>
      </c>
      <c r="AC116" s="244">
        <f>AC102+0.25*(AC63-AC55-AC13)</f>
        <v>0</v>
      </c>
    </row>
    <row r="117" spans="1:29" x14ac:dyDescent="0.3">
      <c r="A117" s="255" t="s">
        <v>515</v>
      </c>
      <c r="B117" s="280"/>
      <c r="Y117" s="280"/>
    </row>
    <row r="118" spans="1:29" x14ac:dyDescent="0.3">
      <c r="A118" s="255"/>
      <c r="B118" s="280"/>
      <c r="Y118" s="280"/>
      <c r="Z118" s="251"/>
      <c r="AA118" s="251"/>
      <c r="AB118" s="251" t="e">
        <f>AB116/AB64</f>
        <v>#DIV/0!</v>
      </c>
      <c r="AC118" s="251" t="e">
        <f>AC116/AC64</f>
        <v>#DIV/0!</v>
      </c>
    </row>
    <row r="119" spans="1:29" x14ac:dyDescent="0.3">
      <c r="A119" s="255"/>
      <c r="B119" s="280"/>
      <c r="Y119" s="280"/>
      <c r="AB119" s="244">
        <f>AB116+AB64</f>
        <v>0</v>
      </c>
      <c r="AC119" s="244">
        <f>AC116+AC64</f>
        <v>0</v>
      </c>
    </row>
    <row r="120" spans="1:29" x14ac:dyDescent="0.3">
      <c r="A120" s="241" t="s">
        <v>576</v>
      </c>
      <c r="B120" s="252">
        <v>0.1</v>
      </c>
      <c r="C120" s="253">
        <v>5.0000000000000001E-3</v>
      </c>
      <c r="D120" s="252">
        <v>0.02</v>
      </c>
      <c r="E120" s="252">
        <v>0.02</v>
      </c>
      <c r="Y120" s="280"/>
    </row>
    <row r="121" spans="1:29" x14ac:dyDescent="0.3">
      <c r="A121" s="241"/>
      <c r="B121" s="252"/>
      <c r="C121" s="253"/>
      <c r="D121" s="253"/>
      <c r="E121" s="253"/>
      <c r="Y121" s="280"/>
    </row>
    <row r="122" spans="1:29" x14ac:dyDescent="0.3">
      <c r="A122" s="241" t="s">
        <v>577</v>
      </c>
      <c r="B122" s="252">
        <v>0.1</v>
      </c>
      <c r="C122" s="252">
        <f>B122</f>
        <v>0.1</v>
      </c>
      <c r="D122" s="252">
        <f t="shared" ref="D122:E122" si="5">C122</f>
        <v>0.1</v>
      </c>
      <c r="E122" s="252">
        <f t="shared" si="5"/>
        <v>0.1</v>
      </c>
      <c r="Y122" s="280"/>
    </row>
    <row r="123" spans="1:29" x14ac:dyDescent="0.3">
      <c r="A123" s="318"/>
      <c r="Y123" s="280"/>
    </row>
    <row r="124" spans="1:29" x14ac:dyDescent="0.3">
      <c r="A124" s="250"/>
      <c r="Y124" s="280"/>
    </row>
    <row r="125" spans="1:29" x14ac:dyDescent="0.3">
      <c r="A125" s="286"/>
      <c r="Y125" s="280"/>
    </row>
    <row r="126" spans="1:29" x14ac:dyDescent="0.3">
      <c r="A126" s="250"/>
      <c r="Y126" s="280"/>
    </row>
    <row r="127" spans="1:29" x14ac:dyDescent="0.3">
      <c r="Y127" s="280"/>
    </row>
  </sheetData>
  <mergeCells count="1">
    <mergeCell ref="B1:F1"/>
  </mergeCells>
  <pageMargins left="0.7" right="0.7" top="0.75" bottom="0.75" header="0.3" footer="0.3"/>
  <pageSetup paperSize="9" orientation="portrait" horizontalDpi="1200" verticalDpi="1200"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DE120"/>
  <sheetViews>
    <sheetView workbookViewId="0"/>
  </sheetViews>
  <sheetFormatPr baseColWidth="10" defaultRowHeight="14.4" x14ac:dyDescent="0.3"/>
  <cols>
    <col min="1" max="1" width="83.5546875" bestFit="1" customWidth="1"/>
    <col min="2" max="2" width="12" bestFit="1" customWidth="1"/>
    <col min="3" max="3" width="16.44140625" bestFit="1" customWidth="1"/>
  </cols>
  <sheetData>
    <row r="1" spans="1:109" s="76" customFormat="1" ht="31.5" customHeight="1" x14ac:dyDescent="0.4">
      <c r="A1" s="331" t="s">
        <v>801</v>
      </c>
      <c r="B1" s="331"/>
      <c r="C1" s="331"/>
      <c r="D1" s="331"/>
      <c r="E1" s="331"/>
    </row>
    <row r="2" spans="1:109" s="154" customFormat="1" x14ac:dyDescent="0.3">
      <c r="A2" s="154" t="s">
        <v>802</v>
      </c>
    </row>
    <row r="3" spans="1:109" s="332" customFormat="1" x14ac:dyDescent="0.3">
      <c r="A3" s="354" t="s">
        <v>803</v>
      </c>
      <c r="B3" s="354"/>
      <c r="C3" s="354"/>
    </row>
    <row r="4" spans="1:109" s="333" customFormat="1" x14ac:dyDescent="0.3">
      <c r="A4" s="333" t="s">
        <v>804</v>
      </c>
      <c r="B4" s="333">
        <v>1629.3955470876786</v>
      </c>
      <c r="C4" s="333" t="s">
        <v>898</v>
      </c>
      <c r="D4" s="314"/>
      <c r="E4" s="314"/>
      <c r="F4" s="314"/>
      <c r="G4" s="314"/>
      <c r="H4" s="314"/>
      <c r="I4" s="314"/>
      <c r="J4" s="314"/>
      <c r="K4" s="314"/>
      <c r="L4" s="314"/>
      <c r="M4" s="314"/>
      <c r="N4" s="314"/>
      <c r="O4" s="314"/>
      <c r="P4" s="314"/>
      <c r="Q4" s="314"/>
      <c r="R4" s="314"/>
      <c r="S4" s="314"/>
      <c r="T4" s="314"/>
      <c r="U4" s="314"/>
      <c r="V4" s="314"/>
      <c r="W4" s="314"/>
      <c r="X4" s="314"/>
      <c r="Y4" s="314"/>
      <c r="Z4" s="314"/>
      <c r="AA4" s="314"/>
      <c r="AB4" s="314"/>
      <c r="AC4" s="314"/>
      <c r="AD4" s="314"/>
      <c r="AE4" s="314"/>
      <c r="AF4" s="314"/>
      <c r="AG4" s="314"/>
      <c r="AH4" s="314"/>
      <c r="AI4" s="314"/>
      <c r="AJ4" s="314"/>
      <c r="AK4" s="314"/>
      <c r="AL4" s="314"/>
      <c r="AM4" s="314"/>
      <c r="AN4" s="314"/>
      <c r="AO4" s="314"/>
      <c r="AP4" s="314"/>
      <c r="AQ4" s="314"/>
      <c r="AR4" s="314"/>
      <c r="AS4" s="314"/>
      <c r="AT4" s="314"/>
      <c r="AU4" s="314"/>
      <c r="AV4" s="314"/>
      <c r="AW4" s="314"/>
      <c r="AX4" s="314"/>
      <c r="AY4" s="314"/>
      <c r="AZ4" s="314"/>
      <c r="BA4" s="314"/>
      <c r="BB4" s="314"/>
      <c r="BC4" s="314"/>
      <c r="BD4" s="314"/>
      <c r="BE4" s="314"/>
      <c r="BF4" s="314"/>
      <c r="BG4" s="314"/>
      <c r="BH4" s="314"/>
      <c r="BI4" s="314"/>
      <c r="BJ4" s="314"/>
      <c r="BK4" s="314"/>
      <c r="BL4" s="314"/>
      <c r="BM4" s="314"/>
      <c r="BN4" s="314"/>
      <c r="BO4" s="314"/>
      <c r="BP4" s="314"/>
      <c r="BQ4" s="314"/>
      <c r="BR4" s="314"/>
      <c r="BS4" s="314"/>
      <c r="BT4" s="314"/>
      <c r="BU4" s="314"/>
      <c r="BV4" s="314"/>
      <c r="BW4" s="314"/>
      <c r="BX4" s="314"/>
      <c r="BY4" s="314"/>
      <c r="BZ4" s="314"/>
      <c r="CA4" s="314"/>
      <c r="CB4" s="314"/>
      <c r="CC4" s="314"/>
      <c r="CD4" s="314"/>
      <c r="CE4" s="314"/>
      <c r="CF4" s="314"/>
      <c r="CG4" s="314"/>
      <c r="CH4" s="314"/>
      <c r="CI4" s="314"/>
      <c r="CJ4" s="314"/>
      <c r="CK4" s="314"/>
      <c r="CL4" s="314"/>
      <c r="CM4" s="349"/>
    </row>
    <row r="5" spans="1:109" s="333" customFormat="1" x14ac:dyDescent="0.3">
      <c r="A5" s="333" t="s">
        <v>805</v>
      </c>
      <c r="B5" s="333">
        <v>2.4119203500026467</v>
      </c>
      <c r="C5" s="333" t="s">
        <v>898</v>
      </c>
      <c r="D5" s="314"/>
      <c r="E5" s="314"/>
      <c r="F5" s="314"/>
      <c r="G5" s="314"/>
      <c r="H5" s="314"/>
      <c r="I5" s="314"/>
      <c r="J5" s="314"/>
      <c r="K5" s="314"/>
      <c r="L5" s="314"/>
      <c r="M5" s="314"/>
      <c r="N5" s="314"/>
      <c r="O5" s="314"/>
      <c r="P5" s="314"/>
      <c r="Q5" s="314"/>
      <c r="R5" s="314"/>
      <c r="S5" s="314"/>
      <c r="T5" s="314"/>
      <c r="U5" s="314"/>
      <c r="V5" s="314"/>
      <c r="W5" s="314"/>
      <c r="X5" s="314"/>
      <c r="Y5" s="314"/>
      <c r="Z5" s="314"/>
      <c r="AA5" s="314"/>
      <c r="AB5" s="314"/>
      <c r="AC5" s="314"/>
      <c r="AD5" s="314"/>
      <c r="AE5" s="314"/>
      <c r="AF5" s="314"/>
      <c r="AG5" s="314"/>
      <c r="AH5" s="314"/>
      <c r="AI5" s="314"/>
      <c r="AJ5" s="314"/>
      <c r="AK5" s="314"/>
      <c r="AL5" s="314"/>
      <c r="AM5" s="314"/>
      <c r="AN5" s="314"/>
      <c r="AO5" s="314"/>
      <c r="AP5" s="314"/>
      <c r="AQ5" s="314"/>
      <c r="AR5" s="314"/>
      <c r="AS5" s="314"/>
      <c r="AT5" s="314"/>
      <c r="AU5" s="314"/>
      <c r="AV5" s="314"/>
      <c r="AW5" s="314"/>
      <c r="AX5" s="314"/>
      <c r="AY5" s="314"/>
      <c r="AZ5" s="314"/>
      <c r="BA5" s="314"/>
      <c r="BB5" s="314"/>
      <c r="BC5" s="314"/>
      <c r="BD5" s="314"/>
      <c r="BE5" s="314"/>
      <c r="BF5" s="314"/>
      <c r="BG5" s="314"/>
      <c r="BH5" s="314"/>
      <c r="BI5" s="314"/>
      <c r="BJ5" s="314"/>
      <c r="BK5" s="314"/>
      <c r="BL5" s="314"/>
      <c r="BM5" s="314"/>
      <c r="BN5" s="314"/>
      <c r="BO5" s="314"/>
      <c r="BP5" s="314"/>
      <c r="BQ5" s="314"/>
      <c r="BR5" s="314"/>
      <c r="BS5" s="314"/>
      <c r="BT5" s="314"/>
      <c r="BU5" s="314"/>
      <c r="BV5" s="314"/>
      <c r="BW5" s="314"/>
      <c r="BX5" s="314"/>
      <c r="BY5" s="314"/>
      <c r="BZ5" s="314"/>
      <c r="CA5" s="314"/>
      <c r="CB5" s="314"/>
      <c r="CC5" s="314"/>
      <c r="CD5" s="314"/>
      <c r="CE5" s="314"/>
      <c r="CF5" s="314"/>
      <c r="CG5" s="314"/>
      <c r="CH5" s="314"/>
      <c r="CI5" s="314"/>
      <c r="CJ5" s="314"/>
      <c r="CK5" s="314"/>
      <c r="CL5" s="314"/>
      <c r="CM5" s="350"/>
      <c r="CN5" s="334"/>
      <c r="CO5" s="334"/>
      <c r="CP5" s="334"/>
      <c r="CQ5" s="334"/>
      <c r="CR5" s="334"/>
      <c r="CS5" s="334"/>
      <c r="CT5" s="334"/>
      <c r="CU5" s="334"/>
      <c r="CV5" s="334"/>
      <c r="CW5" s="334"/>
      <c r="CX5" s="334"/>
      <c r="CY5" s="334"/>
      <c r="CZ5" s="334"/>
      <c r="DA5" s="334"/>
      <c r="DB5" s="334"/>
      <c r="DC5" s="334"/>
      <c r="DD5" s="334"/>
    </row>
    <row r="6" spans="1:109" s="333" customFormat="1" x14ac:dyDescent="0.3">
      <c r="A6" s="333" t="s">
        <v>806</v>
      </c>
      <c r="B6" s="333">
        <v>4.0877451547891113</v>
      </c>
      <c r="C6" s="333" t="s">
        <v>898</v>
      </c>
      <c r="D6" s="314"/>
      <c r="E6" s="314"/>
      <c r="F6" s="314"/>
      <c r="G6" s="314"/>
      <c r="H6" s="314"/>
      <c r="I6" s="314"/>
      <c r="J6" s="314"/>
      <c r="K6" s="314"/>
      <c r="L6" s="314"/>
      <c r="M6" s="314"/>
      <c r="N6" s="314"/>
      <c r="O6" s="314"/>
      <c r="P6" s="314"/>
      <c r="Q6" s="314"/>
      <c r="R6" s="314"/>
      <c r="S6" s="314"/>
      <c r="T6" s="314"/>
      <c r="U6" s="314"/>
      <c r="V6" s="314"/>
      <c r="W6" s="314"/>
      <c r="X6" s="314"/>
      <c r="Y6" s="314"/>
      <c r="Z6" s="314"/>
      <c r="AA6" s="314"/>
      <c r="AB6" s="314"/>
      <c r="AC6" s="314"/>
      <c r="AD6" s="314"/>
      <c r="AE6" s="314"/>
      <c r="AF6" s="314"/>
      <c r="AG6" s="314"/>
      <c r="AH6" s="314"/>
      <c r="AI6" s="314"/>
      <c r="AJ6" s="314"/>
      <c r="AK6" s="314"/>
      <c r="AL6" s="314"/>
      <c r="AM6" s="314"/>
      <c r="AN6" s="314"/>
      <c r="AO6" s="314"/>
      <c r="AP6" s="314"/>
      <c r="AQ6" s="314"/>
      <c r="AR6" s="314"/>
      <c r="AS6" s="314"/>
      <c r="AT6" s="314"/>
      <c r="AU6" s="314"/>
      <c r="AV6" s="314"/>
      <c r="AW6" s="314"/>
      <c r="AX6" s="314"/>
      <c r="AY6" s="314"/>
      <c r="AZ6" s="314"/>
      <c r="BA6" s="314"/>
      <c r="BB6" s="314"/>
      <c r="BC6" s="314"/>
      <c r="BD6" s="314"/>
      <c r="BE6" s="314"/>
      <c r="BF6" s="314"/>
      <c r="BG6" s="314"/>
      <c r="BH6" s="314"/>
      <c r="BI6" s="314"/>
      <c r="BJ6" s="314"/>
      <c r="BK6" s="314"/>
      <c r="BL6" s="314"/>
      <c r="BM6" s="314"/>
      <c r="BN6" s="314"/>
      <c r="BO6" s="314"/>
      <c r="BP6" s="314"/>
      <c r="BQ6" s="314"/>
      <c r="BR6" s="314"/>
      <c r="BS6" s="314"/>
      <c r="BT6" s="314"/>
      <c r="BU6" s="314"/>
      <c r="BV6" s="314"/>
      <c r="BW6" s="314"/>
      <c r="BX6" s="314"/>
      <c r="BY6" s="314"/>
      <c r="BZ6" s="314"/>
      <c r="CA6" s="314"/>
      <c r="CB6" s="314"/>
      <c r="CC6" s="314"/>
      <c r="CD6" s="314"/>
      <c r="CE6" s="314"/>
      <c r="CF6" s="314"/>
      <c r="CG6" s="314"/>
      <c r="CH6" s="314"/>
      <c r="CI6" s="314"/>
      <c r="CJ6" s="314"/>
      <c r="CK6" s="314"/>
      <c r="CL6" s="314"/>
      <c r="CM6" s="314"/>
      <c r="CN6" s="314"/>
      <c r="CO6" s="314"/>
      <c r="CP6" s="314"/>
      <c r="CQ6" s="314"/>
      <c r="CR6" s="314"/>
      <c r="CS6" s="314"/>
      <c r="CT6" s="314"/>
      <c r="CU6" s="314"/>
      <c r="CV6" s="314"/>
      <c r="CW6" s="314"/>
      <c r="CX6" s="314"/>
      <c r="CY6" s="314"/>
      <c r="CZ6" s="314"/>
      <c r="DA6" s="314"/>
      <c r="DB6" s="314"/>
      <c r="DC6" s="314"/>
      <c r="DD6" s="314"/>
      <c r="DE6" s="349"/>
    </row>
    <row r="7" spans="1:109" s="333" customFormat="1" x14ac:dyDescent="0.3">
      <c r="A7" s="333" t="s">
        <v>807</v>
      </c>
      <c r="B7" s="333">
        <v>56.000357170906895</v>
      </c>
      <c r="C7" s="333" t="s">
        <v>898</v>
      </c>
      <c r="D7" s="314"/>
      <c r="E7" s="314"/>
      <c r="F7" s="314"/>
      <c r="G7" s="314"/>
      <c r="H7" s="314"/>
      <c r="I7" s="314"/>
      <c r="J7" s="314"/>
      <c r="K7" s="314"/>
      <c r="L7" s="314"/>
      <c r="M7" s="314"/>
      <c r="N7" s="314"/>
      <c r="O7" s="314"/>
      <c r="P7" s="314"/>
      <c r="Q7" s="314"/>
      <c r="R7" s="314"/>
      <c r="S7" s="314"/>
      <c r="T7" s="314"/>
      <c r="U7" s="314"/>
      <c r="V7" s="314"/>
      <c r="W7" s="314"/>
      <c r="X7" s="314"/>
      <c r="Y7" s="314"/>
      <c r="Z7" s="314"/>
      <c r="AA7" s="314"/>
      <c r="AB7" s="314"/>
      <c r="AC7" s="314"/>
      <c r="AD7" s="314"/>
      <c r="AE7" s="314"/>
      <c r="AF7" s="314"/>
      <c r="AG7" s="314"/>
      <c r="AH7" s="314"/>
      <c r="AI7" s="314"/>
      <c r="AJ7" s="314"/>
      <c r="AK7" s="314"/>
      <c r="AL7" s="314"/>
      <c r="AM7" s="314"/>
      <c r="AN7" s="314"/>
      <c r="AO7" s="314"/>
      <c r="AP7" s="314"/>
      <c r="AQ7" s="314"/>
      <c r="AR7" s="314"/>
      <c r="AS7" s="314"/>
      <c r="AT7" s="314"/>
      <c r="AU7" s="314"/>
      <c r="AV7" s="314"/>
      <c r="AW7" s="314"/>
      <c r="AX7" s="314"/>
      <c r="AY7" s="314"/>
      <c r="AZ7" s="314"/>
      <c r="BA7" s="314"/>
      <c r="BB7" s="314"/>
      <c r="BC7" s="314"/>
      <c r="BD7" s="314"/>
      <c r="BE7" s="314"/>
      <c r="BF7" s="314"/>
      <c r="BG7" s="314"/>
      <c r="BH7" s="314"/>
      <c r="BI7" s="314"/>
      <c r="BJ7" s="314"/>
      <c r="BK7" s="314"/>
      <c r="BL7" s="314"/>
      <c r="BM7" s="314"/>
      <c r="BN7" s="314"/>
      <c r="BO7" s="314"/>
      <c r="BP7" s="314"/>
      <c r="BQ7" s="314"/>
      <c r="BR7" s="314"/>
      <c r="BS7" s="314"/>
      <c r="BT7" s="314"/>
      <c r="BU7" s="314"/>
      <c r="BV7" s="314"/>
      <c r="BW7" s="314"/>
      <c r="BX7" s="314"/>
      <c r="BY7" s="314"/>
      <c r="BZ7" s="314"/>
      <c r="CA7" s="314"/>
      <c r="CB7" s="314"/>
      <c r="CC7" s="314"/>
      <c r="CD7" s="314"/>
      <c r="CE7" s="314"/>
      <c r="CF7" s="314"/>
      <c r="CG7" s="314"/>
      <c r="CH7" s="314"/>
      <c r="CI7" s="314"/>
      <c r="CJ7" s="314"/>
      <c r="CK7" s="314"/>
      <c r="CL7" s="314"/>
      <c r="CM7" s="314"/>
      <c r="CN7" s="314"/>
      <c r="CO7" s="314"/>
      <c r="CP7" s="314"/>
      <c r="CQ7" s="314"/>
      <c r="CR7" s="314"/>
      <c r="CS7" s="314"/>
      <c r="CT7" s="314"/>
      <c r="CU7" s="314"/>
      <c r="CV7" s="314"/>
      <c r="CW7" s="314"/>
      <c r="CX7" s="314"/>
      <c r="CY7" s="314"/>
      <c r="CZ7" s="314"/>
      <c r="DA7" s="314"/>
      <c r="DB7" s="314"/>
      <c r="DC7" s="314"/>
      <c r="DD7" s="314"/>
      <c r="DE7" s="349"/>
    </row>
    <row r="8" spans="1:109" s="333" customFormat="1" x14ac:dyDescent="0.3">
      <c r="A8" s="333" t="s">
        <v>808</v>
      </c>
      <c r="B8" s="333">
        <v>669.40076387932515</v>
      </c>
      <c r="C8" s="333" t="s">
        <v>898</v>
      </c>
      <c r="D8" s="314"/>
      <c r="E8" s="314"/>
      <c r="F8" s="314"/>
      <c r="G8" s="314"/>
      <c r="H8" s="314"/>
      <c r="I8" s="314"/>
      <c r="J8" s="314"/>
      <c r="K8" s="314"/>
      <c r="L8" s="314"/>
      <c r="M8" s="314"/>
      <c r="N8" s="314"/>
      <c r="O8" s="314"/>
      <c r="P8" s="314"/>
      <c r="Q8" s="314"/>
      <c r="R8" s="314"/>
      <c r="S8" s="314"/>
      <c r="T8" s="314"/>
      <c r="U8" s="314"/>
      <c r="V8" s="314"/>
      <c r="W8" s="314"/>
      <c r="X8" s="314"/>
      <c r="Y8" s="314"/>
      <c r="Z8" s="314"/>
      <c r="AA8" s="314"/>
      <c r="AB8" s="314"/>
      <c r="AC8" s="314"/>
      <c r="AD8" s="314"/>
      <c r="AE8" s="314"/>
      <c r="AF8" s="314"/>
      <c r="AG8" s="314"/>
      <c r="AH8" s="314"/>
      <c r="AI8" s="314"/>
      <c r="AJ8" s="314"/>
      <c r="AK8" s="314"/>
      <c r="AL8" s="314"/>
      <c r="AM8" s="314"/>
      <c r="AN8" s="314"/>
      <c r="AO8" s="314"/>
      <c r="AP8" s="314"/>
      <c r="AQ8" s="314"/>
      <c r="AR8" s="314"/>
      <c r="AS8" s="314"/>
      <c r="AT8" s="314"/>
      <c r="AU8" s="314"/>
      <c r="AV8" s="314"/>
      <c r="AW8" s="314"/>
      <c r="AX8" s="314"/>
      <c r="AY8" s="314"/>
      <c r="AZ8" s="314"/>
      <c r="BA8" s="314"/>
      <c r="BB8" s="314"/>
      <c r="BC8" s="314"/>
      <c r="BD8" s="314"/>
      <c r="BE8" s="314"/>
      <c r="BF8" s="314"/>
      <c r="BG8" s="314"/>
      <c r="BH8" s="314"/>
      <c r="BI8" s="314"/>
      <c r="BJ8" s="314"/>
      <c r="BK8" s="314"/>
      <c r="BL8" s="314"/>
      <c r="BM8" s="314"/>
      <c r="BN8" s="314"/>
      <c r="BO8" s="314"/>
      <c r="BP8" s="314"/>
      <c r="BQ8" s="314"/>
      <c r="BR8" s="314"/>
      <c r="BS8" s="314"/>
      <c r="BT8" s="314"/>
      <c r="BU8" s="314"/>
      <c r="BV8" s="314"/>
      <c r="BW8" s="314"/>
      <c r="BX8" s="314"/>
      <c r="BY8" s="314"/>
      <c r="BZ8" s="314"/>
      <c r="CA8" s="314"/>
      <c r="CB8" s="314"/>
      <c r="CC8" s="314"/>
      <c r="CD8" s="314"/>
      <c r="CE8" s="314"/>
      <c r="CF8" s="314"/>
      <c r="CG8" s="314"/>
      <c r="CH8" s="314"/>
      <c r="CI8" s="314"/>
      <c r="CJ8" s="314"/>
      <c r="CK8" s="314"/>
      <c r="CL8" s="314"/>
      <c r="CM8" s="314"/>
      <c r="CN8" s="314"/>
      <c r="CO8" s="314"/>
      <c r="CP8" s="314"/>
      <c r="CQ8" s="314"/>
      <c r="CR8" s="314"/>
      <c r="CS8" s="314"/>
      <c r="CT8" s="314"/>
      <c r="CU8" s="314"/>
      <c r="CV8" s="314"/>
      <c r="CW8" s="314"/>
      <c r="CX8" s="314"/>
      <c r="CY8" s="314"/>
      <c r="CZ8" s="314"/>
      <c r="DA8" s="314"/>
      <c r="DB8" s="314"/>
      <c r="DC8" s="314"/>
      <c r="DD8" s="314"/>
      <c r="DE8" s="349"/>
    </row>
    <row r="9" spans="1:109" s="333" customFormat="1" x14ac:dyDescent="0.3">
      <c r="A9" s="333" t="s">
        <v>809</v>
      </c>
      <c r="B9" s="333">
        <v>173.33763811560081</v>
      </c>
      <c r="C9" s="333" t="s">
        <v>898</v>
      </c>
      <c r="D9" s="314"/>
      <c r="E9" s="314"/>
      <c r="F9" s="314"/>
      <c r="G9" s="314"/>
      <c r="H9" s="314"/>
      <c r="I9" s="314"/>
      <c r="J9" s="314"/>
      <c r="K9" s="314"/>
      <c r="L9" s="314"/>
      <c r="M9" s="314"/>
      <c r="N9" s="314"/>
      <c r="O9" s="314"/>
      <c r="P9" s="314"/>
      <c r="Q9" s="314"/>
      <c r="R9" s="314"/>
      <c r="S9" s="314"/>
      <c r="T9" s="314"/>
      <c r="U9" s="314"/>
      <c r="V9" s="314"/>
      <c r="W9" s="314"/>
      <c r="X9" s="314"/>
      <c r="Y9" s="314"/>
      <c r="Z9" s="314"/>
      <c r="AA9" s="314"/>
      <c r="AB9" s="314"/>
      <c r="AC9" s="314"/>
      <c r="AD9" s="314"/>
      <c r="AE9" s="314"/>
      <c r="AF9" s="314"/>
      <c r="AG9" s="314"/>
      <c r="AH9" s="314"/>
      <c r="AI9" s="314"/>
      <c r="AJ9" s="314"/>
      <c r="AK9" s="314"/>
      <c r="AL9" s="314"/>
      <c r="AM9" s="314"/>
      <c r="AN9" s="314"/>
      <c r="AO9" s="314"/>
      <c r="AP9" s="314"/>
      <c r="AQ9" s="314"/>
      <c r="AR9" s="314"/>
      <c r="AS9" s="314"/>
      <c r="AT9" s="314"/>
      <c r="AU9" s="314"/>
      <c r="AV9" s="314"/>
      <c r="AW9" s="314"/>
      <c r="AX9" s="314"/>
      <c r="AY9" s="314"/>
      <c r="AZ9" s="314"/>
      <c r="BA9" s="314"/>
      <c r="BB9" s="314"/>
      <c r="BC9" s="314"/>
      <c r="BD9" s="314"/>
      <c r="BE9" s="314"/>
      <c r="BF9" s="314"/>
      <c r="BG9" s="314"/>
      <c r="BH9" s="314"/>
      <c r="BI9" s="314"/>
      <c r="BJ9" s="314"/>
      <c r="BK9" s="314"/>
      <c r="BL9" s="314"/>
      <c r="BM9" s="314"/>
      <c r="BN9" s="314"/>
      <c r="BO9" s="314"/>
      <c r="BP9" s="314"/>
      <c r="BQ9" s="314"/>
      <c r="BR9" s="314"/>
      <c r="BS9" s="314"/>
      <c r="BT9" s="314"/>
      <c r="BU9" s="314"/>
      <c r="BV9" s="314"/>
      <c r="BW9" s="314"/>
      <c r="BX9" s="314"/>
      <c r="BY9" s="314"/>
      <c r="BZ9" s="314"/>
      <c r="CA9" s="314"/>
      <c r="CB9" s="314"/>
      <c r="CC9" s="314"/>
      <c r="CD9" s="314"/>
      <c r="CE9" s="314"/>
      <c r="CF9" s="314"/>
      <c r="CG9" s="314"/>
      <c r="CH9" s="314"/>
      <c r="CI9" s="314"/>
      <c r="CJ9" s="314"/>
      <c r="CK9" s="314"/>
      <c r="CL9" s="314"/>
      <c r="CM9" s="314"/>
      <c r="CN9" s="314"/>
      <c r="CO9" s="314"/>
      <c r="CP9" s="314"/>
      <c r="CQ9" s="314"/>
      <c r="CR9" s="314"/>
      <c r="CS9" s="314"/>
      <c r="CT9" s="314"/>
      <c r="CU9" s="314"/>
      <c r="CV9" s="314"/>
      <c r="CW9" s="314"/>
      <c r="CX9" s="314"/>
      <c r="CY9" s="314"/>
      <c r="CZ9" s="314"/>
      <c r="DA9" s="314"/>
      <c r="DB9" s="314"/>
      <c r="DC9" s="314"/>
      <c r="DD9" s="314"/>
      <c r="DE9" s="349"/>
    </row>
    <row r="10" spans="1:109" s="334" customFormat="1" x14ac:dyDescent="0.3">
      <c r="A10" s="333" t="s">
        <v>810</v>
      </c>
      <c r="B10" s="355">
        <f>B4+B5+B6+B7+B8+B9</f>
        <v>2534.6339717583032</v>
      </c>
      <c r="C10" s="333" t="s">
        <v>898</v>
      </c>
      <c r="D10" s="314"/>
      <c r="E10" s="314"/>
      <c r="F10" s="314"/>
      <c r="G10" s="314"/>
      <c r="H10" s="314"/>
      <c r="I10" s="314"/>
      <c r="J10" s="314"/>
      <c r="K10" s="314"/>
      <c r="L10" s="314"/>
      <c r="M10" s="314"/>
      <c r="N10" s="314"/>
      <c r="O10" s="314"/>
      <c r="P10" s="314"/>
      <c r="Q10" s="314"/>
      <c r="R10" s="314"/>
      <c r="S10" s="314"/>
      <c r="T10" s="314"/>
      <c r="U10" s="314"/>
      <c r="V10" s="314"/>
      <c r="W10" s="314"/>
      <c r="X10" s="314"/>
      <c r="Y10" s="314"/>
      <c r="Z10" s="314"/>
      <c r="AA10" s="314"/>
      <c r="AB10" s="314"/>
      <c r="AC10" s="314"/>
      <c r="AD10" s="314"/>
      <c r="AE10" s="314"/>
      <c r="AF10" s="314"/>
      <c r="AG10" s="314"/>
      <c r="AH10" s="314"/>
      <c r="AI10" s="314"/>
      <c r="AJ10" s="314"/>
      <c r="AK10" s="314"/>
      <c r="AL10" s="314"/>
      <c r="AM10" s="314"/>
      <c r="AN10" s="314"/>
      <c r="AO10" s="314"/>
      <c r="AP10" s="314"/>
      <c r="AQ10" s="314"/>
      <c r="AR10" s="314"/>
      <c r="AS10" s="314"/>
      <c r="AT10" s="314"/>
      <c r="AU10" s="314"/>
      <c r="AV10" s="314"/>
      <c r="AW10" s="314"/>
      <c r="AX10" s="314"/>
      <c r="AY10" s="314"/>
      <c r="AZ10" s="314"/>
      <c r="BA10" s="314"/>
      <c r="BB10" s="314"/>
      <c r="BC10" s="314"/>
      <c r="BD10" s="314"/>
      <c r="BE10" s="314"/>
      <c r="BF10" s="314"/>
      <c r="BG10" s="314"/>
      <c r="BH10" s="314"/>
      <c r="BI10" s="314"/>
      <c r="BJ10" s="314"/>
      <c r="BK10" s="314"/>
      <c r="BL10" s="314"/>
      <c r="BM10" s="314"/>
      <c r="BN10" s="314"/>
      <c r="BO10" s="314"/>
      <c r="BP10" s="314"/>
      <c r="BQ10" s="314"/>
      <c r="BR10" s="314"/>
      <c r="BS10" s="314"/>
      <c r="BT10" s="314"/>
      <c r="BU10" s="314"/>
      <c r="BV10" s="314"/>
      <c r="BW10" s="314"/>
      <c r="BX10" s="314"/>
      <c r="BY10" s="314"/>
      <c r="BZ10" s="314"/>
      <c r="CA10" s="314"/>
      <c r="CB10" s="314"/>
      <c r="CC10" s="314"/>
      <c r="CD10" s="314"/>
      <c r="CE10" s="314"/>
      <c r="CF10" s="314"/>
      <c r="CG10" s="314"/>
      <c r="CH10" s="314"/>
      <c r="CI10" s="314"/>
      <c r="CJ10" s="314"/>
      <c r="CK10" s="314"/>
      <c r="CL10" s="314"/>
      <c r="CM10" s="314"/>
      <c r="CN10" s="314"/>
      <c r="CO10" s="314"/>
      <c r="CP10" s="314"/>
      <c r="CQ10" s="314"/>
      <c r="CR10" s="314"/>
      <c r="CS10" s="314"/>
      <c r="CT10" s="314"/>
      <c r="CU10" s="314"/>
      <c r="CV10" s="314"/>
      <c r="CW10" s="314"/>
      <c r="CX10" s="314"/>
      <c r="CY10" s="314"/>
      <c r="CZ10" s="314"/>
      <c r="DA10" s="314"/>
      <c r="DB10" s="314"/>
      <c r="DC10" s="314"/>
      <c r="DD10" s="314"/>
      <c r="DE10" s="350"/>
    </row>
    <row r="11" spans="1:109" s="335" customFormat="1" x14ac:dyDescent="0.3">
      <c r="A11" s="354" t="s">
        <v>811</v>
      </c>
      <c r="B11" s="354"/>
      <c r="C11" s="354"/>
      <c r="D11" s="314"/>
      <c r="E11" s="314"/>
      <c r="F11" s="314"/>
      <c r="G11" s="314"/>
      <c r="H11" s="314"/>
      <c r="I11" s="314"/>
      <c r="J11" s="314"/>
      <c r="K11" s="314"/>
      <c r="L11" s="314"/>
      <c r="M11" s="314"/>
      <c r="N11" s="314"/>
      <c r="O11" s="314"/>
      <c r="P11" s="314"/>
      <c r="Q11" s="314"/>
      <c r="R11" s="314"/>
      <c r="S11" s="314"/>
      <c r="T11" s="314"/>
      <c r="U11" s="314"/>
      <c r="V11" s="314"/>
      <c r="W11" s="314"/>
      <c r="X11" s="314"/>
      <c r="Y11" s="314"/>
      <c r="Z11" s="314"/>
      <c r="AA11" s="314"/>
      <c r="AB11" s="314"/>
      <c r="AC11" s="314"/>
      <c r="AD11" s="314"/>
      <c r="AE11" s="314"/>
      <c r="AF11" s="314"/>
      <c r="AG11" s="314"/>
      <c r="AH11" s="314"/>
      <c r="AI11" s="314"/>
      <c r="AJ11" s="314"/>
      <c r="AK11" s="314"/>
      <c r="AL11" s="314"/>
      <c r="AM11" s="314"/>
      <c r="AN11" s="314"/>
      <c r="AO11" s="314"/>
      <c r="AP11" s="314"/>
      <c r="AQ11" s="314"/>
      <c r="AR11" s="314"/>
      <c r="AS11" s="314"/>
      <c r="AT11" s="314"/>
      <c r="AU11" s="314"/>
      <c r="AV11" s="314"/>
      <c r="AW11" s="314"/>
      <c r="AX11" s="314"/>
      <c r="AY11" s="314"/>
      <c r="AZ11" s="314"/>
      <c r="BA11" s="314"/>
      <c r="BB11" s="314"/>
      <c r="BC11" s="314"/>
      <c r="BD11" s="314"/>
      <c r="BE11" s="314"/>
      <c r="BF11" s="314"/>
      <c r="BG11" s="314"/>
      <c r="BH11" s="314"/>
      <c r="BI11" s="314"/>
      <c r="BJ11" s="314"/>
      <c r="BK11" s="314"/>
      <c r="BL11" s="314"/>
      <c r="BM11" s="314"/>
      <c r="BN11" s="314"/>
      <c r="BO11" s="314"/>
      <c r="BP11" s="314"/>
      <c r="BQ11" s="314"/>
      <c r="BR11" s="314"/>
      <c r="BS11" s="314"/>
      <c r="BT11" s="314"/>
      <c r="BU11" s="314"/>
      <c r="BV11" s="314"/>
      <c r="BW11" s="314"/>
      <c r="BX11" s="314"/>
      <c r="BY11" s="314"/>
      <c r="BZ11" s="314"/>
      <c r="CA11" s="314"/>
      <c r="CB11" s="314"/>
      <c r="CC11" s="314"/>
      <c r="CD11" s="314"/>
      <c r="CE11" s="314"/>
      <c r="CF11" s="314"/>
      <c r="CG11" s="314"/>
      <c r="CH11" s="314"/>
      <c r="CI11" s="314"/>
      <c r="CJ11" s="314"/>
      <c r="CK11" s="314"/>
      <c r="CL11" s="314"/>
      <c r="CM11" s="314"/>
      <c r="CN11" s="314"/>
      <c r="CO11" s="314"/>
      <c r="CP11" s="314"/>
      <c r="CQ11" s="314"/>
      <c r="CR11" s="314"/>
      <c r="CS11" s="314"/>
      <c r="CT11" s="314"/>
      <c r="CU11" s="314"/>
      <c r="CV11" s="314"/>
      <c r="CW11" s="314"/>
      <c r="CX11" s="314"/>
      <c r="CY11" s="314"/>
      <c r="CZ11" s="314"/>
      <c r="DA11" s="314"/>
      <c r="DB11" s="314"/>
      <c r="DC11" s="314"/>
      <c r="DD11" s="314"/>
      <c r="DE11" s="351"/>
    </row>
    <row r="12" spans="1:109" s="336" customFormat="1" x14ac:dyDescent="0.3">
      <c r="A12" s="333" t="s">
        <v>812</v>
      </c>
      <c r="B12" s="333">
        <v>58.453889674797431</v>
      </c>
      <c r="C12" s="333" t="s">
        <v>898</v>
      </c>
      <c r="D12" s="314"/>
      <c r="E12" s="314"/>
      <c r="F12" s="314"/>
      <c r="G12" s="314"/>
      <c r="H12" s="314"/>
      <c r="I12" s="314"/>
      <c r="J12" s="314"/>
      <c r="K12" s="314"/>
      <c r="L12" s="314"/>
      <c r="M12" s="314"/>
      <c r="N12" s="314"/>
      <c r="O12" s="314"/>
      <c r="P12" s="314"/>
      <c r="Q12" s="314"/>
      <c r="R12" s="314"/>
      <c r="S12" s="314"/>
      <c r="T12" s="314"/>
      <c r="U12" s="314"/>
      <c r="V12" s="314"/>
      <c r="W12" s="314"/>
      <c r="X12" s="314"/>
      <c r="Y12" s="314"/>
      <c r="Z12" s="314"/>
      <c r="AA12" s="314"/>
      <c r="AB12" s="314"/>
      <c r="AC12" s="314"/>
      <c r="AD12" s="314"/>
      <c r="AE12" s="314"/>
      <c r="AF12" s="314"/>
      <c r="AG12" s="314"/>
      <c r="AH12" s="314"/>
      <c r="AI12" s="314"/>
      <c r="AJ12" s="314"/>
      <c r="AK12" s="314"/>
      <c r="AL12" s="314"/>
      <c r="AM12" s="314"/>
      <c r="AN12" s="314"/>
      <c r="AO12" s="314"/>
      <c r="AP12" s="314"/>
      <c r="AQ12" s="314"/>
      <c r="AR12" s="314"/>
      <c r="AS12" s="314"/>
      <c r="AT12" s="314"/>
      <c r="AU12" s="314"/>
      <c r="AV12" s="314"/>
      <c r="AW12" s="314"/>
      <c r="AX12" s="314"/>
      <c r="AY12" s="314"/>
      <c r="AZ12" s="314"/>
      <c r="BA12" s="314"/>
      <c r="BB12" s="314"/>
      <c r="BC12" s="314"/>
      <c r="BD12" s="314"/>
      <c r="BE12" s="314"/>
      <c r="BF12" s="314"/>
      <c r="BG12" s="314"/>
      <c r="BH12" s="314"/>
      <c r="BI12" s="314"/>
      <c r="BJ12" s="314"/>
      <c r="BK12" s="314"/>
      <c r="BL12" s="314"/>
      <c r="BM12" s="314"/>
      <c r="BN12" s="314"/>
      <c r="BO12" s="314"/>
      <c r="BP12" s="314"/>
      <c r="BQ12" s="314"/>
      <c r="BR12" s="314"/>
      <c r="BS12" s="314"/>
      <c r="BT12" s="314"/>
      <c r="BU12" s="314"/>
      <c r="BV12" s="314"/>
      <c r="BW12" s="314"/>
      <c r="BX12" s="314"/>
      <c r="BY12" s="314"/>
      <c r="BZ12" s="314"/>
      <c r="CA12" s="314"/>
      <c r="CB12" s="314"/>
      <c r="CC12" s="314"/>
      <c r="CD12" s="314"/>
      <c r="CE12" s="314"/>
      <c r="CF12" s="314"/>
      <c r="CG12" s="314"/>
      <c r="CH12" s="314"/>
      <c r="CI12" s="314"/>
      <c r="CJ12" s="314"/>
      <c r="CK12" s="314"/>
      <c r="CL12" s="314"/>
      <c r="CM12" s="314"/>
      <c r="CN12" s="314"/>
      <c r="CO12" s="314"/>
      <c r="CP12" s="314"/>
      <c r="CQ12" s="314"/>
      <c r="CR12" s="314"/>
      <c r="CS12" s="314"/>
      <c r="CT12" s="314"/>
      <c r="CU12" s="314"/>
      <c r="CV12" s="314"/>
      <c r="CW12" s="314"/>
      <c r="CX12" s="314"/>
      <c r="CY12" s="314"/>
      <c r="CZ12" s="314"/>
      <c r="DA12" s="314"/>
      <c r="DB12" s="314"/>
      <c r="DC12" s="314"/>
      <c r="DD12" s="314"/>
      <c r="DE12" s="352"/>
    </row>
    <row r="13" spans="1:109" s="336" customFormat="1" x14ac:dyDescent="0.3">
      <c r="A13" s="333" t="s">
        <v>813</v>
      </c>
      <c r="B13" s="333">
        <v>2.6420048323860735E-2</v>
      </c>
      <c r="C13" s="333" t="s">
        <v>898</v>
      </c>
      <c r="D13" s="314"/>
      <c r="E13" s="314"/>
      <c r="F13" s="314"/>
      <c r="G13" s="314"/>
      <c r="H13" s="314"/>
      <c r="I13" s="314"/>
      <c r="J13" s="314"/>
      <c r="K13" s="314"/>
      <c r="L13" s="314"/>
      <c r="M13" s="314"/>
      <c r="N13" s="314"/>
      <c r="O13" s="314"/>
      <c r="P13" s="314"/>
      <c r="Q13" s="314"/>
      <c r="R13" s="314"/>
      <c r="S13" s="314"/>
      <c r="T13" s="314"/>
      <c r="U13" s="314"/>
      <c r="V13" s="314"/>
      <c r="W13" s="314"/>
      <c r="X13" s="314"/>
      <c r="Y13" s="314"/>
      <c r="Z13" s="314"/>
      <c r="AA13" s="314"/>
      <c r="AB13" s="314"/>
      <c r="AC13" s="314"/>
      <c r="AD13" s="314"/>
      <c r="AE13" s="314"/>
      <c r="AF13" s="314"/>
      <c r="AG13" s="314"/>
      <c r="AH13" s="314"/>
      <c r="AI13" s="314"/>
      <c r="AJ13" s="314"/>
      <c r="AK13" s="314"/>
      <c r="AL13" s="314"/>
      <c r="AM13" s="314"/>
      <c r="AN13" s="314"/>
      <c r="AO13" s="314"/>
      <c r="AP13" s="314"/>
      <c r="AQ13" s="314"/>
      <c r="AR13" s="314"/>
      <c r="AS13" s="314"/>
      <c r="AT13" s="314"/>
      <c r="AU13" s="314"/>
      <c r="AV13" s="314"/>
      <c r="AW13" s="314"/>
      <c r="AX13" s="314"/>
      <c r="AY13" s="314"/>
      <c r="AZ13" s="314"/>
      <c r="BA13" s="314"/>
      <c r="BB13" s="314"/>
      <c r="BC13" s="314"/>
      <c r="BD13" s="314"/>
      <c r="BE13" s="314"/>
      <c r="BF13" s="314"/>
      <c r="BG13" s="314"/>
      <c r="BH13" s="314"/>
      <c r="BI13" s="314"/>
      <c r="BJ13" s="314"/>
      <c r="BK13" s="314"/>
      <c r="BL13" s="314"/>
      <c r="BM13" s="314"/>
      <c r="BN13" s="314"/>
      <c r="BO13" s="314"/>
      <c r="BP13" s="314"/>
      <c r="BQ13" s="314"/>
      <c r="BR13" s="314"/>
      <c r="BS13" s="314"/>
      <c r="BT13" s="314"/>
      <c r="BU13" s="314"/>
      <c r="BV13" s="314"/>
      <c r="BW13" s="314"/>
      <c r="BX13" s="314"/>
      <c r="BY13" s="314"/>
      <c r="BZ13" s="314"/>
      <c r="CA13" s="314"/>
      <c r="CB13" s="314"/>
      <c r="CC13" s="314"/>
      <c r="CD13" s="314"/>
      <c r="CE13" s="314"/>
      <c r="CF13" s="314"/>
      <c r="CG13" s="314"/>
      <c r="CH13" s="314"/>
      <c r="CI13" s="314"/>
      <c r="CJ13" s="314"/>
      <c r="CK13" s="314"/>
      <c r="CL13" s="314"/>
      <c r="CM13" s="314"/>
      <c r="CN13" s="314"/>
      <c r="CO13" s="314"/>
      <c r="CP13" s="314"/>
      <c r="CQ13" s="314"/>
      <c r="CR13" s="314"/>
      <c r="CS13" s="314"/>
      <c r="CT13" s="314"/>
      <c r="CU13" s="314"/>
      <c r="CV13" s="314"/>
      <c r="CW13" s="314"/>
      <c r="CX13" s="314"/>
      <c r="CY13" s="314"/>
      <c r="CZ13" s="314"/>
      <c r="DA13" s="314"/>
      <c r="DB13" s="314"/>
      <c r="DC13" s="314"/>
      <c r="DD13" s="314"/>
      <c r="DE13" s="352"/>
    </row>
    <row r="14" spans="1:109" s="336" customFormat="1" x14ac:dyDescent="0.3">
      <c r="A14" s="333" t="s">
        <v>814</v>
      </c>
      <c r="B14" s="333">
        <v>2.6420048323860735E-2</v>
      </c>
      <c r="C14" s="333" t="s">
        <v>898</v>
      </c>
      <c r="D14" s="314"/>
      <c r="E14" s="314"/>
      <c r="F14" s="314"/>
      <c r="G14" s="314"/>
      <c r="H14" s="314"/>
      <c r="I14" s="314"/>
      <c r="J14" s="314"/>
      <c r="K14" s="314"/>
      <c r="L14" s="314"/>
      <c r="M14" s="314"/>
      <c r="N14" s="314"/>
      <c r="O14" s="314"/>
      <c r="P14" s="314"/>
      <c r="Q14" s="314"/>
      <c r="R14" s="314"/>
      <c r="S14" s="314"/>
      <c r="T14" s="314"/>
      <c r="U14" s="314"/>
      <c r="V14" s="314"/>
      <c r="W14" s="314"/>
      <c r="X14" s="314"/>
      <c r="Y14" s="314"/>
      <c r="Z14" s="314"/>
      <c r="AA14" s="314"/>
      <c r="AB14" s="314"/>
      <c r="AC14" s="314"/>
      <c r="AD14" s="314"/>
      <c r="AE14" s="314"/>
      <c r="AF14" s="314"/>
      <c r="AG14" s="314"/>
      <c r="AH14" s="314"/>
      <c r="AI14" s="314"/>
      <c r="AJ14" s="314"/>
      <c r="AK14" s="314"/>
      <c r="AL14" s="314"/>
      <c r="AM14" s="314"/>
      <c r="AN14" s="314"/>
      <c r="AO14" s="314"/>
      <c r="AP14" s="314"/>
      <c r="AQ14" s="314"/>
      <c r="AR14" s="314"/>
      <c r="AS14" s="314"/>
      <c r="AT14" s="314"/>
      <c r="AU14" s="314"/>
      <c r="AV14" s="314"/>
      <c r="AW14" s="314"/>
      <c r="AX14" s="314"/>
      <c r="AY14" s="314"/>
      <c r="AZ14" s="314"/>
      <c r="BA14" s="314"/>
      <c r="BB14" s="314"/>
      <c r="BC14" s="314"/>
      <c r="BD14" s="314"/>
      <c r="BE14" s="314"/>
      <c r="BF14" s="314"/>
      <c r="BG14" s="314"/>
      <c r="BH14" s="314"/>
      <c r="BI14" s="314"/>
      <c r="BJ14" s="314"/>
      <c r="BK14" s="314"/>
      <c r="BL14" s="314"/>
      <c r="BM14" s="314"/>
      <c r="BN14" s="314"/>
      <c r="BO14" s="314"/>
      <c r="BP14" s="314"/>
      <c r="BQ14" s="314"/>
      <c r="BR14" s="314"/>
      <c r="BS14" s="314"/>
      <c r="BT14" s="314"/>
      <c r="BU14" s="314"/>
      <c r="BV14" s="314"/>
      <c r="BW14" s="314"/>
      <c r="BX14" s="314"/>
      <c r="BY14" s="314"/>
      <c r="BZ14" s="314"/>
      <c r="CA14" s="314"/>
      <c r="CB14" s="314"/>
      <c r="CC14" s="314"/>
      <c r="CD14" s="314"/>
      <c r="CE14" s="314"/>
      <c r="CF14" s="314"/>
      <c r="CG14" s="314"/>
      <c r="CH14" s="314"/>
      <c r="CI14" s="314"/>
      <c r="CJ14" s="314"/>
      <c r="CK14" s="314"/>
      <c r="CL14" s="314"/>
      <c r="CM14" s="314"/>
      <c r="CN14" s="314"/>
      <c r="CO14" s="314"/>
      <c r="CP14" s="314"/>
      <c r="CQ14" s="314"/>
      <c r="CR14" s="314"/>
      <c r="CS14" s="314"/>
      <c r="CT14" s="314"/>
      <c r="CU14" s="314"/>
      <c r="CV14" s="314"/>
      <c r="CW14" s="314"/>
      <c r="CX14" s="314"/>
      <c r="CY14" s="314"/>
      <c r="CZ14" s="314"/>
      <c r="DA14" s="314"/>
      <c r="DB14" s="314"/>
      <c r="DC14" s="314"/>
      <c r="DD14" s="314"/>
      <c r="DE14" s="352"/>
    </row>
    <row r="15" spans="1:109" s="336" customFormat="1" x14ac:dyDescent="0.3">
      <c r="A15" s="333" t="s">
        <v>815</v>
      </c>
      <c r="B15" s="356">
        <v>209.70276067399539</v>
      </c>
      <c r="C15" s="333" t="s">
        <v>898</v>
      </c>
      <c r="D15" s="314"/>
      <c r="E15" s="314"/>
      <c r="F15" s="314"/>
      <c r="G15" s="314"/>
      <c r="H15" s="314"/>
      <c r="I15" s="314"/>
      <c r="J15" s="314"/>
      <c r="K15" s="314"/>
      <c r="L15" s="314"/>
      <c r="M15" s="314"/>
      <c r="N15" s="314"/>
      <c r="O15" s="314"/>
      <c r="P15" s="314"/>
      <c r="Q15" s="314"/>
      <c r="R15" s="314"/>
      <c r="S15" s="314"/>
      <c r="T15" s="314"/>
      <c r="U15" s="314"/>
      <c r="V15" s="314"/>
      <c r="W15" s="314"/>
      <c r="X15" s="314"/>
      <c r="Y15" s="314"/>
      <c r="Z15" s="314"/>
      <c r="AA15" s="314"/>
      <c r="AB15" s="314"/>
      <c r="AC15" s="314"/>
      <c r="AD15" s="314"/>
      <c r="AE15" s="314"/>
      <c r="AF15" s="314"/>
      <c r="AG15" s="314"/>
      <c r="AH15" s="314"/>
      <c r="AI15" s="314"/>
      <c r="AJ15" s="314"/>
      <c r="AK15" s="314"/>
      <c r="AL15" s="314"/>
      <c r="AM15" s="314"/>
      <c r="AN15" s="314"/>
      <c r="AO15" s="314"/>
      <c r="AP15" s="314"/>
      <c r="AQ15" s="314"/>
      <c r="AR15" s="314"/>
      <c r="AS15" s="314"/>
      <c r="AT15" s="314"/>
      <c r="AU15" s="314"/>
      <c r="AV15" s="314"/>
      <c r="AW15" s="314"/>
      <c r="AX15" s="314"/>
      <c r="AY15" s="314"/>
      <c r="AZ15" s="314"/>
      <c r="BA15" s="314"/>
      <c r="BB15" s="314"/>
      <c r="BC15" s="314"/>
      <c r="BD15" s="314"/>
      <c r="BE15" s="314"/>
      <c r="BF15" s="314"/>
      <c r="BG15" s="314"/>
      <c r="BH15" s="314"/>
      <c r="BI15" s="314"/>
      <c r="BJ15" s="314"/>
      <c r="BK15" s="314"/>
      <c r="BL15" s="314"/>
      <c r="BM15" s="314"/>
      <c r="BN15" s="314"/>
      <c r="BO15" s="314"/>
      <c r="BP15" s="314"/>
      <c r="BQ15" s="314"/>
      <c r="BR15" s="314"/>
      <c r="BS15" s="314"/>
      <c r="BT15" s="314"/>
      <c r="BU15" s="314"/>
      <c r="BV15" s="314"/>
      <c r="BW15" s="314"/>
      <c r="BX15" s="314"/>
      <c r="BY15" s="314"/>
      <c r="BZ15" s="314"/>
      <c r="CA15" s="314"/>
      <c r="CB15" s="314"/>
      <c r="CC15" s="314"/>
      <c r="CD15" s="314"/>
      <c r="CE15" s="314"/>
      <c r="CF15" s="314"/>
      <c r="CG15" s="314"/>
      <c r="CH15" s="314"/>
      <c r="CI15" s="314"/>
      <c r="CJ15" s="314"/>
      <c r="CK15" s="314"/>
      <c r="CL15" s="314"/>
      <c r="CM15" s="314"/>
      <c r="CN15" s="314"/>
      <c r="CO15" s="314"/>
      <c r="CP15" s="314"/>
      <c r="CQ15" s="314"/>
      <c r="CR15" s="314"/>
      <c r="CS15" s="314"/>
      <c r="CT15" s="314"/>
      <c r="CU15" s="314"/>
      <c r="CV15" s="314"/>
      <c r="CW15" s="314"/>
      <c r="CX15" s="314"/>
      <c r="CY15" s="314"/>
      <c r="CZ15" s="314"/>
      <c r="DA15" s="314"/>
      <c r="DB15" s="314"/>
      <c r="DC15" s="314"/>
      <c r="DD15" s="314"/>
      <c r="DE15" s="352"/>
    </row>
    <row r="16" spans="1:109" s="336" customFormat="1" x14ac:dyDescent="0.3">
      <c r="A16" s="333" t="s">
        <v>816</v>
      </c>
      <c r="B16" s="333">
        <v>0.15922997493237628</v>
      </c>
      <c r="C16" s="333" t="s">
        <v>898</v>
      </c>
      <c r="D16" s="314"/>
      <c r="E16" s="314"/>
      <c r="F16" s="314"/>
      <c r="G16" s="314"/>
      <c r="H16" s="314"/>
      <c r="I16" s="314"/>
      <c r="J16" s="314"/>
      <c r="K16" s="314"/>
      <c r="L16" s="314"/>
      <c r="M16" s="314"/>
      <c r="N16" s="314"/>
      <c r="O16" s="314"/>
      <c r="P16" s="314"/>
      <c r="Q16" s="314"/>
      <c r="R16" s="314"/>
      <c r="S16" s="314"/>
      <c r="T16" s="314"/>
      <c r="U16" s="314"/>
      <c r="V16" s="314"/>
      <c r="W16" s="314"/>
      <c r="X16" s="314"/>
      <c r="Y16" s="314"/>
      <c r="Z16" s="314"/>
      <c r="AA16" s="314"/>
      <c r="AB16" s="314"/>
      <c r="AC16" s="314"/>
      <c r="AD16" s="314"/>
      <c r="AE16" s="314"/>
      <c r="AF16" s="314"/>
      <c r="AG16" s="314"/>
      <c r="AH16" s="314"/>
      <c r="AI16" s="314"/>
      <c r="AJ16" s="314"/>
      <c r="AK16" s="314"/>
      <c r="AL16" s="314"/>
      <c r="AM16" s="314"/>
      <c r="AN16" s="314"/>
      <c r="AO16" s="314"/>
      <c r="AP16" s="314"/>
      <c r="AQ16" s="314"/>
      <c r="AR16" s="314"/>
      <c r="AS16" s="314"/>
      <c r="AT16" s="314"/>
      <c r="AU16" s="314"/>
      <c r="AV16" s="314"/>
      <c r="AW16" s="314"/>
      <c r="AX16" s="314"/>
      <c r="AY16" s="314"/>
      <c r="AZ16" s="314"/>
      <c r="BA16" s="314"/>
      <c r="BB16" s="314"/>
      <c r="BC16" s="314"/>
      <c r="BD16" s="314"/>
      <c r="BE16" s="314"/>
      <c r="BF16" s="314"/>
      <c r="BG16" s="314"/>
      <c r="BH16" s="314"/>
      <c r="BI16" s="314"/>
      <c r="BJ16" s="314"/>
      <c r="BK16" s="314"/>
      <c r="BL16" s="314"/>
      <c r="BM16" s="314"/>
      <c r="BN16" s="314"/>
      <c r="BO16" s="314"/>
      <c r="BP16" s="314"/>
      <c r="BQ16" s="314"/>
      <c r="BR16" s="314"/>
      <c r="BS16" s="314"/>
      <c r="BT16" s="314"/>
      <c r="BU16" s="314"/>
      <c r="BV16" s="314"/>
      <c r="BW16" s="314"/>
      <c r="BX16" s="314"/>
      <c r="BY16" s="314"/>
      <c r="BZ16" s="314"/>
      <c r="CA16" s="314"/>
      <c r="CB16" s="314"/>
      <c r="CC16" s="314"/>
      <c r="CD16" s="314"/>
      <c r="CE16" s="314"/>
      <c r="CF16" s="314"/>
      <c r="CG16" s="314"/>
      <c r="CH16" s="314"/>
      <c r="CI16" s="314"/>
      <c r="CJ16" s="314"/>
      <c r="CK16" s="314"/>
      <c r="CL16" s="314"/>
      <c r="CM16" s="314"/>
      <c r="CN16" s="314"/>
      <c r="CO16" s="314"/>
      <c r="CP16" s="314"/>
      <c r="CQ16" s="314"/>
      <c r="CR16" s="314"/>
      <c r="CS16" s="314"/>
      <c r="CT16" s="314"/>
      <c r="CU16" s="314"/>
      <c r="CV16" s="314"/>
      <c r="CW16" s="314"/>
      <c r="CX16" s="314"/>
      <c r="CY16" s="314"/>
      <c r="CZ16" s="314"/>
      <c r="DA16" s="314"/>
      <c r="DB16" s="314"/>
      <c r="DC16" s="314"/>
      <c r="DD16" s="314"/>
      <c r="DE16" s="352"/>
    </row>
    <row r="17" spans="1:109" s="336" customFormat="1" x14ac:dyDescent="0.3">
      <c r="A17" s="333" t="s">
        <v>817</v>
      </c>
      <c r="B17" s="333">
        <v>7.6996061816091713E-2</v>
      </c>
      <c r="C17" s="333" t="s">
        <v>898</v>
      </c>
      <c r="D17" s="314"/>
      <c r="E17" s="314"/>
      <c r="F17" s="314"/>
      <c r="G17" s="314"/>
      <c r="H17" s="314"/>
      <c r="I17" s="314"/>
      <c r="J17" s="314"/>
      <c r="K17" s="314"/>
      <c r="L17" s="314"/>
      <c r="M17" s="314"/>
      <c r="N17" s="314"/>
      <c r="O17" s="314"/>
      <c r="P17" s="314"/>
      <c r="Q17" s="314"/>
      <c r="R17" s="314"/>
      <c r="S17" s="314"/>
      <c r="T17" s="314"/>
      <c r="U17" s="314"/>
      <c r="V17" s="314"/>
      <c r="W17" s="314"/>
      <c r="X17" s="314"/>
      <c r="Y17" s="314"/>
      <c r="Z17" s="314"/>
      <c r="AA17" s="314"/>
      <c r="AB17" s="314"/>
      <c r="AC17" s="314"/>
      <c r="AD17" s="314"/>
      <c r="AE17" s="314"/>
      <c r="AF17" s="314"/>
      <c r="AG17" s="314"/>
      <c r="AH17" s="314"/>
      <c r="AI17" s="314"/>
      <c r="AJ17" s="314"/>
      <c r="AK17" s="314"/>
      <c r="AL17" s="314"/>
      <c r="AM17" s="314"/>
      <c r="AN17" s="314"/>
      <c r="AO17" s="314"/>
      <c r="AP17" s="314"/>
      <c r="AQ17" s="314"/>
      <c r="AR17" s="314"/>
      <c r="AS17" s="314"/>
      <c r="AT17" s="314"/>
      <c r="AU17" s="314"/>
      <c r="AV17" s="314"/>
      <c r="AW17" s="314"/>
      <c r="AX17" s="314"/>
      <c r="AY17" s="314"/>
      <c r="AZ17" s="314"/>
      <c r="BA17" s="314"/>
      <c r="BB17" s="314"/>
      <c r="BC17" s="314"/>
      <c r="BD17" s="314"/>
      <c r="BE17" s="314"/>
      <c r="BF17" s="314"/>
      <c r="BG17" s="314"/>
      <c r="BH17" s="314"/>
      <c r="BI17" s="314"/>
      <c r="BJ17" s="314"/>
      <c r="BK17" s="314"/>
      <c r="BL17" s="314"/>
      <c r="BM17" s="314"/>
      <c r="BN17" s="314"/>
      <c r="BO17" s="314"/>
      <c r="BP17" s="314"/>
      <c r="BQ17" s="314"/>
      <c r="BR17" s="314"/>
      <c r="BS17" s="314"/>
      <c r="BT17" s="314"/>
      <c r="BU17" s="314"/>
      <c r="BV17" s="314"/>
      <c r="BW17" s="314"/>
      <c r="BX17" s="314"/>
      <c r="BY17" s="314"/>
      <c r="BZ17" s="314"/>
      <c r="CA17" s="314"/>
      <c r="CB17" s="314"/>
      <c r="CC17" s="314"/>
      <c r="CD17" s="314"/>
      <c r="CE17" s="314"/>
      <c r="CF17" s="314"/>
      <c r="CG17" s="314"/>
      <c r="CH17" s="314"/>
      <c r="CI17" s="314"/>
      <c r="CJ17" s="314"/>
      <c r="CK17" s="314"/>
      <c r="CL17" s="314"/>
      <c r="CM17" s="314"/>
      <c r="CN17" s="314"/>
      <c r="CO17" s="314"/>
      <c r="CP17" s="314"/>
      <c r="CQ17" s="314"/>
      <c r="CR17" s="314"/>
      <c r="CS17" s="314"/>
      <c r="CT17" s="314"/>
      <c r="CU17" s="314"/>
      <c r="CV17" s="314"/>
      <c r="CW17" s="314"/>
      <c r="CX17" s="314"/>
      <c r="CY17" s="314"/>
      <c r="CZ17" s="314"/>
      <c r="DA17" s="314"/>
      <c r="DB17" s="314"/>
      <c r="DC17" s="314"/>
      <c r="DD17" s="314"/>
      <c r="DE17" s="352"/>
    </row>
    <row r="18" spans="1:109" s="336" customFormat="1" x14ac:dyDescent="0.3">
      <c r="A18" s="333" t="s">
        <v>818</v>
      </c>
      <c r="B18" s="333">
        <v>3.4064789816682408</v>
      </c>
      <c r="C18" s="333" t="s">
        <v>898</v>
      </c>
      <c r="D18" s="314"/>
      <c r="E18" s="314"/>
      <c r="F18" s="314"/>
      <c r="G18" s="314"/>
      <c r="H18" s="314"/>
      <c r="I18" s="314"/>
      <c r="J18" s="314"/>
      <c r="K18" s="314"/>
      <c r="L18" s="314"/>
      <c r="M18" s="314"/>
      <c r="N18" s="314"/>
      <c r="O18" s="314"/>
      <c r="P18" s="314"/>
      <c r="Q18" s="314"/>
      <c r="R18" s="314"/>
      <c r="S18" s="314"/>
      <c r="T18" s="314"/>
      <c r="U18" s="314"/>
      <c r="V18" s="314"/>
      <c r="W18" s="314"/>
      <c r="X18" s="314"/>
      <c r="Y18" s="314"/>
      <c r="Z18" s="314"/>
      <c r="AA18" s="314"/>
      <c r="AB18" s="314"/>
      <c r="AC18" s="314"/>
      <c r="AD18" s="314"/>
      <c r="AE18" s="314"/>
      <c r="AF18" s="314"/>
      <c r="AG18" s="314"/>
      <c r="AH18" s="314"/>
      <c r="AI18" s="314"/>
      <c r="AJ18" s="314"/>
      <c r="AK18" s="314"/>
      <c r="AL18" s="314"/>
      <c r="AM18" s="314"/>
      <c r="AN18" s="314"/>
      <c r="AO18" s="314"/>
      <c r="AP18" s="314"/>
      <c r="AQ18" s="314"/>
      <c r="AR18" s="314"/>
      <c r="AS18" s="314"/>
      <c r="AT18" s="314"/>
      <c r="AU18" s="314"/>
      <c r="AV18" s="314"/>
      <c r="AW18" s="314"/>
      <c r="AX18" s="314"/>
      <c r="AY18" s="314"/>
      <c r="AZ18" s="314"/>
      <c r="BA18" s="314"/>
      <c r="BB18" s="314"/>
      <c r="BC18" s="314"/>
      <c r="BD18" s="314"/>
      <c r="BE18" s="314"/>
      <c r="BF18" s="314"/>
      <c r="BG18" s="314"/>
      <c r="BH18" s="314"/>
      <c r="BI18" s="314"/>
      <c r="BJ18" s="314"/>
      <c r="BK18" s="314"/>
      <c r="BL18" s="314"/>
      <c r="BM18" s="314"/>
      <c r="BN18" s="314"/>
      <c r="BO18" s="314"/>
      <c r="BP18" s="314"/>
      <c r="BQ18" s="314"/>
      <c r="BR18" s="314"/>
      <c r="BS18" s="314"/>
      <c r="BT18" s="314"/>
      <c r="BU18" s="314"/>
      <c r="BV18" s="314"/>
      <c r="BW18" s="314"/>
      <c r="BX18" s="314"/>
      <c r="BY18" s="314"/>
      <c r="BZ18" s="314"/>
      <c r="CA18" s="314"/>
      <c r="CB18" s="314"/>
      <c r="CC18" s="314"/>
      <c r="CD18" s="314"/>
      <c r="CE18" s="314"/>
      <c r="CF18" s="314"/>
      <c r="CG18" s="314"/>
      <c r="CH18" s="314"/>
      <c r="CI18" s="314"/>
      <c r="CJ18" s="314"/>
      <c r="CK18" s="314"/>
      <c r="CL18" s="314"/>
      <c r="CM18" s="314"/>
      <c r="CN18" s="314"/>
      <c r="CO18" s="314"/>
      <c r="CP18" s="314"/>
      <c r="CQ18" s="314"/>
      <c r="CR18" s="314"/>
      <c r="CS18" s="314"/>
      <c r="CT18" s="314"/>
      <c r="CU18" s="314"/>
      <c r="CV18" s="314"/>
      <c r="CW18" s="314"/>
      <c r="CX18" s="314"/>
      <c r="CY18" s="314"/>
      <c r="CZ18" s="314"/>
      <c r="DA18" s="314"/>
      <c r="DB18" s="314"/>
      <c r="DC18" s="314"/>
      <c r="DD18" s="314"/>
      <c r="DE18" s="352"/>
    </row>
    <row r="19" spans="1:109" s="336" customFormat="1" x14ac:dyDescent="0.3">
      <c r="A19" s="333" t="s">
        <v>819</v>
      </c>
      <c r="B19" s="333">
        <v>15.6</v>
      </c>
      <c r="C19" s="333" t="s">
        <v>898</v>
      </c>
      <c r="D19" s="314"/>
      <c r="E19" s="314"/>
      <c r="F19" s="314"/>
      <c r="G19" s="314"/>
      <c r="H19" s="314"/>
      <c r="I19" s="314"/>
      <c r="J19" s="314"/>
      <c r="K19" s="314"/>
      <c r="L19" s="314"/>
      <c r="M19" s="314"/>
      <c r="N19" s="314"/>
      <c r="O19" s="314"/>
      <c r="P19" s="314"/>
      <c r="Q19" s="314"/>
      <c r="R19" s="314"/>
      <c r="S19" s="314"/>
      <c r="T19" s="314"/>
      <c r="U19" s="314"/>
      <c r="V19" s="314"/>
      <c r="W19" s="314"/>
      <c r="X19" s="314"/>
      <c r="Y19" s="314"/>
      <c r="Z19" s="314"/>
      <c r="AA19" s="314"/>
      <c r="AB19" s="314"/>
      <c r="AC19" s="314"/>
      <c r="AD19" s="314"/>
      <c r="AE19" s="314"/>
      <c r="AF19" s="314"/>
      <c r="AG19" s="314"/>
      <c r="AH19" s="314"/>
      <c r="AI19" s="314"/>
      <c r="AJ19" s="314"/>
      <c r="AK19" s="314"/>
      <c r="AL19" s="314"/>
      <c r="AM19" s="314"/>
      <c r="AN19" s="314"/>
      <c r="AO19" s="314"/>
      <c r="AP19" s="314"/>
      <c r="AQ19" s="314"/>
      <c r="AR19" s="314"/>
      <c r="AS19" s="314"/>
      <c r="AT19" s="314"/>
      <c r="AU19" s="314"/>
      <c r="AV19" s="314"/>
      <c r="AW19" s="314"/>
      <c r="AX19" s="314"/>
      <c r="AY19" s="314"/>
      <c r="AZ19" s="314"/>
      <c r="BA19" s="314"/>
      <c r="BB19" s="314"/>
      <c r="BC19" s="314"/>
      <c r="BD19" s="314"/>
      <c r="BE19" s="314"/>
      <c r="BF19" s="314"/>
      <c r="BG19" s="314"/>
      <c r="BH19" s="314"/>
      <c r="BI19" s="314"/>
      <c r="BJ19" s="314"/>
      <c r="BK19" s="314"/>
      <c r="BL19" s="314"/>
      <c r="BM19" s="314"/>
      <c r="BN19" s="314"/>
      <c r="BO19" s="314"/>
      <c r="BP19" s="314"/>
      <c r="BQ19" s="314"/>
      <c r="BR19" s="314"/>
      <c r="BS19" s="314"/>
      <c r="BT19" s="314"/>
      <c r="BU19" s="314"/>
      <c r="BV19" s="314"/>
      <c r="BW19" s="314"/>
      <c r="BX19" s="314"/>
      <c r="BY19" s="314"/>
      <c r="BZ19" s="314"/>
      <c r="CA19" s="314"/>
      <c r="CB19" s="314"/>
      <c r="CC19" s="314"/>
      <c r="CD19" s="314"/>
      <c r="CE19" s="314"/>
      <c r="CF19" s="314"/>
      <c r="CG19" s="314"/>
      <c r="CH19" s="314"/>
      <c r="CI19" s="314"/>
      <c r="CJ19" s="314"/>
      <c r="CK19" s="314"/>
      <c r="CL19" s="314"/>
      <c r="CM19" s="314"/>
      <c r="CN19" s="314"/>
      <c r="CO19" s="314"/>
      <c r="CP19" s="314"/>
      <c r="CQ19" s="314"/>
      <c r="CR19" s="314"/>
      <c r="CS19" s="314"/>
      <c r="CT19" s="314"/>
      <c r="CU19" s="314"/>
      <c r="CV19" s="314"/>
      <c r="CW19" s="314"/>
      <c r="CX19" s="314"/>
      <c r="CY19" s="314"/>
      <c r="CZ19" s="314"/>
      <c r="DA19" s="314"/>
      <c r="DB19" s="314"/>
      <c r="DC19" s="314"/>
      <c r="DD19" s="314"/>
      <c r="DE19" s="352"/>
    </row>
    <row r="20" spans="1:109" s="336" customFormat="1" x14ac:dyDescent="0.3">
      <c r="A20" s="333" t="s">
        <v>820</v>
      </c>
      <c r="B20" s="333">
        <v>0</v>
      </c>
      <c r="C20" s="333" t="s">
        <v>898</v>
      </c>
      <c r="D20" s="314"/>
      <c r="E20" s="314"/>
      <c r="F20" s="314"/>
      <c r="G20" s="314"/>
      <c r="H20" s="314"/>
      <c r="I20" s="314"/>
      <c r="J20" s="314"/>
      <c r="K20" s="314"/>
      <c r="L20" s="314"/>
      <c r="M20" s="314"/>
      <c r="N20" s="314"/>
      <c r="O20" s="314"/>
      <c r="P20" s="314"/>
      <c r="Q20" s="314"/>
      <c r="R20" s="314"/>
      <c r="S20" s="314"/>
      <c r="T20" s="314"/>
      <c r="U20" s="314"/>
      <c r="V20" s="314"/>
      <c r="W20" s="314"/>
      <c r="X20" s="314"/>
      <c r="Y20" s="314"/>
      <c r="Z20" s="314"/>
      <c r="AA20" s="314"/>
      <c r="AB20" s="314"/>
      <c r="AC20" s="314"/>
      <c r="AD20" s="314"/>
      <c r="AE20" s="314"/>
      <c r="AF20" s="314"/>
      <c r="AG20" s="314"/>
      <c r="AH20" s="314"/>
      <c r="AI20" s="314"/>
      <c r="AJ20" s="314"/>
      <c r="AK20" s="314"/>
      <c r="AL20" s="314"/>
      <c r="AM20" s="314"/>
      <c r="AN20" s="314"/>
      <c r="AO20" s="314"/>
      <c r="AP20" s="314"/>
      <c r="AQ20" s="314"/>
      <c r="AR20" s="314"/>
      <c r="AS20" s="314"/>
      <c r="AT20" s="314"/>
      <c r="AU20" s="314"/>
      <c r="AV20" s="314"/>
      <c r="AW20" s="314"/>
      <c r="AX20" s="314"/>
      <c r="AY20" s="314"/>
      <c r="AZ20" s="314"/>
      <c r="BA20" s="314"/>
      <c r="BB20" s="314"/>
      <c r="BC20" s="314"/>
      <c r="BD20" s="314"/>
      <c r="BE20" s="314"/>
      <c r="BF20" s="314"/>
      <c r="BG20" s="314"/>
      <c r="BH20" s="314"/>
      <c r="BI20" s="314"/>
      <c r="BJ20" s="314"/>
      <c r="BK20" s="314"/>
      <c r="BL20" s="314"/>
      <c r="BM20" s="314"/>
      <c r="BN20" s="314"/>
      <c r="BO20" s="314"/>
      <c r="BP20" s="314"/>
      <c r="BQ20" s="314"/>
      <c r="BR20" s="314"/>
      <c r="BS20" s="314"/>
      <c r="BT20" s="314"/>
      <c r="BU20" s="314"/>
      <c r="BV20" s="314"/>
      <c r="BW20" s="314"/>
      <c r="BX20" s="314"/>
      <c r="BY20" s="314"/>
      <c r="BZ20" s="314"/>
      <c r="CA20" s="314"/>
      <c r="CB20" s="314"/>
      <c r="CC20" s="314"/>
      <c r="CD20" s="314"/>
      <c r="CE20" s="314"/>
      <c r="CF20" s="314"/>
      <c r="CG20" s="314"/>
      <c r="CH20" s="314"/>
      <c r="CI20" s="314"/>
      <c r="CJ20" s="314"/>
      <c r="CK20" s="314"/>
      <c r="CL20" s="314"/>
      <c r="CM20" s="314"/>
      <c r="CN20" s="314"/>
      <c r="CO20" s="314"/>
      <c r="CP20" s="314"/>
      <c r="CQ20" s="314"/>
      <c r="CR20" s="314"/>
      <c r="CS20" s="314"/>
      <c r="CT20" s="314"/>
      <c r="CU20" s="314"/>
      <c r="CV20" s="314"/>
      <c r="CW20" s="314"/>
      <c r="CX20" s="314"/>
      <c r="CY20" s="314"/>
      <c r="CZ20" s="314"/>
      <c r="DA20" s="314"/>
      <c r="DB20" s="314"/>
      <c r="DC20" s="314"/>
      <c r="DD20" s="314"/>
      <c r="DE20" s="352"/>
    </row>
    <row r="21" spans="1:109" s="336" customFormat="1" x14ac:dyDescent="0.3">
      <c r="A21" s="333" t="s">
        <v>821</v>
      </c>
      <c r="B21" s="333">
        <v>1</v>
      </c>
      <c r="C21" s="333" t="s">
        <v>898</v>
      </c>
      <c r="D21" s="314"/>
      <c r="E21" s="314"/>
      <c r="F21" s="314"/>
      <c r="G21" s="314"/>
      <c r="H21" s="314"/>
      <c r="I21" s="314"/>
      <c r="J21" s="314"/>
      <c r="K21" s="314"/>
      <c r="L21" s="314"/>
      <c r="M21" s="314"/>
      <c r="N21" s="314"/>
      <c r="O21" s="314"/>
      <c r="P21" s="314"/>
      <c r="Q21" s="314"/>
      <c r="R21" s="314"/>
      <c r="S21" s="314"/>
      <c r="T21" s="314"/>
      <c r="U21" s="314"/>
      <c r="V21" s="314"/>
      <c r="W21" s="314"/>
      <c r="X21" s="314"/>
      <c r="Y21" s="314"/>
      <c r="Z21" s="314"/>
      <c r="AA21" s="314"/>
      <c r="AB21" s="314"/>
      <c r="AC21" s="314"/>
      <c r="AD21" s="314"/>
      <c r="AE21" s="314"/>
      <c r="AF21" s="314"/>
      <c r="AG21" s="314"/>
      <c r="AH21" s="314"/>
      <c r="AI21" s="314"/>
      <c r="AJ21" s="314"/>
      <c r="AK21" s="314"/>
      <c r="AL21" s="314"/>
      <c r="AM21" s="314"/>
      <c r="AN21" s="314"/>
      <c r="AO21" s="314"/>
      <c r="AP21" s="314"/>
      <c r="AQ21" s="314"/>
      <c r="AR21" s="314"/>
      <c r="AS21" s="314"/>
      <c r="AT21" s="314"/>
      <c r="AU21" s="314"/>
      <c r="AV21" s="314"/>
      <c r="AW21" s="314"/>
      <c r="AX21" s="314"/>
      <c r="AY21" s="314"/>
      <c r="AZ21" s="314"/>
      <c r="BA21" s="314"/>
      <c r="BB21" s="314"/>
      <c r="BC21" s="314"/>
      <c r="BD21" s="314"/>
      <c r="BE21" s="314"/>
      <c r="BF21" s="314"/>
      <c r="BG21" s="314"/>
      <c r="BH21" s="314"/>
      <c r="BI21" s="314"/>
      <c r="BJ21" s="314"/>
      <c r="BK21" s="314"/>
      <c r="BL21" s="314"/>
      <c r="BM21" s="314"/>
      <c r="BN21" s="314"/>
      <c r="BO21" s="314"/>
      <c r="BP21" s="314"/>
      <c r="BQ21" s="314"/>
      <c r="BR21" s="314"/>
      <c r="BS21" s="314"/>
      <c r="BT21" s="314"/>
      <c r="BU21" s="314"/>
      <c r="BV21" s="314"/>
      <c r="BW21" s="314"/>
      <c r="BX21" s="314"/>
      <c r="BY21" s="314"/>
      <c r="BZ21" s="314"/>
      <c r="CA21" s="314"/>
      <c r="CB21" s="314"/>
      <c r="CC21" s="314"/>
      <c r="CD21" s="314"/>
      <c r="CE21" s="314"/>
      <c r="CF21" s="314"/>
      <c r="CG21" s="314"/>
      <c r="CH21" s="314"/>
      <c r="CI21" s="314"/>
      <c r="CJ21" s="314"/>
      <c r="CK21" s="314"/>
      <c r="CL21" s="314"/>
      <c r="CM21" s="314"/>
      <c r="CN21" s="314"/>
      <c r="CO21" s="314"/>
      <c r="CP21" s="314"/>
      <c r="CQ21" s="314"/>
      <c r="CR21" s="314"/>
      <c r="CS21" s="314"/>
      <c r="CT21" s="314"/>
      <c r="CU21" s="314"/>
      <c r="CV21" s="314"/>
      <c r="CW21" s="314"/>
      <c r="CX21" s="314"/>
      <c r="CY21" s="314"/>
      <c r="CZ21" s="314"/>
      <c r="DA21" s="314"/>
      <c r="DB21" s="314"/>
      <c r="DC21" s="314"/>
      <c r="DD21" s="314"/>
      <c r="DE21" s="352"/>
    </row>
    <row r="22" spans="1:109" s="336" customFormat="1" x14ac:dyDescent="0.3">
      <c r="A22" s="333" t="s">
        <v>822</v>
      </c>
      <c r="B22" s="333">
        <v>1</v>
      </c>
      <c r="C22" s="333" t="s">
        <v>898</v>
      </c>
      <c r="D22" s="314"/>
      <c r="E22" s="314"/>
      <c r="F22" s="314"/>
      <c r="G22" s="314"/>
      <c r="H22" s="314"/>
      <c r="I22" s="314"/>
      <c r="J22" s="314"/>
      <c r="K22" s="314"/>
      <c r="L22" s="314"/>
      <c r="M22" s="314"/>
      <c r="N22" s="314"/>
      <c r="O22" s="314"/>
      <c r="P22" s="314"/>
      <c r="Q22" s="314"/>
      <c r="R22" s="314"/>
      <c r="S22" s="314"/>
      <c r="T22" s="314"/>
      <c r="U22" s="314"/>
      <c r="V22" s="314"/>
      <c r="W22" s="314"/>
      <c r="X22" s="314"/>
      <c r="Y22" s="314"/>
      <c r="Z22" s="314"/>
      <c r="AA22" s="314"/>
      <c r="AB22" s="314"/>
      <c r="AC22" s="314"/>
      <c r="AD22" s="314"/>
      <c r="AE22" s="314"/>
      <c r="AF22" s="314"/>
      <c r="AG22" s="314"/>
      <c r="AH22" s="314"/>
      <c r="AI22" s="314"/>
      <c r="AJ22" s="314"/>
      <c r="AK22" s="314"/>
      <c r="AL22" s="314"/>
      <c r="AM22" s="314"/>
      <c r="AN22" s="314"/>
      <c r="AO22" s="314"/>
      <c r="AP22" s="314"/>
      <c r="AQ22" s="314"/>
      <c r="AR22" s="314"/>
      <c r="AS22" s="314"/>
      <c r="AT22" s="314"/>
      <c r="AU22" s="314"/>
      <c r="AV22" s="314"/>
      <c r="AW22" s="314"/>
      <c r="AX22" s="314"/>
      <c r="AY22" s="314"/>
      <c r="AZ22" s="314"/>
      <c r="BA22" s="314"/>
      <c r="BB22" s="314"/>
      <c r="BC22" s="314"/>
      <c r="BD22" s="314"/>
      <c r="BE22" s="314"/>
      <c r="BF22" s="314"/>
      <c r="BG22" s="314"/>
      <c r="BH22" s="314"/>
      <c r="BI22" s="314"/>
      <c r="BJ22" s="314"/>
      <c r="BK22" s="314"/>
      <c r="BL22" s="314"/>
      <c r="BM22" s="314"/>
      <c r="BN22" s="314"/>
      <c r="BO22" s="314"/>
      <c r="BP22" s="314"/>
      <c r="BQ22" s="314"/>
      <c r="BR22" s="314"/>
      <c r="BS22" s="314"/>
      <c r="BT22" s="314"/>
      <c r="BU22" s="314"/>
      <c r="BV22" s="314"/>
      <c r="BW22" s="314"/>
      <c r="BX22" s="314"/>
      <c r="BY22" s="314"/>
      <c r="BZ22" s="314"/>
      <c r="CA22" s="314"/>
      <c r="CB22" s="314"/>
      <c r="CC22" s="314"/>
      <c r="CD22" s="314"/>
      <c r="CE22" s="314"/>
      <c r="CF22" s="314"/>
      <c r="CG22" s="314"/>
      <c r="CH22" s="314"/>
      <c r="CI22" s="314"/>
      <c r="CJ22" s="314"/>
      <c r="CK22" s="314"/>
      <c r="CL22" s="314"/>
      <c r="CM22" s="314"/>
      <c r="CN22" s="314"/>
      <c r="CO22" s="314"/>
      <c r="CP22" s="314"/>
      <c r="CQ22" s="314"/>
      <c r="CR22" s="314"/>
      <c r="CS22" s="314"/>
      <c r="CT22" s="314"/>
      <c r="CU22" s="314"/>
      <c r="CV22" s="314"/>
      <c r="CW22" s="314"/>
      <c r="CX22" s="314"/>
      <c r="CY22" s="314"/>
      <c r="CZ22" s="314"/>
      <c r="DA22" s="314"/>
      <c r="DB22" s="314"/>
      <c r="DC22" s="314"/>
      <c r="DD22" s="314"/>
      <c r="DE22" s="352"/>
    </row>
    <row r="23" spans="1:109" s="336" customFormat="1" x14ac:dyDescent="0.3">
      <c r="A23" s="333" t="s">
        <v>823</v>
      </c>
      <c r="B23" s="333">
        <f>SUM(B12:B22)</f>
        <v>289.45219546385727</v>
      </c>
      <c r="C23" s="333" t="s">
        <v>898</v>
      </c>
      <c r="D23" s="314"/>
      <c r="E23" s="314"/>
      <c r="F23" s="314"/>
      <c r="G23" s="314"/>
      <c r="H23" s="314"/>
      <c r="I23" s="314"/>
      <c r="J23" s="314"/>
      <c r="K23" s="314"/>
      <c r="L23" s="314"/>
      <c r="M23" s="314"/>
      <c r="N23" s="314"/>
      <c r="O23" s="314"/>
      <c r="P23" s="314"/>
      <c r="Q23" s="314"/>
      <c r="R23" s="314"/>
      <c r="S23" s="314"/>
      <c r="T23" s="314"/>
      <c r="U23" s="314"/>
      <c r="V23" s="314"/>
      <c r="W23" s="314"/>
      <c r="X23" s="314"/>
      <c r="Y23" s="314"/>
      <c r="Z23" s="314"/>
      <c r="AA23" s="314"/>
      <c r="AB23" s="314"/>
      <c r="AC23" s="314"/>
      <c r="AD23" s="314"/>
      <c r="AE23" s="314"/>
      <c r="AF23" s="314"/>
      <c r="AG23" s="314"/>
      <c r="AH23" s="314"/>
      <c r="AI23" s="314"/>
      <c r="AJ23" s="314"/>
      <c r="AK23" s="314"/>
      <c r="AL23" s="314"/>
      <c r="AM23" s="314"/>
      <c r="AN23" s="314"/>
      <c r="AO23" s="314"/>
      <c r="AP23" s="314"/>
      <c r="AQ23" s="314"/>
      <c r="AR23" s="314"/>
      <c r="AS23" s="314"/>
      <c r="AT23" s="314"/>
      <c r="AU23" s="314"/>
      <c r="AV23" s="314"/>
      <c r="AW23" s="314"/>
      <c r="AX23" s="314"/>
      <c r="AY23" s="314"/>
      <c r="AZ23" s="314"/>
      <c r="BA23" s="314"/>
      <c r="BB23" s="314"/>
      <c r="BC23" s="314"/>
      <c r="BD23" s="314"/>
      <c r="BE23" s="314"/>
      <c r="BF23" s="314"/>
      <c r="BG23" s="314"/>
      <c r="BH23" s="314"/>
      <c r="BI23" s="314"/>
      <c r="BJ23" s="314"/>
      <c r="BK23" s="314"/>
      <c r="BL23" s="314"/>
      <c r="BM23" s="314"/>
      <c r="BN23" s="314"/>
      <c r="BO23" s="314"/>
      <c r="BP23" s="314"/>
      <c r="BQ23" s="314"/>
      <c r="BR23" s="314"/>
      <c r="BS23" s="314"/>
      <c r="BT23" s="314"/>
      <c r="BU23" s="314"/>
      <c r="BV23" s="314"/>
      <c r="BW23" s="314"/>
      <c r="BX23" s="314"/>
      <c r="BY23" s="314"/>
      <c r="BZ23" s="314"/>
      <c r="CA23" s="314"/>
      <c r="CB23" s="314"/>
      <c r="CC23" s="314"/>
      <c r="CD23" s="314"/>
      <c r="CE23" s="314"/>
      <c r="CF23" s="314"/>
      <c r="CG23" s="314"/>
      <c r="CH23" s="314"/>
      <c r="CI23" s="314"/>
      <c r="CJ23" s="314"/>
      <c r="CK23" s="314"/>
      <c r="CL23" s="314"/>
      <c r="CM23" s="314"/>
      <c r="CN23" s="314"/>
      <c r="CO23" s="314"/>
      <c r="CP23" s="314"/>
      <c r="CQ23" s="314"/>
      <c r="CR23" s="314"/>
      <c r="CS23" s="314"/>
      <c r="CT23" s="314"/>
      <c r="CU23" s="314"/>
      <c r="CV23" s="314"/>
      <c r="CW23" s="314"/>
      <c r="CX23" s="314"/>
      <c r="CY23" s="314"/>
      <c r="CZ23" s="314"/>
      <c r="DA23" s="314"/>
      <c r="DB23" s="314"/>
      <c r="DC23" s="314"/>
      <c r="DD23" s="314"/>
      <c r="DE23" s="352"/>
    </row>
    <row r="24" spans="1:109" s="335" customFormat="1" x14ac:dyDescent="0.3">
      <c r="A24" s="354" t="s">
        <v>824</v>
      </c>
      <c r="B24" s="354"/>
      <c r="C24" s="354"/>
      <c r="D24" s="314"/>
      <c r="E24" s="314"/>
      <c r="F24" s="314"/>
      <c r="G24" s="314"/>
      <c r="H24" s="314"/>
      <c r="I24" s="314"/>
      <c r="J24" s="314"/>
      <c r="K24" s="314"/>
      <c r="L24" s="314"/>
      <c r="M24" s="314"/>
      <c r="N24" s="314"/>
      <c r="O24" s="314"/>
      <c r="P24" s="314"/>
      <c r="Q24" s="314"/>
      <c r="R24" s="314"/>
      <c r="S24" s="314"/>
      <c r="T24" s="314"/>
      <c r="U24" s="314"/>
      <c r="V24" s="314"/>
      <c r="W24" s="314"/>
      <c r="X24" s="314"/>
      <c r="Y24" s="314"/>
      <c r="Z24" s="314"/>
      <c r="AA24" s="314"/>
      <c r="AB24" s="314"/>
      <c r="AC24" s="314"/>
      <c r="AD24" s="314"/>
      <c r="AE24" s="314"/>
      <c r="AF24" s="314"/>
      <c r="AG24" s="314"/>
      <c r="AH24" s="314"/>
      <c r="AI24" s="314"/>
      <c r="AJ24" s="314"/>
      <c r="AK24" s="314"/>
      <c r="AL24" s="314"/>
      <c r="AM24" s="314"/>
      <c r="AN24" s="314"/>
      <c r="AO24" s="314"/>
      <c r="AP24" s="314"/>
      <c r="AQ24" s="314"/>
      <c r="AR24" s="314"/>
      <c r="AS24" s="314"/>
      <c r="AT24" s="314"/>
      <c r="AU24" s="314"/>
      <c r="AV24" s="314"/>
      <c r="AW24" s="314"/>
      <c r="AX24" s="314"/>
      <c r="AY24" s="314"/>
      <c r="AZ24" s="314"/>
      <c r="BA24" s="314"/>
      <c r="BB24" s="314"/>
      <c r="BC24" s="314"/>
      <c r="BD24" s="314"/>
      <c r="BE24" s="314"/>
      <c r="BF24" s="314"/>
      <c r="BG24" s="314"/>
      <c r="BH24" s="314"/>
      <c r="BI24" s="314"/>
      <c r="BJ24" s="314"/>
      <c r="BK24" s="314"/>
      <c r="BL24" s="314"/>
      <c r="BM24" s="314"/>
      <c r="BN24" s="314"/>
      <c r="BO24" s="314"/>
      <c r="BP24" s="314"/>
      <c r="BQ24" s="314"/>
      <c r="BR24" s="314"/>
      <c r="BS24" s="314"/>
      <c r="BT24" s="314"/>
      <c r="BU24" s="314"/>
      <c r="BV24" s="314"/>
      <c r="BW24" s="314"/>
      <c r="BX24" s="314"/>
      <c r="BY24" s="314"/>
      <c r="BZ24" s="314"/>
      <c r="CA24" s="314"/>
      <c r="CB24" s="314"/>
      <c r="CC24" s="314"/>
      <c r="CD24" s="314"/>
      <c r="CE24" s="314"/>
      <c r="CF24" s="314"/>
      <c r="CG24" s="314"/>
      <c r="CH24" s="314"/>
      <c r="CI24" s="314"/>
      <c r="CJ24" s="314"/>
      <c r="CK24" s="314"/>
      <c r="CL24" s="314"/>
      <c r="CM24" s="314"/>
      <c r="CN24" s="314"/>
      <c r="CO24" s="314"/>
      <c r="CP24" s="314"/>
      <c r="CQ24" s="314"/>
      <c r="CR24" s="314"/>
      <c r="CS24" s="314"/>
      <c r="CT24" s="314"/>
      <c r="CU24" s="314"/>
      <c r="CV24" s="314"/>
      <c r="CW24" s="314"/>
      <c r="CX24" s="314"/>
      <c r="CY24" s="314"/>
      <c r="CZ24" s="314"/>
      <c r="DA24" s="314"/>
      <c r="DB24" s="314"/>
      <c r="DC24" s="314"/>
      <c r="DD24" s="314"/>
      <c r="DE24" s="351"/>
    </row>
    <row r="25" spans="1:109" s="336" customFormat="1" x14ac:dyDescent="0.3">
      <c r="A25" s="333" t="s">
        <v>870</v>
      </c>
      <c r="B25" s="333">
        <v>0.642852406005333</v>
      </c>
      <c r="C25" s="333" t="s">
        <v>80</v>
      </c>
      <c r="D25" s="314"/>
      <c r="E25" s="314"/>
      <c r="F25" s="314"/>
      <c r="G25" s="314"/>
      <c r="H25" s="314"/>
      <c r="I25" s="314"/>
      <c r="J25" s="314"/>
      <c r="K25" s="314"/>
      <c r="L25" s="314"/>
      <c r="M25" s="314"/>
      <c r="N25" s="314"/>
      <c r="O25" s="314"/>
      <c r="P25" s="314"/>
      <c r="Q25" s="314"/>
      <c r="R25" s="314"/>
      <c r="S25" s="314"/>
      <c r="T25" s="314"/>
      <c r="U25" s="314"/>
      <c r="V25" s="314"/>
      <c r="W25" s="314"/>
      <c r="X25" s="314"/>
      <c r="Y25" s="314"/>
      <c r="Z25" s="314"/>
      <c r="AA25" s="314"/>
      <c r="AB25" s="314"/>
      <c r="AC25" s="314"/>
      <c r="AD25" s="314"/>
      <c r="AE25" s="314"/>
      <c r="AF25" s="314"/>
      <c r="AG25" s="314"/>
      <c r="AH25" s="314"/>
      <c r="AI25" s="314"/>
      <c r="AJ25" s="314"/>
      <c r="AK25" s="314"/>
      <c r="AL25" s="314"/>
      <c r="AM25" s="314"/>
      <c r="AN25" s="314"/>
      <c r="AO25" s="314"/>
      <c r="AP25" s="314"/>
      <c r="AQ25" s="314"/>
      <c r="AR25" s="314"/>
      <c r="AS25" s="314"/>
      <c r="AT25" s="314"/>
      <c r="AU25" s="314"/>
      <c r="AV25" s="314"/>
      <c r="AW25" s="314"/>
      <c r="AX25" s="314"/>
      <c r="AY25" s="314"/>
      <c r="AZ25" s="314"/>
      <c r="BA25" s="314"/>
      <c r="BB25" s="314"/>
      <c r="BC25" s="314"/>
      <c r="BD25" s="314"/>
      <c r="BE25" s="314"/>
      <c r="BF25" s="314"/>
      <c r="BG25" s="314"/>
      <c r="BH25" s="314"/>
      <c r="BI25" s="314"/>
      <c r="BJ25" s="314"/>
      <c r="BK25" s="314"/>
      <c r="BL25" s="314"/>
      <c r="BM25" s="314"/>
      <c r="BN25" s="314"/>
      <c r="BO25" s="314"/>
      <c r="BP25" s="314"/>
      <c r="BQ25" s="314"/>
      <c r="BR25" s="314"/>
      <c r="BS25" s="314"/>
      <c r="BT25" s="314"/>
      <c r="BU25" s="314"/>
      <c r="BV25" s="314"/>
      <c r="BW25" s="314"/>
      <c r="BX25" s="314"/>
      <c r="BY25" s="314"/>
      <c r="BZ25" s="314"/>
      <c r="CA25" s="314"/>
      <c r="CB25" s="314"/>
      <c r="CC25" s="314"/>
      <c r="CD25" s="314"/>
      <c r="CE25" s="314"/>
      <c r="CF25" s="314"/>
      <c r="CG25" s="314"/>
      <c r="CH25" s="314"/>
      <c r="CI25" s="314"/>
      <c r="CJ25" s="314"/>
      <c r="CK25" s="314"/>
      <c r="CL25" s="314"/>
      <c r="CM25" s="314"/>
      <c r="CN25" s="314"/>
      <c r="CO25" s="314"/>
      <c r="CP25" s="314"/>
      <c r="CQ25" s="314"/>
      <c r="CR25" s="314"/>
      <c r="CS25" s="314"/>
      <c r="CT25" s="314"/>
      <c r="CU25" s="314"/>
      <c r="CV25" s="314"/>
      <c r="CW25" s="314"/>
      <c r="CX25" s="314"/>
      <c r="CY25" s="314"/>
      <c r="CZ25" s="314"/>
      <c r="DA25" s="314"/>
      <c r="DB25" s="314"/>
      <c r="DC25" s="314"/>
      <c r="DD25" s="314"/>
      <c r="DE25" s="352"/>
    </row>
    <row r="26" spans="1:109" s="336" customFormat="1" x14ac:dyDescent="0.3">
      <c r="A26" s="333" t="s">
        <v>871</v>
      </c>
      <c r="B26" s="333">
        <v>9.5158526906726154E-4</v>
      </c>
      <c r="C26" s="333" t="s">
        <v>80</v>
      </c>
      <c r="D26" s="314"/>
      <c r="E26" s="314"/>
      <c r="F26" s="314"/>
      <c r="G26" s="314"/>
      <c r="H26" s="314"/>
      <c r="I26" s="314"/>
      <c r="J26" s="314"/>
      <c r="K26" s="314"/>
      <c r="L26" s="314"/>
      <c r="M26" s="314"/>
      <c r="N26" s="314"/>
      <c r="O26" s="314"/>
      <c r="P26" s="314"/>
      <c r="Q26" s="314"/>
      <c r="R26" s="314"/>
      <c r="S26" s="314"/>
      <c r="T26" s="314"/>
      <c r="U26" s="314"/>
      <c r="V26" s="314"/>
      <c r="W26" s="314"/>
      <c r="X26" s="314"/>
      <c r="Y26" s="314"/>
      <c r="Z26" s="314"/>
      <c r="AA26" s="314"/>
      <c r="AB26" s="314"/>
      <c r="AC26" s="314"/>
      <c r="AD26" s="314"/>
      <c r="AE26" s="314"/>
      <c r="AF26" s="314"/>
      <c r="AG26" s="314"/>
      <c r="AH26" s="314"/>
      <c r="AI26" s="314"/>
      <c r="AJ26" s="314"/>
      <c r="AK26" s="314"/>
      <c r="AL26" s="314"/>
      <c r="AM26" s="314"/>
      <c r="AN26" s="314"/>
      <c r="AO26" s="314"/>
      <c r="AP26" s="314"/>
      <c r="AQ26" s="314"/>
      <c r="AR26" s="314"/>
      <c r="AS26" s="314"/>
      <c r="AT26" s="314"/>
      <c r="AU26" s="314"/>
      <c r="AV26" s="314"/>
      <c r="AW26" s="314"/>
      <c r="AX26" s="314"/>
      <c r="AY26" s="314"/>
      <c r="AZ26" s="314"/>
      <c r="BA26" s="314"/>
      <c r="BB26" s="314"/>
      <c r="BC26" s="314"/>
      <c r="BD26" s="314"/>
      <c r="BE26" s="314"/>
      <c r="BF26" s="314"/>
      <c r="BG26" s="314"/>
      <c r="BH26" s="314"/>
      <c r="BI26" s="314"/>
      <c r="BJ26" s="314"/>
      <c r="BK26" s="314"/>
      <c r="BL26" s="314"/>
      <c r="BM26" s="314"/>
      <c r="BN26" s="314"/>
      <c r="BO26" s="314"/>
      <c r="BP26" s="314"/>
      <c r="BQ26" s="314"/>
      <c r="BR26" s="314"/>
      <c r="BS26" s="314"/>
      <c r="BT26" s="314"/>
      <c r="BU26" s="314"/>
      <c r="BV26" s="314"/>
      <c r="BW26" s="314"/>
      <c r="BX26" s="314"/>
      <c r="BY26" s="314"/>
      <c r="BZ26" s="314"/>
      <c r="CA26" s="314"/>
      <c r="CB26" s="314"/>
      <c r="CC26" s="314"/>
      <c r="CD26" s="314"/>
      <c r="CE26" s="314"/>
      <c r="CF26" s="314"/>
      <c r="CG26" s="314"/>
      <c r="CH26" s="314"/>
      <c r="CI26" s="314"/>
      <c r="CJ26" s="314"/>
      <c r="CK26" s="314"/>
      <c r="CL26" s="314"/>
      <c r="CM26" s="314"/>
      <c r="CN26" s="314"/>
      <c r="CO26" s="314"/>
      <c r="CP26" s="314"/>
      <c r="CQ26" s="314"/>
      <c r="CR26" s="314"/>
      <c r="CS26" s="314"/>
      <c r="CT26" s="314"/>
      <c r="CU26" s="314"/>
      <c r="CV26" s="314"/>
      <c r="CW26" s="314"/>
      <c r="CX26" s="314"/>
      <c r="CY26" s="314"/>
      <c r="CZ26" s="314"/>
      <c r="DA26" s="314"/>
      <c r="DB26" s="314"/>
      <c r="DC26" s="314"/>
      <c r="DD26" s="314"/>
      <c r="DE26" s="352"/>
    </row>
    <row r="27" spans="1:109" s="336" customFormat="1" x14ac:dyDescent="0.3">
      <c r="A27" s="333" t="s">
        <v>872</v>
      </c>
      <c r="B27" s="333">
        <v>1.6127556090291797E-3</v>
      </c>
      <c r="C27" s="333" t="s">
        <v>80</v>
      </c>
      <c r="D27" s="314"/>
      <c r="E27" s="314"/>
      <c r="F27" s="314"/>
      <c r="G27" s="314"/>
      <c r="H27" s="314"/>
      <c r="I27" s="314"/>
      <c r="J27" s="314"/>
      <c r="K27" s="314"/>
      <c r="L27" s="314"/>
      <c r="M27" s="314"/>
      <c r="N27" s="314"/>
      <c r="O27" s="314"/>
      <c r="P27" s="314"/>
      <c r="Q27" s="314"/>
      <c r="R27" s="314"/>
      <c r="S27" s="314"/>
      <c r="T27" s="314"/>
      <c r="U27" s="314"/>
      <c r="V27" s="314"/>
      <c r="W27" s="314"/>
      <c r="X27" s="314"/>
      <c r="Y27" s="314"/>
      <c r="Z27" s="314"/>
      <c r="AA27" s="314"/>
      <c r="AB27" s="314"/>
      <c r="AC27" s="314"/>
      <c r="AD27" s="314"/>
      <c r="AE27" s="314"/>
      <c r="AF27" s="314"/>
      <c r="AG27" s="314"/>
      <c r="AH27" s="314"/>
      <c r="AI27" s="314"/>
      <c r="AJ27" s="314"/>
      <c r="AK27" s="314"/>
      <c r="AL27" s="314"/>
      <c r="AM27" s="314"/>
      <c r="AN27" s="314"/>
      <c r="AO27" s="314"/>
      <c r="AP27" s="314"/>
      <c r="AQ27" s="314"/>
      <c r="AR27" s="314"/>
      <c r="AS27" s="314"/>
      <c r="AT27" s="314"/>
      <c r="AU27" s="314"/>
      <c r="AV27" s="314"/>
      <c r="AW27" s="314"/>
      <c r="AX27" s="314"/>
      <c r="AY27" s="314"/>
      <c r="AZ27" s="314"/>
      <c r="BA27" s="314"/>
      <c r="BB27" s="314"/>
      <c r="BC27" s="314"/>
      <c r="BD27" s="314"/>
      <c r="BE27" s="314"/>
      <c r="BF27" s="314"/>
      <c r="BG27" s="314"/>
      <c r="BH27" s="314"/>
      <c r="BI27" s="314"/>
      <c r="BJ27" s="314"/>
      <c r="BK27" s="314"/>
      <c r="BL27" s="314"/>
      <c r="BM27" s="314"/>
      <c r="BN27" s="314"/>
      <c r="BO27" s="314"/>
      <c r="BP27" s="314"/>
      <c r="BQ27" s="314"/>
      <c r="BR27" s="314"/>
      <c r="BS27" s="314"/>
      <c r="BT27" s="314"/>
      <c r="BU27" s="314"/>
      <c r="BV27" s="314"/>
      <c r="BW27" s="314"/>
      <c r="BX27" s="314"/>
      <c r="BY27" s="314"/>
      <c r="BZ27" s="314"/>
      <c r="CA27" s="314"/>
      <c r="CB27" s="314"/>
      <c r="CC27" s="314"/>
      <c r="CD27" s="314"/>
      <c r="CE27" s="314"/>
      <c r="CF27" s="314"/>
      <c r="CG27" s="314"/>
      <c r="CH27" s="314"/>
      <c r="CI27" s="314"/>
      <c r="CJ27" s="314"/>
      <c r="CK27" s="314"/>
      <c r="CL27" s="314"/>
      <c r="CM27" s="314"/>
      <c r="CN27" s="314"/>
      <c r="CO27" s="314"/>
      <c r="CP27" s="314"/>
      <c r="CQ27" s="314"/>
      <c r="CR27" s="314"/>
      <c r="CS27" s="314"/>
      <c r="CT27" s="314"/>
      <c r="CU27" s="314"/>
      <c r="CV27" s="314"/>
      <c r="CW27" s="314"/>
      <c r="CX27" s="314"/>
      <c r="CY27" s="314"/>
      <c r="CZ27" s="314"/>
      <c r="DA27" s="314"/>
      <c r="DB27" s="314"/>
      <c r="DC27" s="314"/>
      <c r="DD27" s="314"/>
      <c r="DE27" s="352"/>
    </row>
    <row r="28" spans="1:109" s="336" customFormat="1" x14ac:dyDescent="0.3">
      <c r="A28" s="333" t="s">
        <v>873</v>
      </c>
      <c r="B28" s="333">
        <v>2.2094060836744343E-2</v>
      </c>
      <c r="C28" s="333" t="s">
        <v>80</v>
      </c>
      <c r="D28" s="314"/>
      <c r="E28" s="314"/>
      <c r="F28" s="314"/>
      <c r="G28" s="314"/>
      <c r="H28" s="314"/>
      <c r="I28" s="314"/>
      <c r="J28" s="314"/>
      <c r="K28" s="314"/>
      <c r="L28" s="314"/>
      <c r="M28" s="314"/>
      <c r="N28" s="314"/>
      <c r="O28" s="314"/>
      <c r="P28" s="314"/>
      <c r="Q28" s="314"/>
      <c r="R28" s="314"/>
      <c r="S28" s="314"/>
      <c r="T28" s="314"/>
      <c r="U28" s="314"/>
      <c r="V28" s="314"/>
      <c r="W28" s="314"/>
      <c r="X28" s="314"/>
      <c r="Y28" s="314"/>
      <c r="Z28" s="314"/>
      <c r="AA28" s="314"/>
      <c r="AB28" s="314"/>
      <c r="AC28" s="314"/>
      <c r="AD28" s="314"/>
      <c r="AE28" s="314"/>
      <c r="AF28" s="314"/>
      <c r="AG28" s="314"/>
      <c r="AH28" s="314"/>
      <c r="AI28" s="314"/>
      <c r="AJ28" s="314"/>
      <c r="AK28" s="314"/>
      <c r="AL28" s="314"/>
      <c r="AM28" s="314"/>
      <c r="AN28" s="314"/>
      <c r="AO28" s="314"/>
      <c r="AP28" s="314"/>
      <c r="AQ28" s="314"/>
      <c r="AR28" s="314"/>
      <c r="AS28" s="314"/>
      <c r="AT28" s="314"/>
      <c r="AU28" s="314"/>
      <c r="AV28" s="314"/>
      <c r="AW28" s="314"/>
      <c r="AX28" s="314"/>
      <c r="AY28" s="314"/>
      <c r="AZ28" s="314"/>
      <c r="BA28" s="314"/>
      <c r="BB28" s="314"/>
      <c r="BC28" s="314"/>
      <c r="BD28" s="314"/>
      <c r="BE28" s="314"/>
      <c r="BF28" s="314"/>
      <c r="BG28" s="314"/>
      <c r="BH28" s="314"/>
      <c r="BI28" s="314"/>
      <c r="BJ28" s="314"/>
      <c r="BK28" s="314"/>
      <c r="BL28" s="314"/>
      <c r="BM28" s="314"/>
      <c r="BN28" s="314"/>
      <c r="BO28" s="314"/>
      <c r="BP28" s="314"/>
      <c r="BQ28" s="314"/>
      <c r="BR28" s="314"/>
      <c r="BS28" s="314"/>
      <c r="BT28" s="314"/>
      <c r="BU28" s="314"/>
      <c r="BV28" s="314"/>
      <c r="BW28" s="314"/>
      <c r="BX28" s="314"/>
      <c r="BY28" s="314"/>
      <c r="BZ28" s="314"/>
      <c r="CA28" s="314"/>
      <c r="CB28" s="314"/>
      <c r="CC28" s="314"/>
      <c r="CD28" s="314"/>
      <c r="CE28" s="314"/>
      <c r="CF28" s="314"/>
      <c r="CG28" s="314"/>
      <c r="CH28" s="314"/>
      <c r="CI28" s="314"/>
      <c r="CJ28" s="314"/>
      <c r="CK28" s="314"/>
      <c r="CL28" s="314"/>
      <c r="CM28" s="314"/>
      <c r="CN28" s="314"/>
      <c r="CO28" s="314"/>
      <c r="CP28" s="314"/>
      <c r="CQ28" s="314"/>
      <c r="CR28" s="314"/>
      <c r="CS28" s="314"/>
      <c r="CT28" s="314"/>
      <c r="CU28" s="314"/>
      <c r="CV28" s="314"/>
      <c r="CW28" s="314"/>
      <c r="CX28" s="314"/>
      <c r="CY28" s="314"/>
      <c r="CZ28" s="314"/>
      <c r="DA28" s="314"/>
      <c r="DB28" s="314"/>
      <c r="DC28" s="314"/>
      <c r="DD28" s="314"/>
      <c r="DE28" s="352"/>
    </row>
    <row r="29" spans="1:109" s="336" customFormat="1" x14ac:dyDescent="0.3">
      <c r="A29" s="333" t="s">
        <v>808</v>
      </c>
      <c r="B29" s="333">
        <v>0.26410155128432788</v>
      </c>
      <c r="C29" s="333" t="s">
        <v>80</v>
      </c>
      <c r="D29" s="314"/>
      <c r="E29" s="314"/>
      <c r="F29" s="314"/>
      <c r="G29" s="314"/>
      <c r="H29" s="314"/>
      <c r="I29" s="314"/>
      <c r="J29" s="314"/>
      <c r="K29" s="314"/>
      <c r="L29" s="314"/>
      <c r="M29" s="314"/>
      <c r="N29" s="314"/>
      <c r="O29" s="314"/>
      <c r="P29" s="314"/>
      <c r="Q29" s="314"/>
      <c r="R29" s="314"/>
      <c r="S29" s="314"/>
      <c r="T29" s="314"/>
      <c r="U29" s="314"/>
      <c r="V29" s="314"/>
      <c r="W29" s="314"/>
      <c r="X29" s="314"/>
      <c r="Y29" s="314"/>
      <c r="Z29" s="314"/>
      <c r="AA29" s="314"/>
      <c r="AB29" s="314"/>
      <c r="AC29" s="314"/>
      <c r="AD29" s="314"/>
      <c r="AE29" s="314"/>
      <c r="AF29" s="314"/>
      <c r="AG29" s="314"/>
      <c r="AH29" s="314"/>
      <c r="AI29" s="314"/>
      <c r="AJ29" s="314"/>
      <c r="AK29" s="314"/>
      <c r="AL29" s="314"/>
      <c r="AM29" s="314"/>
      <c r="AN29" s="314"/>
      <c r="AO29" s="314"/>
      <c r="AP29" s="314"/>
      <c r="AQ29" s="314"/>
      <c r="AR29" s="314"/>
      <c r="AS29" s="314"/>
      <c r="AT29" s="314"/>
      <c r="AU29" s="314"/>
      <c r="AV29" s="314"/>
      <c r="AW29" s="314"/>
      <c r="AX29" s="314"/>
      <c r="AY29" s="314"/>
      <c r="AZ29" s="314"/>
      <c r="BA29" s="314"/>
      <c r="BB29" s="314"/>
      <c r="BC29" s="314"/>
      <c r="BD29" s="314"/>
      <c r="BE29" s="314"/>
      <c r="BF29" s="314"/>
      <c r="BG29" s="314"/>
      <c r="BH29" s="314"/>
      <c r="BI29" s="314"/>
      <c r="BJ29" s="314"/>
      <c r="BK29" s="314"/>
      <c r="BL29" s="314"/>
      <c r="BM29" s="314"/>
      <c r="BN29" s="314"/>
      <c r="BO29" s="314"/>
      <c r="BP29" s="314"/>
      <c r="BQ29" s="314"/>
      <c r="BR29" s="314"/>
      <c r="BS29" s="314"/>
      <c r="BT29" s="314"/>
      <c r="BU29" s="314"/>
      <c r="BV29" s="314"/>
      <c r="BW29" s="314"/>
      <c r="BX29" s="314"/>
      <c r="BY29" s="314"/>
      <c r="BZ29" s="314"/>
      <c r="CA29" s="314"/>
      <c r="CB29" s="314"/>
      <c r="CC29" s="314"/>
      <c r="CD29" s="314"/>
      <c r="CE29" s="314"/>
      <c r="CF29" s="314"/>
      <c r="CG29" s="314"/>
      <c r="CH29" s="314"/>
      <c r="CI29" s="314"/>
      <c r="CJ29" s="314"/>
      <c r="CK29" s="314"/>
      <c r="CL29" s="314"/>
      <c r="CM29" s="314"/>
      <c r="CN29" s="314"/>
      <c r="CO29" s="314"/>
      <c r="CP29" s="314"/>
      <c r="CQ29" s="314"/>
      <c r="CR29" s="314"/>
      <c r="CS29" s="314"/>
      <c r="CT29" s="314"/>
      <c r="CU29" s="314"/>
      <c r="CV29" s="314"/>
      <c r="CW29" s="314"/>
      <c r="CX29" s="314"/>
      <c r="CY29" s="314"/>
      <c r="CZ29" s="314"/>
      <c r="DA29" s="314"/>
      <c r="DB29" s="314"/>
      <c r="DC29" s="314"/>
      <c r="DD29" s="314"/>
      <c r="DE29" s="352"/>
    </row>
    <row r="30" spans="1:109" s="336" customFormat="1" x14ac:dyDescent="0.3">
      <c r="A30" s="333" t="s">
        <v>809</v>
      </c>
      <c r="B30" s="333">
        <v>6.8387640995498294E-2</v>
      </c>
      <c r="C30" s="333" t="s">
        <v>80</v>
      </c>
      <c r="D30" s="314"/>
      <c r="E30" s="314"/>
      <c r="F30" s="314"/>
      <c r="G30" s="314"/>
      <c r="H30" s="314"/>
      <c r="I30" s="314"/>
      <c r="J30" s="314"/>
      <c r="K30" s="314"/>
      <c r="L30" s="314"/>
      <c r="M30" s="314"/>
      <c r="N30" s="314"/>
      <c r="O30" s="314"/>
      <c r="P30" s="314"/>
      <c r="Q30" s="314"/>
      <c r="R30" s="314"/>
      <c r="S30" s="314"/>
      <c r="T30" s="314"/>
      <c r="U30" s="314"/>
      <c r="V30" s="314"/>
      <c r="W30" s="314"/>
      <c r="X30" s="314"/>
      <c r="Y30" s="314"/>
      <c r="Z30" s="314"/>
      <c r="AA30" s="314"/>
      <c r="AB30" s="314"/>
      <c r="AC30" s="314"/>
      <c r="AD30" s="314"/>
      <c r="AE30" s="314"/>
      <c r="AF30" s="314"/>
      <c r="AG30" s="314"/>
      <c r="AH30" s="314"/>
      <c r="AI30" s="314"/>
      <c r="AJ30" s="314"/>
      <c r="AK30" s="314"/>
      <c r="AL30" s="314"/>
      <c r="AM30" s="314"/>
      <c r="AN30" s="314"/>
      <c r="AO30" s="314"/>
      <c r="AP30" s="314"/>
      <c r="AQ30" s="314"/>
      <c r="AR30" s="314"/>
      <c r="AS30" s="314"/>
      <c r="AT30" s="314"/>
      <c r="AU30" s="314"/>
      <c r="AV30" s="314"/>
      <c r="AW30" s="314"/>
      <c r="AX30" s="314"/>
      <c r="AY30" s="314"/>
      <c r="AZ30" s="314"/>
      <c r="BA30" s="314"/>
      <c r="BB30" s="314"/>
      <c r="BC30" s="314"/>
      <c r="BD30" s="314"/>
      <c r="BE30" s="314"/>
      <c r="BF30" s="314"/>
      <c r="BG30" s="314"/>
      <c r="BH30" s="314"/>
      <c r="BI30" s="314"/>
      <c r="BJ30" s="314"/>
      <c r="BK30" s="314"/>
      <c r="BL30" s="314"/>
      <c r="BM30" s="314"/>
      <c r="BN30" s="314"/>
      <c r="BO30" s="314"/>
      <c r="BP30" s="314"/>
      <c r="BQ30" s="314"/>
      <c r="BR30" s="314"/>
      <c r="BS30" s="314"/>
      <c r="BT30" s="314"/>
      <c r="BU30" s="314"/>
      <c r="BV30" s="314"/>
      <c r="BW30" s="314"/>
      <c r="BX30" s="314"/>
      <c r="BY30" s="314"/>
      <c r="BZ30" s="314"/>
      <c r="CA30" s="314"/>
      <c r="CB30" s="314"/>
      <c r="CC30" s="314"/>
      <c r="CD30" s="314"/>
      <c r="CE30" s="314"/>
      <c r="CF30" s="314"/>
      <c r="CG30" s="314"/>
      <c r="CH30" s="314"/>
      <c r="CI30" s="314"/>
      <c r="CJ30" s="314"/>
      <c r="CK30" s="314"/>
      <c r="CL30" s="314"/>
      <c r="CM30" s="314"/>
      <c r="CN30" s="314"/>
      <c r="CO30" s="314"/>
      <c r="CP30" s="314"/>
      <c r="CQ30" s="314"/>
      <c r="CR30" s="314"/>
      <c r="CS30" s="314"/>
      <c r="CT30" s="314"/>
      <c r="CU30" s="314"/>
      <c r="CV30" s="314"/>
      <c r="CW30" s="314"/>
      <c r="CX30" s="314"/>
      <c r="CY30" s="314"/>
      <c r="CZ30" s="314"/>
      <c r="DA30" s="314"/>
      <c r="DB30" s="314"/>
      <c r="DC30" s="314"/>
      <c r="DD30" s="314"/>
      <c r="DE30" s="352"/>
    </row>
    <row r="31" spans="1:109" s="336" customFormat="1" x14ac:dyDescent="0.3">
      <c r="A31" s="333" t="s">
        <v>825</v>
      </c>
      <c r="B31" s="333">
        <v>0.66751099999999997</v>
      </c>
      <c r="C31" s="333" t="s">
        <v>80</v>
      </c>
      <c r="D31" s="314"/>
      <c r="E31" s="314"/>
      <c r="F31" s="314"/>
      <c r="G31" s="314"/>
      <c r="H31" s="314"/>
      <c r="I31" s="314"/>
      <c r="J31" s="314"/>
      <c r="K31" s="314"/>
      <c r="L31" s="314"/>
      <c r="M31" s="314"/>
      <c r="N31" s="314"/>
      <c r="O31" s="314"/>
      <c r="P31" s="314"/>
      <c r="Q31" s="314"/>
      <c r="R31" s="314"/>
      <c r="S31" s="314"/>
      <c r="T31" s="314"/>
      <c r="U31" s="314"/>
      <c r="V31" s="314"/>
      <c r="W31" s="314"/>
      <c r="X31" s="314"/>
      <c r="Y31" s="314"/>
      <c r="Z31" s="314"/>
      <c r="AA31" s="314"/>
      <c r="AB31" s="314"/>
      <c r="AC31" s="314"/>
      <c r="AD31" s="314"/>
      <c r="AE31" s="314"/>
      <c r="AF31" s="314"/>
      <c r="AG31" s="314"/>
      <c r="AH31" s="314"/>
      <c r="AI31" s="314"/>
      <c r="AJ31" s="314"/>
      <c r="AK31" s="314"/>
      <c r="AL31" s="314"/>
      <c r="AM31" s="314"/>
      <c r="AN31" s="314"/>
      <c r="AO31" s="314"/>
      <c r="AP31" s="314"/>
      <c r="AQ31" s="314"/>
      <c r="AR31" s="314"/>
      <c r="AS31" s="314"/>
      <c r="AT31" s="314"/>
      <c r="AU31" s="314"/>
      <c r="AV31" s="314"/>
      <c r="AW31" s="314"/>
      <c r="AX31" s="314"/>
      <c r="AY31" s="314"/>
      <c r="AZ31" s="314"/>
      <c r="BA31" s="314"/>
      <c r="BB31" s="314"/>
      <c r="BC31" s="314"/>
      <c r="BD31" s="314"/>
      <c r="BE31" s="314"/>
      <c r="BF31" s="314"/>
      <c r="BG31" s="314"/>
      <c r="BH31" s="314"/>
      <c r="BI31" s="314"/>
      <c r="BJ31" s="314"/>
      <c r="BK31" s="314"/>
      <c r="BL31" s="314"/>
      <c r="BM31" s="314"/>
      <c r="BN31" s="314"/>
      <c r="BO31" s="314"/>
      <c r="BP31" s="314"/>
      <c r="BQ31" s="314"/>
      <c r="BR31" s="314"/>
      <c r="BS31" s="314"/>
      <c r="BT31" s="314"/>
      <c r="BU31" s="314"/>
      <c r="BV31" s="314"/>
      <c r="BW31" s="314"/>
      <c r="BX31" s="314"/>
      <c r="BY31" s="314"/>
      <c r="BZ31" s="314"/>
      <c r="CA31" s="314"/>
      <c r="CB31" s="314"/>
      <c r="CC31" s="314"/>
      <c r="CD31" s="314"/>
      <c r="CE31" s="314"/>
      <c r="CF31" s="314"/>
      <c r="CG31" s="314"/>
      <c r="CH31" s="314"/>
      <c r="CI31" s="314"/>
      <c r="CJ31" s="314"/>
      <c r="CK31" s="314"/>
      <c r="CL31" s="314"/>
      <c r="CM31" s="314"/>
      <c r="CN31" s="314"/>
      <c r="CO31" s="314"/>
      <c r="CP31" s="314"/>
      <c r="CQ31" s="314"/>
      <c r="CR31" s="314"/>
      <c r="CS31" s="314"/>
      <c r="CT31" s="314"/>
      <c r="CU31" s="314"/>
      <c r="CV31" s="314"/>
      <c r="CW31" s="314"/>
      <c r="CX31" s="314"/>
      <c r="CY31" s="314"/>
      <c r="CZ31" s="314"/>
      <c r="DA31" s="314"/>
      <c r="DB31" s="314"/>
      <c r="DC31" s="314"/>
      <c r="DD31" s="314"/>
      <c r="DE31" s="352"/>
    </row>
    <row r="32" spans="1:109" s="336" customFormat="1" x14ac:dyDescent="0.3">
      <c r="A32" s="333" t="s">
        <v>826</v>
      </c>
      <c r="B32" s="333">
        <v>0.33248919227982615</v>
      </c>
      <c r="C32" s="333" t="s">
        <v>80</v>
      </c>
      <c r="D32" s="314"/>
      <c r="E32" s="314"/>
      <c r="F32" s="314"/>
      <c r="G32" s="314"/>
      <c r="H32" s="314"/>
      <c r="I32" s="314"/>
      <c r="J32" s="314"/>
      <c r="K32" s="314"/>
      <c r="L32" s="314"/>
      <c r="M32" s="314"/>
      <c r="N32" s="314"/>
      <c r="O32" s="314"/>
      <c r="P32" s="314"/>
      <c r="Q32" s="314"/>
      <c r="R32" s="314"/>
      <c r="S32" s="314"/>
      <c r="T32" s="314"/>
      <c r="U32" s="314"/>
      <c r="V32" s="314"/>
      <c r="W32" s="314"/>
      <c r="X32" s="314"/>
      <c r="Y32" s="314"/>
      <c r="Z32" s="314"/>
      <c r="AA32" s="314"/>
      <c r="AB32" s="314"/>
      <c r="AC32" s="314"/>
      <c r="AD32" s="314"/>
      <c r="AE32" s="314"/>
      <c r="AF32" s="314"/>
      <c r="AG32" s="314"/>
      <c r="AH32" s="314"/>
      <c r="AI32" s="314"/>
      <c r="AJ32" s="314"/>
      <c r="AK32" s="314"/>
      <c r="AL32" s="314"/>
      <c r="AM32" s="314"/>
      <c r="AN32" s="314"/>
      <c r="AO32" s="314"/>
      <c r="AP32" s="314"/>
      <c r="AQ32" s="314"/>
      <c r="AR32" s="314"/>
      <c r="AS32" s="314"/>
      <c r="AT32" s="314"/>
      <c r="AU32" s="314"/>
      <c r="AV32" s="314"/>
      <c r="AW32" s="314"/>
      <c r="AX32" s="314"/>
      <c r="AY32" s="314"/>
      <c r="AZ32" s="314"/>
      <c r="BA32" s="314"/>
      <c r="BB32" s="314"/>
      <c r="BC32" s="314"/>
      <c r="BD32" s="314"/>
      <c r="BE32" s="314"/>
      <c r="BF32" s="314"/>
      <c r="BG32" s="314"/>
      <c r="BH32" s="314"/>
      <c r="BI32" s="314"/>
      <c r="BJ32" s="314"/>
      <c r="BK32" s="314"/>
      <c r="BL32" s="314"/>
      <c r="BM32" s="314"/>
      <c r="BN32" s="314"/>
      <c r="BO32" s="314"/>
      <c r="BP32" s="314"/>
      <c r="BQ32" s="314"/>
      <c r="BR32" s="314"/>
      <c r="BS32" s="314"/>
      <c r="BT32" s="314"/>
      <c r="BU32" s="314"/>
      <c r="BV32" s="314"/>
      <c r="BW32" s="314"/>
      <c r="BX32" s="314"/>
      <c r="BY32" s="314"/>
      <c r="BZ32" s="314"/>
      <c r="CA32" s="314"/>
      <c r="CB32" s="314"/>
      <c r="CC32" s="314"/>
      <c r="CD32" s="314"/>
      <c r="CE32" s="314"/>
      <c r="CF32" s="314"/>
      <c r="CG32" s="314"/>
      <c r="CH32" s="314"/>
      <c r="CI32" s="314"/>
      <c r="CJ32" s="314"/>
      <c r="CK32" s="314"/>
      <c r="CL32" s="314"/>
      <c r="CM32" s="314"/>
      <c r="CN32" s="314"/>
      <c r="CO32" s="314"/>
      <c r="CP32" s="314"/>
      <c r="CQ32" s="314"/>
      <c r="CR32" s="314"/>
      <c r="CS32" s="314"/>
      <c r="CT32" s="314"/>
      <c r="CU32" s="314"/>
      <c r="CV32" s="314"/>
      <c r="CW32" s="314"/>
      <c r="CX32" s="314"/>
      <c r="CY32" s="314"/>
      <c r="CZ32" s="314"/>
      <c r="DA32" s="314"/>
      <c r="DB32" s="314"/>
      <c r="DC32" s="314"/>
      <c r="DD32" s="314"/>
      <c r="DE32" s="352"/>
    </row>
    <row r="33" spans="1:109" s="335" customFormat="1" x14ac:dyDescent="0.3">
      <c r="A33" s="354" t="s">
        <v>827</v>
      </c>
      <c r="B33" s="354"/>
      <c r="C33" s="354"/>
      <c r="D33" s="314"/>
      <c r="E33" s="314"/>
      <c r="F33" s="314"/>
      <c r="G33" s="314"/>
      <c r="H33" s="314"/>
      <c r="I33" s="314"/>
      <c r="J33" s="314"/>
      <c r="K33" s="314"/>
      <c r="L33" s="314"/>
      <c r="M33" s="314"/>
      <c r="N33" s="314"/>
      <c r="O33" s="314"/>
      <c r="P33" s="314"/>
      <c r="Q33" s="314"/>
      <c r="R33" s="314"/>
      <c r="S33" s="314"/>
      <c r="T33" s="314"/>
      <c r="U33" s="314"/>
      <c r="V33" s="314"/>
      <c r="W33" s="314"/>
      <c r="X33" s="314"/>
      <c r="Y33" s="314"/>
      <c r="Z33" s="314"/>
      <c r="AA33" s="314"/>
      <c r="AB33" s="314"/>
      <c r="AC33" s="314"/>
      <c r="AD33" s="314"/>
      <c r="AE33" s="314"/>
      <c r="AF33" s="314"/>
      <c r="AG33" s="314"/>
      <c r="AH33" s="314"/>
      <c r="AI33" s="314"/>
      <c r="AJ33" s="314"/>
      <c r="AK33" s="314"/>
      <c r="AL33" s="314"/>
      <c r="AM33" s="314"/>
      <c r="AN33" s="314"/>
      <c r="AO33" s="314"/>
      <c r="AP33" s="314"/>
      <c r="AQ33" s="314"/>
      <c r="AR33" s="314"/>
      <c r="AS33" s="314"/>
      <c r="AT33" s="314"/>
      <c r="AU33" s="314"/>
      <c r="AV33" s="314"/>
      <c r="AW33" s="314"/>
      <c r="AX33" s="314"/>
      <c r="AY33" s="314"/>
      <c r="AZ33" s="314"/>
      <c r="BA33" s="314"/>
      <c r="BB33" s="314"/>
      <c r="BC33" s="314"/>
      <c r="BD33" s="314"/>
      <c r="BE33" s="314"/>
      <c r="BF33" s="314"/>
      <c r="BG33" s="314"/>
      <c r="BH33" s="314"/>
      <c r="BI33" s="314"/>
      <c r="BJ33" s="314"/>
      <c r="BK33" s="314"/>
      <c r="BL33" s="314"/>
      <c r="BM33" s="314"/>
      <c r="BN33" s="314"/>
      <c r="BO33" s="314"/>
      <c r="BP33" s="314"/>
      <c r="BQ33" s="314"/>
      <c r="BR33" s="314"/>
      <c r="BS33" s="314"/>
      <c r="BT33" s="314"/>
      <c r="BU33" s="314"/>
      <c r="BV33" s="314"/>
      <c r="BW33" s="314"/>
      <c r="BX33" s="314"/>
      <c r="BY33" s="314"/>
      <c r="BZ33" s="314"/>
      <c r="CA33" s="314"/>
      <c r="CB33" s="314"/>
      <c r="CC33" s="314"/>
      <c r="CD33" s="314"/>
      <c r="CE33" s="314"/>
      <c r="CF33" s="314"/>
      <c r="CG33" s="314"/>
      <c r="CH33" s="314"/>
      <c r="CI33" s="314"/>
      <c r="CJ33" s="314"/>
      <c r="CK33" s="314"/>
      <c r="CL33" s="314"/>
      <c r="CM33" s="314"/>
      <c r="CN33" s="314"/>
      <c r="CO33" s="314"/>
      <c r="CP33" s="314"/>
      <c r="CQ33" s="314"/>
      <c r="CR33" s="314"/>
      <c r="CS33" s="314"/>
      <c r="CT33" s="314"/>
      <c r="CU33" s="314"/>
      <c r="CV33" s="314"/>
      <c r="CW33" s="314"/>
      <c r="CX33" s="314"/>
      <c r="CY33" s="314"/>
      <c r="CZ33" s="314"/>
      <c r="DA33" s="314"/>
      <c r="DB33" s="314"/>
      <c r="DC33" s="314"/>
      <c r="DD33" s="314"/>
      <c r="DE33" s="351"/>
    </row>
    <row r="34" spans="1:109" s="336" customFormat="1" x14ac:dyDescent="0.3">
      <c r="A34" s="333" t="s">
        <v>812</v>
      </c>
      <c r="B34" s="333">
        <v>0.99909685438146778</v>
      </c>
      <c r="C34" s="333" t="s">
        <v>80</v>
      </c>
      <c r="D34" s="314"/>
      <c r="E34" s="314"/>
      <c r="F34" s="314"/>
      <c r="G34" s="314"/>
      <c r="H34" s="314"/>
      <c r="I34" s="314"/>
      <c r="J34" s="314"/>
      <c r="K34" s="314"/>
      <c r="L34" s="314"/>
      <c r="M34" s="314"/>
      <c r="N34" s="314"/>
      <c r="O34" s="314"/>
      <c r="P34" s="314"/>
      <c r="Q34" s="314"/>
      <c r="R34" s="314"/>
      <c r="S34" s="314"/>
      <c r="T34" s="314"/>
      <c r="U34" s="314"/>
      <c r="V34" s="314"/>
      <c r="W34" s="314"/>
      <c r="X34" s="314"/>
      <c r="Y34" s="314"/>
      <c r="Z34" s="314"/>
      <c r="AA34" s="314"/>
      <c r="AB34" s="314"/>
      <c r="AC34" s="314"/>
      <c r="AD34" s="314"/>
      <c r="AE34" s="314"/>
      <c r="AF34" s="314"/>
      <c r="AG34" s="314"/>
      <c r="AH34" s="314"/>
      <c r="AI34" s="314"/>
      <c r="AJ34" s="314"/>
      <c r="AK34" s="314"/>
      <c r="AL34" s="314"/>
      <c r="AM34" s="314"/>
      <c r="AN34" s="314"/>
      <c r="AO34" s="314"/>
      <c r="AP34" s="314"/>
      <c r="AQ34" s="314"/>
      <c r="AR34" s="314"/>
      <c r="AS34" s="314"/>
      <c r="AT34" s="314"/>
      <c r="AU34" s="314"/>
      <c r="AV34" s="314"/>
      <c r="AW34" s="314"/>
      <c r="AX34" s="314"/>
      <c r="AY34" s="314"/>
      <c r="AZ34" s="314"/>
      <c r="BA34" s="314"/>
      <c r="BB34" s="314"/>
      <c r="BC34" s="314"/>
      <c r="BD34" s="314"/>
      <c r="BE34" s="314"/>
      <c r="BF34" s="314"/>
      <c r="BG34" s="314"/>
      <c r="BH34" s="314"/>
      <c r="BI34" s="314"/>
      <c r="BJ34" s="314"/>
      <c r="BK34" s="314"/>
      <c r="BL34" s="314"/>
      <c r="BM34" s="314"/>
      <c r="BN34" s="314"/>
      <c r="BO34" s="314"/>
      <c r="BP34" s="314"/>
      <c r="BQ34" s="314"/>
      <c r="BR34" s="314"/>
      <c r="BS34" s="314"/>
      <c r="BT34" s="314"/>
      <c r="BU34" s="314"/>
      <c r="BV34" s="314"/>
      <c r="BW34" s="314"/>
      <c r="BX34" s="314"/>
      <c r="BY34" s="314"/>
      <c r="BZ34" s="314"/>
      <c r="CA34" s="314"/>
      <c r="CB34" s="314"/>
      <c r="CC34" s="314"/>
      <c r="CD34" s="314"/>
      <c r="CE34" s="314"/>
      <c r="CF34" s="314"/>
      <c r="CG34" s="314"/>
      <c r="CH34" s="314"/>
      <c r="CI34" s="314"/>
      <c r="CJ34" s="314"/>
      <c r="CK34" s="314"/>
      <c r="CL34" s="314"/>
      <c r="CM34" s="314"/>
      <c r="CN34" s="314"/>
      <c r="CO34" s="314"/>
      <c r="CP34" s="314"/>
      <c r="CQ34" s="314"/>
      <c r="CR34" s="314"/>
      <c r="CS34" s="314"/>
      <c r="CT34" s="314"/>
      <c r="CU34" s="314"/>
      <c r="CV34" s="314"/>
      <c r="CW34" s="314"/>
      <c r="CX34" s="314"/>
      <c r="CY34" s="314"/>
      <c r="CZ34" s="314"/>
      <c r="DA34" s="314"/>
      <c r="DB34" s="314"/>
      <c r="DC34" s="314"/>
      <c r="DD34" s="314"/>
      <c r="DE34" s="352"/>
    </row>
    <row r="35" spans="1:109" s="336" customFormat="1" x14ac:dyDescent="0.3">
      <c r="A35" s="333" t="s">
        <v>813</v>
      </c>
      <c r="B35" s="333">
        <v>4.5157280926604319E-4</v>
      </c>
      <c r="C35" s="333" t="s">
        <v>80</v>
      </c>
      <c r="D35" s="314"/>
      <c r="E35" s="314"/>
      <c r="F35" s="314"/>
      <c r="G35" s="314"/>
      <c r="H35" s="314"/>
      <c r="I35" s="314"/>
      <c r="J35" s="314"/>
      <c r="K35" s="314"/>
      <c r="L35" s="314"/>
      <c r="M35" s="314"/>
      <c r="N35" s="314"/>
      <c r="O35" s="314"/>
      <c r="P35" s="314"/>
      <c r="Q35" s="314"/>
      <c r="R35" s="314"/>
      <c r="S35" s="314"/>
      <c r="T35" s="314"/>
      <c r="U35" s="314"/>
      <c r="V35" s="314"/>
      <c r="W35" s="314"/>
      <c r="X35" s="314"/>
      <c r="Y35" s="314"/>
      <c r="Z35" s="314"/>
      <c r="AA35" s="314"/>
      <c r="AB35" s="314"/>
      <c r="AC35" s="314"/>
      <c r="AD35" s="314"/>
      <c r="AE35" s="314"/>
      <c r="AF35" s="314"/>
      <c r="AG35" s="314"/>
      <c r="AH35" s="314"/>
      <c r="AI35" s="314"/>
      <c r="AJ35" s="314"/>
      <c r="AK35" s="314"/>
      <c r="AL35" s="314"/>
      <c r="AM35" s="314"/>
      <c r="AN35" s="314"/>
      <c r="AO35" s="314"/>
      <c r="AP35" s="314"/>
      <c r="AQ35" s="314"/>
      <c r="AR35" s="314"/>
      <c r="AS35" s="314"/>
      <c r="AT35" s="314"/>
      <c r="AU35" s="314"/>
      <c r="AV35" s="314"/>
      <c r="AW35" s="314"/>
      <c r="AX35" s="314"/>
      <c r="AY35" s="314"/>
      <c r="AZ35" s="314"/>
      <c r="BA35" s="314"/>
      <c r="BB35" s="314"/>
      <c r="BC35" s="314"/>
      <c r="BD35" s="314"/>
      <c r="BE35" s="314"/>
      <c r="BF35" s="314"/>
      <c r="BG35" s="314"/>
      <c r="BH35" s="314"/>
      <c r="BI35" s="314"/>
      <c r="BJ35" s="314"/>
      <c r="BK35" s="314"/>
      <c r="BL35" s="314"/>
      <c r="BM35" s="314"/>
      <c r="BN35" s="314"/>
      <c r="BO35" s="314"/>
      <c r="BP35" s="314"/>
      <c r="BQ35" s="314"/>
      <c r="BR35" s="314"/>
      <c r="BS35" s="314"/>
      <c r="BT35" s="314"/>
      <c r="BU35" s="314"/>
      <c r="BV35" s="314"/>
      <c r="BW35" s="314"/>
      <c r="BX35" s="314"/>
      <c r="BY35" s="314"/>
      <c r="BZ35" s="314"/>
      <c r="CA35" s="314"/>
      <c r="CB35" s="314"/>
      <c r="CC35" s="314"/>
      <c r="CD35" s="314"/>
      <c r="CE35" s="314"/>
      <c r="CF35" s="314"/>
      <c r="CG35" s="314"/>
      <c r="CH35" s="314"/>
      <c r="CI35" s="314"/>
      <c r="CJ35" s="314"/>
      <c r="CK35" s="314"/>
      <c r="CL35" s="314"/>
      <c r="CM35" s="314"/>
      <c r="CN35" s="314"/>
      <c r="CO35" s="314"/>
      <c r="CP35" s="314"/>
      <c r="CQ35" s="314"/>
      <c r="CR35" s="314"/>
      <c r="CS35" s="314"/>
      <c r="CT35" s="314"/>
      <c r="CU35" s="314"/>
      <c r="CV35" s="314"/>
      <c r="CW35" s="314"/>
      <c r="CX35" s="314"/>
      <c r="CY35" s="314"/>
      <c r="CZ35" s="314"/>
      <c r="DA35" s="314"/>
      <c r="DB35" s="314"/>
      <c r="DC35" s="314"/>
      <c r="DD35" s="314"/>
      <c r="DE35" s="352"/>
    </row>
    <row r="36" spans="1:109" s="336" customFormat="1" x14ac:dyDescent="0.3">
      <c r="A36" s="333" t="s">
        <v>814</v>
      </c>
      <c r="B36" s="333">
        <v>4.5157280926604319E-4</v>
      </c>
      <c r="C36" s="333" t="s">
        <v>80</v>
      </c>
      <c r="D36" s="314"/>
      <c r="E36" s="314"/>
      <c r="F36" s="314"/>
      <c r="G36" s="314"/>
      <c r="H36" s="314"/>
      <c r="I36" s="314"/>
      <c r="J36" s="314"/>
      <c r="K36" s="314"/>
      <c r="L36" s="314"/>
      <c r="M36" s="314"/>
      <c r="N36" s="314"/>
      <c r="O36" s="314"/>
      <c r="P36" s="314"/>
      <c r="Q36" s="314"/>
      <c r="R36" s="314"/>
      <c r="S36" s="314"/>
      <c r="T36" s="314"/>
      <c r="U36" s="314"/>
      <c r="V36" s="314"/>
      <c r="W36" s="314"/>
      <c r="X36" s="314"/>
      <c r="Y36" s="314"/>
      <c r="Z36" s="314"/>
      <c r="AA36" s="314"/>
      <c r="AB36" s="314"/>
      <c r="AC36" s="314"/>
      <c r="AD36" s="314"/>
      <c r="AE36" s="314"/>
      <c r="AF36" s="314"/>
      <c r="AG36" s="314"/>
      <c r="AH36" s="314"/>
      <c r="AI36" s="314"/>
      <c r="AJ36" s="314"/>
      <c r="AK36" s="314"/>
      <c r="AL36" s="314"/>
      <c r="AM36" s="314"/>
      <c r="AN36" s="314"/>
      <c r="AO36" s="314"/>
      <c r="AP36" s="314"/>
      <c r="AQ36" s="314"/>
      <c r="AR36" s="314"/>
      <c r="AS36" s="314"/>
      <c r="AT36" s="314"/>
      <c r="AU36" s="314"/>
      <c r="AV36" s="314"/>
      <c r="AW36" s="314"/>
      <c r="AX36" s="314"/>
      <c r="AY36" s="314"/>
      <c r="AZ36" s="314"/>
      <c r="BA36" s="314"/>
      <c r="BB36" s="314"/>
      <c r="BC36" s="314"/>
      <c r="BD36" s="314"/>
      <c r="BE36" s="314"/>
      <c r="BF36" s="314"/>
      <c r="BG36" s="314"/>
      <c r="BH36" s="314"/>
      <c r="BI36" s="314"/>
      <c r="BJ36" s="314"/>
      <c r="BK36" s="314"/>
      <c r="BL36" s="314"/>
      <c r="BM36" s="314"/>
      <c r="BN36" s="314"/>
      <c r="BO36" s="314"/>
      <c r="BP36" s="314"/>
      <c r="BQ36" s="314"/>
      <c r="BR36" s="314"/>
      <c r="BS36" s="314"/>
      <c r="BT36" s="314"/>
      <c r="BU36" s="314"/>
      <c r="BV36" s="314"/>
      <c r="BW36" s="314"/>
      <c r="BX36" s="314"/>
      <c r="BY36" s="314"/>
      <c r="BZ36" s="314"/>
      <c r="CA36" s="314"/>
      <c r="CB36" s="314"/>
      <c r="CC36" s="314"/>
      <c r="CD36" s="314"/>
      <c r="CE36" s="314"/>
      <c r="CF36" s="314"/>
      <c r="CG36" s="314"/>
      <c r="CH36" s="314"/>
      <c r="CI36" s="314"/>
      <c r="CJ36" s="314"/>
      <c r="CK36" s="314"/>
      <c r="CL36" s="314"/>
      <c r="CM36" s="314"/>
      <c r="CN36" s="314"/>
      <c r="CO36" s="314"/>
      <c r="CP36" s="314"/>
      <c r="CQ36" s="314"/>
      <c r="CR36" s="314"/>
      <c r="CS36" s="314"/>
      <c r="CT36" s="314"/>
      <c r="CU36" s="314"/>
      <c r="CV36" s="314"/>
      <c r="CW36" s="314"/>
      <c r="CX36" s="314"/>
      <c r="CY36" s="314"/>
      <c r="CZ36" s="314"/>
      <c r="DA36" s="314"/>
      <c r="DB36" s="314"/>
      <c r="DC36" s="314"/>
      <c r="DD36" s="314"/>
      <c r="DE36" s="352"/>
    </row>
    <row r="37" spans="1:109" s="336" customFormat="1" x14ac:dyDescent="0.3">
      <c r="A37" s="333" t="s">
        <v>815</v>
      </c>
      <c r="B37" s="333">
        <v>0.98292579124381985</v>
      </c>
      <c r="C37" s="333" t="s">
        <v>80</v>
      </c>
      <c r="D37" s="314"/>
      <c r="E37" s="314"/>
      <c r="F37" s="314"/>
      <c r="G37" s="314"/>
      <c r="H37" s="314"/>
      <c r="I37" s="314"/>
      <c r="J37" s="314"/>
      <c r="K37" s="314"/>
      <c r="L37" s="314"/>
      <c r="M37" s="314"/>
      <c r="N37" s="314"/>
      <c r="O37" s="314"/>
      <c r="P37" s="314"/>
      <c r="Q37" s="314"/>
      <c r="R37" s="314"/>
      <c r="S37" s="314"/>
      <c r="T37" s="314"/>
      <c r="U37" s="314"/>
      <c r="V37" s="314"/>
      <c r="W37" s="314"/>
      <c r="X37" s="314"/>
      <c r="Y37" s="314"/>
      <c r="Z37" s="314"/>
      <c r="AA37" s="314"/>
      <c r="AB37" s="314"/>
      <c r="AC37" s="314"/>
      <c r="AD37" s="314"/>
      <c r="AE37" s="314"/>
      <c r="AF37" s="314"/>
      <c r="AG37" s="314"/>
      <c r="AH37" s="314"/>
      <c r="AI37" s="314"/>
      <c r="AJ37" s="314"/>
      <c r="AK37" s="314"/>
      <c r="AL37" s="314"/>
      <c r="AM37" s="314"/>
      <c r="AN37" s="314"/>
      <c r="AO37" s="314"/>
      <c r="AP37" s="314"/>
      <c r="AQ37" s="314"/>
      <c r="AR37" s="314"/>
      <c r="AS37" s="314"/>
      <c r="AT37" s="314"/>
      <c r="AU37" s="314"/>
      <c r="AV37" s="314"/>
      <c r="AW37" s="314"/>
      <c r="AX37" s="314"/>
      <c r="AY37" s="314"/>
      <c r="AZ37" s="314"/>
      <c r="BA37" s="314"/>
      <c r="BB37" s="314"/>
      <c r="BC37" s="314"/>
      <c r="BD37" s="314"/>
      <c r="BE37" s="314"/>
      <c r="BF37" s="314"/>
      <c r="BG37" s="314"/>
      <c r="BH37" s="314"/>
      <c r="BI37" s="314"/>
      <c r="BJ37" s="314"/>
      <c r="BK37" s="314"/>
      <c r="BL37" s="314"/>
      <c r="BM37" s="314"/>
      <c r="BN37" s="314"/>
      <c r="BO37" s="314"/>
      <c r="BP37" s="314"/>
      <c r="BQ37" s="314"/>
      <c r="BR37" s="314"/>
      <c r="BS37" s="314"/>
      <c r="BT37" s="314"/>
      <c r="BU37" s="314"/>
      <c r="BV37" s="314"/>
      <c r="BW37" s="314"/>
      <c r="BX37" s="314"/>
      <c r="BY37" s="314"/>
      <c r="BZ37" s="314"/>
      <c r="CA37" s="314"/>
      <c r="CB37" s="314"/>
      <c r="CC37" s="314"/>
      <c r="CD37" s="314"/>
      <c r="CE37" s="314"/>
      <c r="CF37" s="314"/>
      <c r="CG37" s="314"/>
      <c r="CH37" s="314"/>
      <c r="CI37" s="314"/>
      <c r="CJ37" s="314"/>
      <c r="CK37" s="314"/>
      <c r="CL37" s="314"/>
      <c r="CM37" s="314"/>
      <c r="CN37" s="314"/>
      <c r="CO37" s="314"/>
      <c r="CP37" s="314"/>
      <c r="CQ37" s="314"/>
      <c r="CR37" s="314"/>
      <c r="CS37" s="314"/>
      <c r="CT37" s="314"/>
      <c r="CU37" s="314"/>
      <c r="CV37" s="314"/>
      <c r="CW37" s="314"/>
      <c r="CX37" s="314"/>
      <c r="CY37" s="314"/>
      <c r="CZ37" s="314"/>
      <c r="DA37" s="314"/>
      <c r="DB37" s="314"/>
      <c r="DC37" s="314"/>
      <c r="DD37" s="314"/>
      <c r="DE37" s="352"/>
    </row>
    <row r="38" spans="1:109" s="336" customFormat="1" x14ac:dyDescent="0.3">
      <c r="A38" s="333" t="s">
        <v>816</v>
      </c>
      <c r="B38" s="333">
        <v>7.4634806235790321E-4</v>
      </c>
      <c r="C38" s="333" t="s">
        <v>80</v>
      </c>
      <c r="D38" s="314"/>
      <c r="E38" s="314"/>
      <c r="F38" s="314"/>
      <c r="G38" s="314"/>
      <c r="H38" s="314"/>
      <c r="I38" s="314"/>
      <c r="J38" s="314"/>
      <c r="K38" s="314"/>
      <c r="L38" s="314"/>
      <c r="M38" s="314"/>
      <c r="N38" s="314"/>
      <c r="O38" s="314"/>
      <c r="P38" s="314"/>
      <c r="Q38" s="314"/>
      <c r="R38" s="314"/>
      <c r="S38" s="314"/>
      <c r="T38" s="314"/>
      <c r="U38" s="314"/>
      <c r="V38" s="314"/>
      <c r="W38" s="314"/>
      <c r="X38" s="314"/>
      <c r="Y38" s="314"/>
      <c r="Z38" s="314"/>
      <c r="AA38" s="314"/>
      <c r="AB38" s="314"/>
      <c r="AC38" s="314"/>
      <c r="AD38" s="314"/>
      <c r="AE38" s="314"/>
      <c r="AF38" s="314"/>
      <c r="AG38" s="314"/>
      <c r="AH38" s="314"/>
      <c r="AI38" s="314"/>
      <c r="AJ38" s="314"/>
      <c r="AK38" s="314"/>
      <c r="AL38" s="314"/>
      <c r="AM38" s="314"/>
      <c r="AN38" s="314"/>
      <c r="AO38" s="314"/>
      <c r="AP38" s="314"/>
      <c r="AQ38" s="314"/>
      <c r="AR38" s="314"/>
      <c r="AS38" s="314"/>
      <c r="AT38" s="314"/>
      <c r="AU38" s="314"/>
      <c r="AV38" s="314"/>
      <c r="AW38" s="314"/>
      <c r="AX38" s="314"/>
      <c r="AY38" s="314"/>
      <c r="AZ38" s="314"/>
      <c r="BA38" s="314"/>
      <c r="BB38" s="314"/>
      <c r="BC38" s="314"/>
      <c r="BD38" s="314"/>
      <c r="BE38" s="314"/>
      <c r="BF38" s="314"/>
      <c r="BG38" s="314"/>
      <c r="BH38" s="314"/>
      <c r="BI38" s="314"/>
      <c r="BJ38" s="314"/>
      <c r="BK38" s="314"/>
      <c r="BL38" s="314"/>
      <c r="BM38" s="314"/>
      <c r="BN38" s="314"/>
      <c r="BO38" s="314"/>
      <c r="BP38" s="314"/>
      <c r="BQ38" s="314"/>
      <c r="BR38" s="314"/>
      <c r="BS38" s="314"/>
      <c r="BT38" s="314"/>
      <c r="BU38" s="314"/>
      <c r="BV38" s="314"/>
      <c r="BW38" s="314"/>
      <c r="BX38" s="314"/>
      <c r="BY38" s="314"/>
      <c r="BZ38" s="314"/>
      <c r="CA38" s="314"/>
      <c r="CB38" s="314"/>
      <c r="CC38" s="314"/>
      <c r="CD38" s="314"/>
      <c r="CE38" s="314"/>
      <c r="CF38" s="314"/>
      <c r="CG38" s="314"/>
      <c r="CH38" s="314"/>
      <c r="CI38" s="314"/>
      <c r="CJ38" s="314"/>
      <c r="CK38" s="314"/>
      <c r="CL38" s="314"/>
      <c r="CM38" s="314"/>
      <c r="CN38" s="314"/>
      <c r="CO38" s="314"/>
      <c r="CP38" s="314"/>
      <c r="CQ38" s="314"/>
      <c r="CR38" s="314"/>
      <c r="CS38" s="314"/>
      <c r="CT38" s="314"/>
      <c r="CU38" s="314"/>
      <c r="CV38" s="314"/>
      <c r="CW38" s="314"/>
      <c r="CX38" s="314"/>
      <c r="CY38" s="314"/>
      <c r="CZ38" s="314"/>
      <c r="DA38" s="314"/>
      <c r="DB38" s="314"/>
      <c r="DC38" s="314"/>
      <c r="DD38" s="314"/>
      <c r="DE38" s="352"/>
    </row>
    <row r="39" spans="1:109" s="336" customFormat="1" x14ac:dyDescent="0.3">
      <c r="A39" s="333" t="s">
        <v>817</v>
      </c>
      <c r="B39" s="333">
        <v>3.6089851530802971E-4</v>
      </c>
      <c r="C39" s="333" t="s">
        <v>80</v>
      </c>
      <c r="D39" s="314"/>
      <c r="E39" s="314"/>
      <c r="F39" s="314"/>
      <c r="G39" s="314"/>
      <c r="H39" s="314"/>
      <c r="I39" s="314"/>
      <c r="J39" s="314"/>
      <c r="K39" s="314"/>
      <c r="L39" s="314"/>
      <c r="M39" s="314"/>
      <c r="N39" s="314"/>
      <c r="O39" s="314"/>
      <c r="P39" s="314"/>
      <c r="Q39" s="314"/>
      <c r="R39" s="314"/>
      <c r="S39" s="314"/>
      <c r="T39" s="314"/>
      <c r="U39" s="314"/>
      <c r="V39" s="314"/>
      <c r="W39" s="314"/>
      <c r="X39" s="314"/>
      <c r="Y39" s="314"/>
      <c r="Z39" s="314"/>
      <c r="AA39" s="314"/>
      <c r="AB39" s="314"/>
      <c r="AC39" s="314"/>
      <c r="AD39" s="314"/>
      <c r="AE39" s="314"/>
      <c r="AF39" s="314"/>
      <c r="AG39" s="314"/>
      <c r="AH39" s="314"/>
      <c r="AI39" s="314"/>
      <c r="AJ39" s="314"/>
      <c r="AK39" s="314"/>
      <c r="AL39" s="314"/>
      <c r="AM39" s="314"/>
      <c r="AN39" s="314"/>
      <c r="AO39" s="314"/>
      <c r="AP39" s="314"/>
      <c r="AQ39" s="314"/>
      <c r="AR39" s="314"/>
      <c r="AS39" s="314"/>
      <c r="AT39" s="314"/>
      <c r="AU39" s="314"/>
      <c r="AV39" s="314"/>
      <c r="AW39" s="314"/>
      <c r="AX39" s="314"/>
      <c r="AY39" s="314"/>
      <c r="AZ39" s="314"/>
      <c r="BA39" s="314"/>
      <c r="BB39" s="314"/>
      <c r="BC39" s="314"/>
      <c r="BD39" s="314"/>
      <c r="BE39" s="314"/>
      <c r="BF39" s="314"/>
      <c r="BG39" s="314"/>
      <c r="BH39" s="314"/>
      <c r="BI39" s="314"/>
      <c r="BJ39" s="314"/>
      <c r="BK39" s="314"/>
      <c r="BL39" s="314"/>
      <c r="BM39" s="314"/>
      <c r="BN39" s="314"/>
      <c r="BO39" s="314"/>
      <c r="BP39" s="314"/>
      <c r="BQ39" s="314"/>
      <c r="BR39" s="314"/>
      <c r="BS39" s="314"/>
      <c r="BT39" s="314"/>
      <c r="BU39" s="314"/>
      <c r="BV39" s="314"/>
      <c r="BW39" s="314"/>
      <c r="BX39" s="314"/>
      <c r="BY39" s="314"/>
      <c r="BZ39" s="314"/>
      <c r="CA39" s="314"/>
      <c r="CB39" s="314"/>
      <c r="CC39" s="314"/>
      <c r="CD39" s="314"/>
      <c r="CE39" s="314"/>
      <c r="CF39" s="314"/>
      <c r="CG39" s="314"/>
      <c r="CH39" s="314"/>
      <c r="CI39" s="314"/>
      <c r="CJ39" s="314"/>
      <c r="CK39" s="314"/>
      <c r="CL39" s="314"/>
      <c r="CM39" s="314"/>
      <c r="CN39" s="314"/>
      <c r="CO39" s="314"/>
      <c r="CP39" s="314"/>
      <c r="CQ39" s="314"/>
      <c r="CR39" s="314"/>
      <c r="CS39" s="314"/>
      <c r="CT39" s="314"/>
      <c r="CU39" s="314"/>
      <c r="CV39" s="314"/>
      <c r="CW39" s="314"/>
      <c r="CX39" s="314"/>
      <c r="CY39" s="314"/>
      <c r="CZ39" s="314"/>
      <c r="DA39" s="314"/>
      <c r="DB39" s="314"/>
      <c r="DC39" s="314"/>
      <c r="DD39" s="314"/>
      <c r="DE39" s="352"/>
    </row>
    <row r="40" spans="1:109" s="336" customFormat="1" x14ac:dyDescent="0.3">
      <c r="A40" s="333" t="s">
        <v>818</v>
      </c>
      <c r="B40" s="333">
        <v>1.5966962178514191E-2</v>
      </c>
      <c r="C40" s="333" t="s">
        <v>80</v>
      </c>
      <c r="D40" s="314"/>
      <c r="E40" s="314"/>
      <c r="F40" s="314"/>
      <c r="G40" s="314"/>
      <c r="H40" s="314"/>
      <c r="I40" s="314"/>
      <c r="J40" s="314"/>
      <c r="K40" s="314"/>
      <c r="L40" s="314"/>
      <c r="M40" s="314"/>
      <c r="N40" s="314"/>
      <c r="O40" s="314"/>
      <c r="P40" s="314"/>
      <c r="Q40" s="314"/>
      <c r="R40" s="314"/>
      <c r="S40" s="314"/>
      <c r="T40" s="314"/>
      <c r="U40" s="314"/>
      <c r="V40" s="314"/>
      <c r="W40" s="314"/>
      <c r="X40" s="314"/>
      <c r="Y40" s="314"/>
      <c r="Z40" s="314"/>
      <c r="AA40" s="314"/>
      <c r="AB40" s="314"/>
      <c r="AC40" s="314"/>
      <c r="AD40" s="314"/>
      <c r="AE40" s="314"/>
      <c r="AF40" s="314"/>
      <c r="AG40" s="314"/>
      <c r="AH40" s="314"/>
      <c r="AI40" s="314"/>
      <c r="AJ40" s="314"/>
      <c r="AK40" s="314"/>
      <c r="AL40" s="314"/>
      <c r="AM40" s="314"/>
      <c r="AN40" s="314"/>
      <c r="AO40" s="314"/>
      <c r="AP40" s="314"/>
      <c r="AQ40" s="314"/>
      <c r="AR40" s="314"/>
      <c r="AS40" s="314"/>
      <c r="AT40" s="314"/>
      <c r="AU40" s="314"/>
      <c r="AV40" s="314"/>
      <c r="AW40" s="314"/>
      <c r="AX40" s="314"/>
      <c r="AY40" s="314"/>
      <c r="AZ40" s="314"/>
      <c r="BA40" s="314"/>
      <c r="BB40" s="314"/>
      <c r="BC40" s="314"/>
      <c r="BD40" s="314"/>
      <c r="BE40" s="314"/>
      <c r="BF40" s="314"/>
      <c r="BG40" s="314"/>
      <c r="BH40" s="314"/>
      <c r="BI40" s="314"/>
      <c r="BJ40" s="314"/>
      <c r="BK40" s="314"/>
      <c r="BL40" s="314"/>
      <c r="BM40" s="314"/>
      <c r="BN40" s="314"/>
      <c r="BO40" s="314"/>
      <c r="BP40" s="314"/>
      <c r="BQ40" s="314"/>
      <c r="BR40" s="314"/>
      <c r="BS40" s="314"/>
      <c r="BT40" s="314"/>
      <c r="BU40" s="314"/>
      <c r="BV40" s="314"/>
      <c r="BW40" s="314"/>
      <c r="BX40" s="314"/>
      <c r="BY40" s="314"/>
      <c r="BZ40" s="314"/>
      <c r="CA40" s="314"/>
      <c r="CB40" s="314"/>
      <c r="CC40" s="314"/>
      <c r="CD40" s="314"/>
      <c r="CE40" s="314"/>
      <c r="CF40" s="314"/>
      <c r="CG40" s="314"/>
      <c r="CH40" s="314"/>
      <c r="CI40" s="314"/>
      <c r="CJ40" s="314"/>
      <c r="CK40" s="314"/>
      <c r="CL40" s="314"/>
      <c r="CM40" s="314"/>
      <c r="CN40" s="314"/>
      <c r="CO40" s="314"/>
      <c r="CP40" s="314"/>
      <c r="CQ40" s="314"/>
      <c r="CR40" s="314"/>
      <c r="CS40" s="314"/>
      <c r="CT40" s="314"/>
      <c r="CU40" s="314"/>
      <c r="CV40" s="314"/>
      <c r="CW40" s="314"/>
      <c r="CX40" s="314"/>
      <c r="CY40" s="314"/>
      <c r="CZ40" s="314"/>
      <c r="DA40" s="314"/>
      <c r="DB40" s="314"/>
      <c r="DC40" s="314"/>
      <c r="DD40" s="314"/>
      <c r="DE40" s="352"/>
    </row>
    <row r="41" spans="1:109" s="336" customFormat="1" x14ac:dyDescent="0.3">
      <c r="A41" s="333" t="s">
        <v>819</v>
      </c>
      <c r="B41" s="333">
        <v>1</v>
      </c>
      <c r="C41" s="333" t="s">
        <v>80</v>
      </c>
      <c r="D41" s="333" t="s">
        <v>842</v>
      </c>
      <c r="E41" s="333">
        <v>0</v>
      </c>
      <c r="F41" s="333" t="s">
        <v>80</v>
      </c>
      <c r="G41" s="314"/>
      <c r="H41" s="314"/>
      <c r="I41" s="314"/>
      <c r="J41" s="314"/>
      <c r="K41" s="314"/>
      <c r="L41" s="314"/>
      <c r="M41" s="314"/>
      <c r="N41" s="314"/>
      <c r="O41" s="314"/>
      <c r="P41" s="314"/>
      <c r="Q41" s="314"/>
      <c r="R41" s="314"/>
      <c r="S41" s="314"/>
      <c r="T41" s="314"/>
      <c r="U41" s="314"/>
      <c r="V41" s="314"/>
      <c r="W41" s="314"/>
      <c r="X41" s="314"/>
      <c r="Y41" s="314"/>
      <c r="Z41" s="314"/>
      <c r="AA41" s="314"/>
      <c r="AB41" s="314"/>
      <c r="AC41" s="314"/>
      <c r="AD41" s="314"/>
      <c r="AE41" s="314"/>
      <c r="AF41" s="314"/>
      <c r="AG41" s="314"/>
      <c r="AH41" s="314"/>
      <c r="AI41" s="314"/>
      <c r="AJ41" s="314"/>
      <c r="AK41" s="314"/>
      <c r="AL41" s="314"/>
      <c r="AM41" s="314"/>
      <c r="AN41" s="314"/>
      <c r="AO41" s="314"/>
      <c r="AP41" s="314"/>
      <c r="AQ41" s="314"/>
      <c r="AR41" s="314"/>
      <c r="AS41" s="314"/>
      <c r="AT41" s="314"/>
      <c r="AU41" s="314"/>
      <c r="AV41" s="314"/>
      <c r="AW41" s="314"/>
      <c r="AX41" s="314"/>
      <c r="AY41" s="314"/>
      <c r="AZ41" s="314"/>
      <c r="BA41" s="314"/>
      <c r="BB41" s="314"/>
      <c r="BC41" s="314"/>
      <c r="BD41" s="314"/>
      <c r="BE41" s="314"/>
      <c r="BF41" s="314"/>
      <c r="BG41" s="314"/>
      <c r="BH41" s="314"/>
      <c r="BI41" s="314"/>
      <c r="BJ41" s="314"/>
      <c r="BK41" s="314"/>
      <c r="BL41" s="314"/>
      <c r="BM41" s="314"/>
      <c r="BN41" s="314"/>
      <c r="BO41" s="314"/>
      <c r="BP41" s="314"/>
      <c r="BQ41" s="314"/>
      <c r="BR41" s="314"/>
      <c r="BS41" s="314"/>
      <c r="BT41" s="314"/>
      <c r="BU41" s="314"/>
      <c r="BV41" s="314"/>
      <c r="BW41" s="314"/>
      <c r="BX41" s="314"/>
      <c r="BY41" s="314"/>
      <c r="BZ41" s="314"/>
      <c r="CA41" s="314"/>
      <c r="CB41" s="314"/>
      <c r="CC41" s="314"/>
      <c r="CD41" s="314"/>
      <c r="CE41" s="314"/>
      <c r="CF41" s="314"/>
      <c r="CG41" s="314"/>
      <c r="CH41" s="314"/>
      <c r="CI41" s="314"/>
      <c r="CJ41" s="314"/>
      <c r="CK41" s="314"/>
      <c r="CL41" s="314"/>
      <c r="CM41" s="314"/>
      <c r="CN41" s="314"/>
      <c r="CO41" s="314"/>
      <c r="CP41" s="314"/>
      <c r="CQ41" s="314"/>
      <c r="CR41" s="314"/>
      <c r="CS41" s="314"/>
      <c r="CT41" s="314"/>
      <c r="CU41" s="314"/>
      <c r="CV41" s="314"/>
      <c r="CW41" s="314"/>
      <c r="CX41" s="314"/>
      <c r="CY41" s="314"/>
      <c r="CZ41" s="314"/>
      <c r="DA41" s="314"/>
      <c r="DB41" s="314"/>
      <c r="DC41" s="314"/>
      <c r="DD41" s="314"/>
      <c r="DE41" s="352"/>
    </row>
    <row r="42" spans="1:109" s="336" customFormat="1" x14ac:dyDescent="0.3">
      <c r="A42" s="333" t="s">
        <v>820</v>
      </c>
      <c r="B42" s="333">
        <v>0</v>
      </c>
      <c r="C42" s="333" t="s">
        <v>80</v>
      </c>
      <c r="D42" s="314"/>
      <c r="E42" s="314"/>
      <c r="F42" s="314"/>
      <c r="G42" s="314"/>
      <c r="H42" s="314"/>
      <c r="I42" s="314"/>
      <c r="J42" s="314"/>
      <c r="K42" s="314"/>
      <c r="L42" s="314"/>
      <c r="M42" s="314"/>
      <c r="N42" s="314"/>
      <c r="O42" s="314"/>
      <c r="P42" s="314"/>
      <c r="Q42" s="314"/>
      <c r="R42" s="314"/>
      <c r="S42" s="314"/>
      <c r="T42" s="314"/>
      <c r="U42" s="314"/>
      <c r="V42" s="314"/>
      <c r="W42" s="314"/>
      <c r="X42" s="314"/>
      <c r="Y42" s="314"/>
      <c r="Z42" s="314"/>
      <c r="AA42" s="314"/>
      <c r="AB42" s="314"/>
      <c r="AC42" s="314"/>
      <c r="AD42" s="314"/>
      <c r="AE42" s="314"/>
      <c r="AF42" s="314"/>
      <c r="AG42" s="314"/>
      <c r="AH42" s="314"/>
      <c r="AI42" s="314"/>
      <c r="AJ42" s="314"/>
      <c r="AK42" s="314"/>
      <c r="AL42" s="314"/>
      <c r="AM42" s="314"/>
      <c r="AN42" s="314"/>
      <c r="AO42" s="314"/>
      <c r="AP42" s="314"/>
      <c r="AQ42" s="314"/>
      <c r="AR42" s="314"/>
      <c r="AS42" s="314"/>
      <c r="AT42" s="314"/>
      <c r="AU42" s="314"/>
      <c r="AV42" s="314"/>
      <c r="AW42" s="314"/>
      <c r="AX42" s="314"/>
      <c r="AY42" s="314"/>
      <c r="AZ42" s="314"/>
      <c r="BA42" s="314"/>
      <c r="BB42" s="314"/>
      <c r="BC42" s="314"/>
      <c r="BD42" s="314"/>
      <c r="BE42" s="314"/>
      <c r="BF42" s="314"/>
      <c r="BG42" s="314"/>
      <c r="BH42" s="314"/>
      <c r="BI42" s="314"/>
      <c r="BJ42" s="314"/>
      <c r="BK42" s="314"/>
      <c r="BL42" s="314"/>
      <c r="BM42" s="314"/>
      <c r="BN42" s="314"/>
      <c r="BO42" s="314"/>
      <c r="BP42" s="314"/>
      <c r="BQ42" s="314"/>
      <c r="BR42" s="314"/>
      <c r="BS42" s="314"/>
      <c r="BT42" s="314"/>
      <c r="BU42" s="314"/>
      <c r="BV42" s="314"/>
      <c r="BW42" s="314"/>
      <c r="BX42" s="314"/>
      <c r="BY42" s="314"/>
      <c r="BZ42" s="314"/>
      <c r="CA42" s="314"/>
      <c r="CB42" s="314"/>
      <c r="CC42" s="314"/>
      <c r="CD42" s="314"/>
      <c r="CE42" s="314"/>
      <c r="CF42" s="314"/>
      <c r="CG42" s="314"/>
      <c r="CH42" s="314"/>
      <c r="CI42" s="314"/>
      <c r="CJ42" s="314"/>
      <c r="CK42" s="314"/>
      <c r="CL42" s="314"/>
      <c r="CM42" s="314"/>
      <c r="CN42" s="314"/>
      <c r="CO42" s="314"/>
      <c r="CP42" s="314"/>
      <c r="CQ42" s="314"/>
      <c r="CR42" s="314"/>
      <c r="CS42" s="314"/>
      <c r="CT42" s="314"/>
      <c r="CU42" s="314"/>
      <c r="CV42" s="314"/>
      <c r="CW42" s="314"/>
      <c r="CX42" s="314"/>
      <c r="CY42" s="314"/>
      <c r="CZ42" s="314"/>
      <c r="DA42" s="314"/>
      <c r="DB42" s="314"/>
      <c r="DC42" s="314"/>
      <c r="DD42" s="314"/>
      <c r="DE42" s="352"/>
    </row>
    <row r="43" spans="1:109" s="336" customFormat="1" x14ac:dyDescent="0.3">
      <c r="A43" s="333" t="s">
        <v>821</v>
      </c>
      <c r="B43" s="333">
        <v>0.8</v>
      </c>
      <c r="C43" s="333" t="s">
        <v>80</v>
      </c>
      <c r="D43" s="314"/>
      <c r="E43" s="314"/>
      <c r="F43" s="314"/>
      <c r="G43" s="314"/>
      <c r="H43" s="314"/>
      <c r="I43" s="314"/>
      <c r="J43" s="314"/>
      <c r="K43" s="314"/>
      <c r="L43" s="314"/>
      <c r="M43" s="314"/>
      <c r="N43" s="314"/>
      <c r="O43" s="314"/>
      <c r="P43" s="314"/>
      <c r="Q43" s="314"/>
      <c r="R43" s="314"/>
      <c r="S43" s="314"/>
      <c r="T43" s="314"/>
      <c r="U43" s="314"/>
      <c r="V43" s="314"/>
      <c r="W43" s="314"/>
      <c r="X43" s="314"/>
      <c r="Y43" s="314"/>
      <c r="Z43" s="314"/>
      <c r="AA43" s="314"/>
      <c r="AB43" s="314"/>
      <c r="AC43" s="314"/>
      <c r="AD43" s="314"/>
      <c r="AE43" s="314"/>
      <c r="AF43" s="314"/>
      <c r="AG43" s="314"/>
      <c r="AH43" s="314"/>
      <c r="AI43" s="314"/>
      <c r="AJ43" s="314"/>
      <c r="AK43" s="314"/>
      <c r="AL43" s="314"/>
      <c r="AM43" s="314"/>
      <c r="AN43" s="314"/>
      <c r="AO43" s="314"/>
      <c r="AP43" s="314"/>
      <c r="AQ43" s="314"/>
      <c r="AR43" s="314"/>
      <c r="AS43" s="314"/>
      <c r="AT43" s="314"/>
      <c r="AU43" s="314"/>
      <c r="AV43" s="314"/>
      <c r="AW43" s="314"/>
      <c r="AX43" s="314"/>
      <c r="AY43" s="314"/>
      <c r="AZ43" s="314"/>
      <c r="BA43" s="314"/>
      <c r="BB43" s="314"/>
      <c r="BC43" s="314"/>
      <c r="BD43" s="314"/>
      <c r="BE43" s="314"/>
      <c r="BF43" s="314"/>
      <c r="BG43" s="314"/>
      <c r="BH43" s="314"/>
      <c r="BI43" s="314"/>
      <c r="BJ43" s="314"/>
      <c r="BK43" s="314"/>
      <c r="BL43" s="314"/>
      <c r="BM43" s="314"/>
      <c r="BN43" s="314"/>
      <c r="BO43" s="314"/>
      <c r="BP43" s="314"/>
      <c r="BQ43" s="314"/>
      <c r="BR43" s="314"/>
      <c r="BS43" s="314"/>
      <c r="BT43" s="314"/>
      <c r="BU43" s="314"/>
      <c r="BV43" s="314"/>
      <c r="BW43" s="314"/>
      <c r="BX43" s="314"/>
      <c r="BY43" s="314"/>
      <c r="BZ43" s="314"/>
      <c r="CA43" s="314"/>
      <c r="CB43" s="314"/>
      <c r="CC43" s="314"/>
      <c r="CD43" s="314"/>
      <c r="CE43" s="314"/>
      <c r="CF43" s="314"/>
      <c r="CG43" s="314"/>
      <c r="CH43" s="314"/>
      <c r="CI43" s="314"/>
      <c r="CJ43" s="314"/>
      <c r="CK43" s="314"/>
      <c r="CL43" s="314"/>
      <c r="CM43" s="314"/>
      <c r="CN43" s="314"/>
      <c r="CO43" s="314"/>
      <c r="CP43" s="314"/>
      <c r="CQ43" s="314"/>
      <c r="CR43" s="314"/>
      <c r="CS43" s="314"/>
      <c r="CT43" s="314"/>
      <c r="CU43" s="314"/>
      <c r="CV43" s="314"/>
      <c r="CW43" s="314"/>
      <c r="CX43" s="314"/>
      <c r="CY43" s="314"/>
      <c r="CZ43" s="314"/>
      <c r="DA43" s="314"/>
      <c r="DB43" s="314"/>
      <c r="DC43" s="314"/>
      <c r="DD43" s="314"/>
      <c r="DE43" s="352"/>
    </row>
    <row r="44" spans="1:109" s="336" customFormat="1" x14ac:dyDescent="0.3">
      <c r="A44" s="333" t="s">
        <v>822</v>
      </c>
      <c r="B44" s="333">
        <v>0.2</v>
      </c>
      <c r="C44" s="333" t="s">
        <v>80</v>
      </c>
      <c r="D44" s="314"/>
      <c r="E44" s="314"/>
      <c r="F44" s="314"/>
      <c r="G44" s="314"/>
      <c r="H44" s="314"/>
      <c r="I44" s="314"/>
      <c r="J44" s="314"/>
      <c r="K44" s="314"/>
      <c r="L44" s="314"/>
      <c r="M44" s="314"/>
      <c r="N44" s="314"/>
      <c r="O44" s="314"/>
      <c r="P44" s="314"/>
      <c r="Q44" s="314"/>
      <c r="R44" s="314"/>
      <c r="S44" s="314"/>
      <c r="T44" s="314"/>
      <c r="U44" s="314"/>
      <c r="V44" s="314"/>
      <c r="W44" s="314"/>
      <c r="X44" s="314"/>
      <c r="Y44" s="314"/>
      <c r="Z44" s="314"/>
      <c r="AA44" s="314"/>
      <c r="AB44" s="314"/>
      <c r="AC44" s="314"/>
      <c r="AD44" s="314"/>
      <c r="AE44" s="314"/>
      <c r="AF44" s="314"/>
      <c r="AG44" s="314"/>
      <c r="AH44" s="314"/>
      <c r="AI44" s="314"/>
      <c r="AJ44" s="314"/>
      <c r="AK44" s="314"/>
      <c r="AL44" s="314"/>
      <c r="AM44" s="314"/>
      <c r="AN44" s="314"/>
      <c r="AO44" s="314"/>
      <c r="AP44" s="314"/>
      <c r="AQ44" s="314"/>
      <c r="AR44" s="314"/>
      <c r="AS44" s="314"/>
      <c r="AT44" s="314"/>
      <c r="AU44" s="314"/>
      <c r="AV44" s="314"/>
      <c r="AW44" s="314"/>
      <c r="AX44" s="314"/>
      <c r="AY44" s="314"/>
      <c r="AZ44" s="314"/>
      <c r="BA44" s="314"/>
      <c r="BB44" s="314"/>
      <c r="BC44" s="314"/>
      <c r="BD44" s="314"/>
      <c r="BE44" s="314"/>
      <c r="BF44" s="314"/>
      <c r="BG44" s="314"/>
      <c r="BH44" s="314"/>
      <c r="BI44" s="314"/>
      <c r="BJ44" s="314"/>
      <c r="BK44" s="314"/>
      <c r="BL44" s="314"/>
      <c r="BM44" s="314"/>
      <c r="BN44" s="314"/>
      <c r="BO44" s="314"/>
      <c r="BP44" s="314"/>
      <c r="BQ44" s="314"/>
      <c r="BR44" s="314"/>
      <c r="BS44" s="314"/>
      <c r="BT44" s="314"/>
      <c r="BU44" s="314"/>
      <c r="BV44" s="314"/>
      <c r="BW44" s="314"/>
      <c r="BX44" s="314"/>
      <c r="BY44" s="314"/>
      <c r="BZ44" s="314"/>
      <c r="CA44" s="314"/>
      <c r="CB44" s="314"/>
      <c r="CC44" s="314"/>
      <c r="CD44" s="314"/>
      <c r="CE44" s="314"/>
      <c r="CF44" s="314"/>
      <c r="CG44" s="314"/>
      <c r="CH44" s="314"/>
      <c r="CI44" s="314"/>
      <c r="CJ44" s="314"/>
      <c r="CK44" s="314"/>
      <c r="CL44" s="314"/>
      <c r="CM44" s="314"/>
      <c r="CN44" s="314"/>
      <c r="CO44" s="314"/>
      <c r="CP44" s="314"/>
      <c r="CQ44" s="314"/>
      <c r="CR44" s="314"/>
      <c r="CS44" s="314"/>
      <c r="CT44" s="314"/>
      <c r="CU44" s="314"/>
      <c r="CV44" s="314"/>
      <c r="CW44" s="314"/>
      <c r="CX44" s="314"/>
      <c r="CY44" s="314"/>
      <c r="CZ44" s="314"/>
      <c r="DA44" s="314"/>
      <c r="DB44" s="314"/>
      <c r="DC44" s="314"/>
      <c r="DD44" s="314"/>
      <c r="DE44" s="352"/>
    </row>
    <row r="45" spans="1:109" s="335" customFormat="1" x14ac:dyDescent="0.3">
      <c r="A45" s="354" t="s">
        <v>828</v>
      </c>
      <c r="B45" s="354"/>
      <c r="C45" s="354"/>
      <c r="D45" s="314"/>
      <c r="E45" s="314"/>
      <c r="F45" s="314"/>
      <c r="G45" s="314"/>
      <c r="H45" s="314"/>
      <c r="I45" s="314"/>
      <c r="J45" s="314"/>
      <c r="K45" s="314"/>
      <c r="L45" s="314"/>
      <c r="M45" s="314"/>
      <c r="N45" s="314"/>
      <c r="O45" s="314"/>
      <c r="P45" s="314"/>
      <c r="Q45" s="314"/>
      <c r="R45" s="314"/>
      <c r="S45" s="314"/>
      <c r="T45" s="314"/>
      <c r="U45" s="314"/>
      <c r="V45" s="314"/>
      <c r="W45" s="314"/>
      <c r="X45" s="314"/>
      <c r="Y45" s="314"/>
      <c r="Z45" s="314"/>
      <c r="AA45" s="314"/>
      <c r="AB45" s="314"/>
      <c r="AC45" s="314"/>
      <c r="AD45" s="314"/>
      <c r="AE45" s="314"/>
      <c r="AF45" s="314"/>
      <c r="AG45" s="314"/>
      <c r="AH45" s="314"/>
      <c r="AI45" s="314"/>
      <c r="AJ45" s="314"/>
      <c r="AK45" s="314"/>
      <c r="AL45" s="314"/>
      <c r="AM45" s="314"/>
      <c r="AN45" s="314"/>
      <c r="AO45" s="314"/>
      <c r="AP45" s="314"/>
      <c r="AQ45" s="314"/>
      <c r="AR45" s="314"/>
      <c r="AS45" s="314"/>
      <c r="AT45" s="314"/>
      <c r="AU45" s="314"/>
      <c r="AV45" s="314"/>
      <c r="AW45" s="314"/>
      <c r="AX45" s="314"/>
      <c r="AY45" s="314"/>
      <c r="AZ45" s="314"/>
      <c r="BA45" s="314"/>
      <c r="BB45" s="314"/>
      <c r="BC45" s="314"/>
      <c r="BD45" s="314"/>
      <c r="BE45" s="314"/>
      <c r="BF45" s="314"/>
      <c r="BG45" s="314"/>
      <c r="BH45" s="314"/>
      <c r="BI45" s="314"/>
      <c r="BJ45" s="314"/>
      <c r="BK45" s="314"/>
      <c r="BL45" s="314"/>
      <c r="BM45" s="314"/>
      <c r="BN45" s="314"/>
      <c r="BO45" s="314"/>
      <c r="BP45" s="314"/>
      <c r="BQ45" s="314"/>
      <c r="BR45" s="314"/>
      <c r="BS45" s="314"/>
      <c r="BT45" s="314"/>
      <c r="BU45" s="314"/>
      <c r="BV45" s="314"/>
      <c r="BW45" s="314"/>
      <c r="BX45" s="314"/>
      <c r="BY45" s="314"/>
      <c r="BZ45" s="314"/>
      <c r="CA45" s="314"/>
      <c r="CB45" s="314"/>
      <c r="CC45" s="314"/>
      <c r="CD45" s="314"/>
      <c r="CE45" s="314"/>
      <c r="CF45" s="314"/>
      <c r="CG45" s="314"/>
      <c r="CH45" s="314"/>
      <c r="CI45" s="314"/>
      <c r="CJ45" s="314"/>
      <c r="CK45" s="314"/>
      <c r="CL45" s="314"/>
      <c r="CM45" s="314"/>
      <c r="CN45" s="314"/>
      <c r="CO45" s="314"/>
      <c r="CP45" s="314"/>
      <c r="CQ45" s="314"/>
      <c r="CR45" s="314"/>
      <c r="CS45" s="314"/>
      <c r="CT45" s="314"/>
      <c r="CU45" s="314"/>
      <c r="CV45" s="314"/>
      <c r="CW45" s="314"/>
      <c r="CX45" s="314"/>
      <c r="CY45" s="314"/>
      <c r="CZ45" s="314"/>
      <c r="DA45" s="314"/>
      <c r="DB45" s="314"/>
      <c r="DC45" s="314"/>
      <c r="DD45" s="314"/>
      <c r="DE45" s="351"/>
    </row>
    <row r="46" spans="1:109" s="336" customFormat="1" x14ac:dyDescent="0.3">
      <c r="A46" s="333"/>
      <c r="B46" s="333" t="s">
        <v>829</v>
      </c>
      <c r="C46" s="333" t="s">
        <v>830</v>
      </c>
      <c r="D46" s="314"/>
      <c r="E46" s="314"/>
      <c r="F46" s="314"/>
      <c r="G46" s="314"/>
      <c r="H46" s="314"/>
      <c r="I46" s="314"/>
      <c r="J46" s="314"/>
      <c r="K46" s="314"/>
      <c r="L46" s="314"/>
      <c r="M46" s="314"/>
      <c r="N46" s="314"/>
      <c r="O46" s="314"/>
      <c r="P46" s="314"/>
      <c r="Q46" s="314"/>
      <c r="R46" s="314"/>
      <c r="S46" s="314"/>
      <c r="T46" s="314"/>
      <c r="U46" s="314"/>
      <c r="V46" s="314"/>
      <c r="W46" s="314"/>
      <c r="X46" s="314"/>
      <c r="Y46" s="314"/>
      <c r="Z46" s="314"/>
      <c r="AA46" s="314"/>
      <c r="AB46" s="314"/>
      <c r="AC46" s="314"/>
      <c r="AD46" s="314"/>
      <c r="AE46" s="314"/>
      <c r="AF46" s="314"/>
      <c r="AG46" s="314"/>
      <c r="AH46" s="314"/>
      <c r="AI46" s="314"/>
      <c r="AJ46" s="314"/>
      <c r="AK46" s="314"/>
      <c r="AL46" s="314"/>
      <c r="AM46" s="314"/>
      <c r="AN46" s="314"/>
      <c r="AO46" s="314"/>
      <c r="AP46" s="314"/>
      <c r="AQ46" s="314"/>
      <c r="AR46" s="314"/>
      <c r="AS46" s="314"/>
      <c r="AT46" s="314"/>
      <c r="AU46" s="314"/>
      <c r="AV46" s="314"/>
      <c r="AW46" s="314"/>
      <c r="AX46" s="314"/>
      <c r="AY46" s="314"/>
      <c r="AZ46" s="314"/>
      <c r="BA46" s="314"/>
      <c r="BB46" s="314"/>
      <c r="BC46" s="314"/>
      <c r="BD46" s="314"/>
      <c r="BE46" s="314"/>
      <c r="BF46" s="314"/>
      <c r="BG46" s="314"/>
      <c r="BH46" s="314"/>
      <c r="BI46" s="314"/>
      <c r="BJ46" s="314"/>
      <c r="BK46" s="314"/>
      <c r="BL46" s="314"/>
      <c r="BM46" s="314"/>
      <c r="BN46" s="314"/>
      <c r="BO46" s="314"/>
      <c r="BP46" s="314"/>
      <c r="BQ46" s="314"/>
      <c r="BR46" s="314"/>
      <c r="BS46" s="314"/>
      <c r="BT46" s="314"/>
      <c r="BU46" s="314"/>
      <c r="BV46" s="314"/>
      <c r="BW46" s="314"/>
      <c r="BX46" s="314"/>
      <c r="BY46" s="314"/>
      <c r="BZ46" s="314"/>
      <c r="CA46" s="314"/>
      <c r="CB46" s="314"/>
      <c r="CC46" s="314"/>
      <c r="CD46" s="314"/>
      <c r="CE46" s="314"/>
      <c r="CF46" s="314"/>
      <c r="CG46" s="314"/>
      <c r="CH46" s="314"/>
      <c r="CI46" s="314"/>
      <c r="CJ46" s="314"/>
      <c r="CK46" s="314"/>
      <c r="CL46" s="314"/>
      <c r="CM46" s="314"/>
      <c r="CN46" s="314"/>
      <c r="CO46" s="314"/>
      <c r="CP46" s="314"/>
      <c r="CQ46" s="314"/>
      <c r="CR46" s="314"/>
      <c r="CS46" s="314"/>
      <c r="CT46" s="314"/>
      <c r="CU46" s="314"/>
      <c r="CV46" s="314"/>
      <c r="CW46" s="314"/>
      <c r="CX46" s="314"/>
      <c r="CY46" s="314"/>
      <c r="CZ46" s="314"/>
      <c r="DA46" s="314"/>
      <c r="DB46" s="314"/>
      <c r="DC46" s="314"/>
      <c r="DD46" s="314"/>
      <c r="DE46" s="352"/>
    </row>
    <row r="47" spans="1:109" s="336" customFormat="1" x14ac:dyDescent="0.3">
      <c r="A47" s="333" t="s">
        <v>870</v>
      </c>
      <c r="B47" s="333">
        <v>41.971116314345053</v>
      </c>
      <c r="C47" s="333">
        <v>0</v>
      </c>
      <c r="D47" s="314"/>
      <c r="E47" s="314"/>
      <c r="F47" s="314"/>
      <c r="G47" s="314"/>
      <c r="H47" s="314"/>
      <c r="I47" s="314"/>
      <c r="J47" s="314"/>
      <c r="K47" s="314"/>
      <c r="L47" s="314"/>
      <c r="M47" s="314"/>
      <c r="N47" s="314"/>
      <c r="O47" s="314"/>
      <c r="P47" s="314"/>
      <c r="Q47" s="314"/>
      <c r="R47" s="314"/>
      <c r="S47" s="314"/>
      <c r="T47" s="314"/>
      <c r="U47" s="314"/>
      <c r="V47" s="314"/>
      <c r="W47" s="314"/>
      <c r="X47" s="314"/>
      <c r="Y47" s="314"/>
      <c r="Z47" s="314"/>
      <c r="AA47" s="314"/>
      <c r="AB47" s="314"/>
      <c r="AC47" s="314"/>
      <c r="AD47" s="314"/>
      <c r="AE47" s="314"/>
      <c r="AF47" s="314"/>
      <c r="AG47" s="314"/>
      <c r="AH47" s="314"/>
      <c r="AI47" s="314"/>
      <c r="AJ47" s="314"/>
      <c r="AK47" s="314"/>
      <c r="AL47" s="314"/>
      <c r="AM47" s="314"/>
      <c r="AN47" s="314"/>
      <c r="AO47" s="314"/>
      <c r="AP47" s="314"/>
      <c r="AQ47" s="314"/>
      <c r="AR47" s="314"/>
      <c r="AS47" s="314"/>
      <c r="AT47" s="314"/>
      <c r="AU47" s="314"/>
      <c r="AV47" s="314"/>
      <c r="AW47" s="314"/>
      <c r="AX47" s="314"/>
      <c r="AY47" s="314"/>
      <c r="AZ47" s="314"/>
      <c r="BA47" s="314"/>
      <c r="BB47" s="314"/>
      <c r="BC47" s="314"/>
      <c r="BD47" s="314"/>
      <c r="BE47" s="314"/>
      <c r="BF47" s="314"/>
      <c r="BG47" s="314"/>
      <c r="BH47" s="314"/>
      <c r="BI47" s="314"/>
      <c r="BJ47" s="314"/>
      <c r="BK47" s="314"/>
      <c r="BL47" s="314"/>
      <c r="BM47" s="314"/>
      <c r="BN47" s="314"/>
      <c r="BO47" s="314"/>
      <c r="BP47" s="314"/>
      <c r="BQ47" s="314"/>
      <c r="BR47" s="314"/>
      <c r="BS47" s="314"/>
      <c r="BT47" s="314"/>
      <c r="BU47" s="314"/>
      <c r="BV47" s="314"/>
      <c r="BW47" s="314"/>
      <c r="BX47" s="314"/>
      <c r="BY47" s="314"/>
      <c r="BZ47" s="314"/>
      <c r="CA47" s="314"/>
      <c r="CB47" s="314"/>
      <c r="CC47" s="314"/>
      <c r="CD47" s="314"/>
      <c r="CE47" s="314"/>
      <c r="CF47" s="314"/>
      <c r="CG47" s="314"/>
      <c r="CH47" s="314"/>
      <c r="CI47" s="314"/>
      <c r="CJ47" s="314"/>
      <c r="CK47" s="314"/>
      <c r="CL47" s="314"/>
      <c r="CM47" s="314"/>
      <c r="CN47" s="314"/>
      <c r="CO47" s="314"/>
      <c r="CP47" s="314"/>
      <c r="CQ47" s="314"/>
      <c r="CR47" s="314"/>
      <c r="CS47" s="314"/>
      <c r="CT47" s="314"/>
      <c r="CU47" s="314"/>
      <c r="CV47" s="314"/>
      <c r="CW47" s="314"/>
      <c r="CX47" s="314"/>
      <c r="CY47" s="314"/>
      <c r="CZ47" s="314"/>
      <c r="DA47" s="314"/>
      <c r="DB47" s="314"/>
      <c r="DC47" s="314"/>
      <c r="DD47" s="314"/>
      <c r="DE47" s="352"/>
    </row>
    <row r="48" spans="1:109" s="336" customFormat="1" x14ac:dyDescent="0.3">
      <c r="A48" s="333" t="s">
        <v>871</v>
      </c>
      <c r="B48" s="333">
        <v>0</v>
      </c>
      <c r="C48" s="333">
        <v>0</v>
      </c>
      <c r="D48" s="314"/>
      <c r="E48" s="314"/>
      <c r="F48" s="314"/>
      <c r="G48" s="314"/>
      <c r="H48" s="314"/>
      <c r="I48" s="314"/>
      <c r="J48" s="314"/>
      <c r="K48" s="314"/>
      <c r="L48" s="314"/>
      <c r="M48" s="314"/>
      <c r="N48" s="314"/>
      <c r="O48" s="314"/>
      <c r="P48" s="314"/>
      <c r="Q48" s="314"/>
      <c r="R48" s="314"/>
      <c r="S48" s="314"/>
      <c r="T48" s="314"/>
      <c r="U48" s="314"/>
      <c r="V48" s="314"/>
      <c r="W48" s="314"/>
      <c r="X48" s="314"/>
      <c r="Y48" s="314"/>
      <c r="Z48" s="314"/>
      <c r="AA48" s="314"/>
      <c r="AB48" s="314"/>
      <c r="AC48" s="314"/>
      <c r="AD48" s="314"/>
      <c r="AE48" s="314"/>
      <c r="AF48" s="314"/>
      <c r="AG48" s="314"/>
      <c r="AH48" s="314"/>
      <c r="AI48" s="314"/>
      <c r="AJ48" s="314"/>
      <c r="AK48" s="314"/>
      <c r="AL48" s="314"/>
      <c r="AM48" s="314"/>
      <c r="AN48" s="314"/>
      <c r="AO48" s="314"/>
      <c r="AP48" s="314"/>
      <c r="AQ48" s="314"/>
      <c r="AR48" s="314"/>
      <c r="AS48" s="314"/>
      <c r="AT48" s="314"/>
      <c r="AU48" s="314"/>
      <c r="AV48" s="314"/>
      <c r="AW48" s="314"/>
      <c r="AX48" s="314"/>
      <c r="AY48" s="314"/>
      <c r="AZ48" s="314"/>
      <c r="BA48" s="314"/>
      <c r="BB48" s="314"/>
      <c r="BC48" s="314"/>
      <c r="BD48" s="314"/>
      <c r="BE48" s="314"/>
      <c r="BF48" s="314"/>
      <c r="BG48" s="314"/>
      <c r="BH48" s="314"/>
      <c r="BI48" s="314"/>
      <c r="BJ48" s="314"/>
      <c r="BK48" s="314"/>
      <c r="BL48" s="314"/>
      <c r="BM48" s="314"/>
      <c r="BN48" s="314"/>
      <c r="BO48" s="314"/>
      <c r="BP48" s="314"/>
      <c r="BQ48" s="314"/>
      <c r="BR48" s="314"/>
      <c r="BS48" s="314"/>
      <c r="BT48" s="314"/>
      <c r="BU48" s="314"/>
      <c r="BV48" s="314"/>
      <c r="BW48" s="314"/>
      <c r="BX48" s="314"/>
      <c r="BY48" s="314"/>
      <c r="BZ48" s="314"/>
      <c r="CA48" s="314"/>
      <c r="CB48" s="314"/>
      <c r="CC48" s="314"/>
      <c r="CD48" s="314"/>
      <c r="CE48" s="314"/>
      <c r="CF48" s="314"/>
      <c r="CG48" s="314"/>
      <c r="CH48" s="314"/>
      <c r="CI48" s="314"/>
      <c r="CJ48" s="314"/>
      <c r="CK48" s="314"/>
      <c r="CL48" s="314"/>
      <c r="CM48" s="314"/>
      <c r="CN48" s="314"/>
      <c r="CO48" s="314"/>
      <c r="CP48" s="314"/>
      <c r="CQ48" s="314"/>
      <c r="CR48" s="314"/>
      <c r="CS48" s="314"/>
      <c r="CT48" s="314"/>
      <c r="CU48" s="314"/>
      <c r="CV48" s="314"/>
      <c r="CW48" s="314"/>
      <c r="CX48" s="314"/>
      <c r="CY48" s="314"/>
      <c r="CZ48" s="314"/>
      <c r="DA48" s="314"/>
      <c r="DB48" s="314"/>
      <c r="DC48" s="314"/>
      <c r="DD48" s="314"/>
      <c r="DE48" s="352"/>
    </row>
    <row r="49" spans="1:109" s="336" customFormat="1" x14ac:dyDescent="0.3">
      <c r="A49" s="333" t="s">
        <v>874</v>
      </c>
      <c r="B49" s="333">
        <v>0</v>
      </c>
      <c r="C49" s="333">
        <v>0</v>
      </c>
      <c r="D49" s="314"/>
      <c r="E49" s="314"/>
      <c r="F49" s="314"/>
      <c r="G49" s="314"/>
      <c r="H49" s="314"/>
      <c r="I49" s="314"/>
      <c r="J49" s="314"/>
      <c r="K49" s="314"/>
      <c r="L49" s="314"/>
      <c r="M49" s="314"/>
      <c r="N49" s="314"/>
      <c r="O49" s="314"/>
      <c r="P49" s="314"/>
      <c r="Q49" s="314"/>
      <c r="R49" s="314"/>
      <c r="S49" s="314"/>
      <c r="T49" s="314"/>
      <c r="U49" s="314"/>
      <c r="V49" s="314"/>
      <c r="W49" s="314"/>
      <c r="X49" s="314"/>
      <c r="Y49" s="314"/>
      <c r="Z49" s="314"/>
      <c r="AA49" s="314"/>
      <c r="AB49" s="314"/>
      <c r="AC49" s="314"/>
      <c r="AD49" s="314"/>
      <c r="AE49" s="314"/>
      <c r="AF49" s="314"/>
      <c r="AG49" s="314"/>
      <c r="AH49" s="314"/>
      <c r="AI49" s="314"/>
      <c r="AJ49" s="314"/>
      <c r="AK49" s="314"/>
      <c r="AL49" s="314"/>
      <c r="AM49" s="314"/>
      <c r="AN49" s="314"/>
      <c r="AO49" s="314"/>
      <c r="AP49" s="314"/>
      <c r="AQ49" s="314"/>
      <c r="AR49" s="314"/>
      <c r="AS49" s="314"/>
      <c r="AT49" s="314"/>
      <c r="AU49" s="314"/>
      <c r="AV49" s="314"/>
      <c r="AW49" s="314"/>
      <c r="AX49" s="314"/>
      <c r="AY49" s="314"/>
      <c r="AZ49" s="314"/>
      <c r="BA49" s="314"/>
      <c r="BB49" s="314"/>
      <c r="BC49" s="314"/>
      <c r="BD49" s="314"/>
      <c r="BE49" s="314"/>
      <c r="BF49" s="314"/>
      <c r="BG49" s="314"/>
      <c r="BH49" s="314"/>
      <c r="BI49" s="314"/>
      <c r="BJ49" s="314"/>
      <c r="BK49" s="314"/>
      <c r="BL49" s="314"/>
      <c r="BM49" s="314"/>
      <c r="BN49" s="314"/>
      <c r="BO49" s="314"/>
      <c r="BP49" s="314"/>
      <c r="BQ49" s="314"/>
      <c r="BR49" s="314"/>
      <c r="BS49" s="314"/>
      <c r="BT49" s="314"/>
      <c r="BU49" s="314"/>
      <c r="BV49" s="314"/>
      <c r="BW49" s="314"/>
      <c r="BX49" s="314"/>
      <c r="BY49" s="314"/>
      <c r="BZ49" s="314"/>
      <c r="CA49" s="314"/>
      <c r="CB49" s="314"/>
      <c r="CC49" s="314"/>
      <c r="CD49" s="314"/>
      <c r="CE49" s="314"/>
      <c r="CF49" s="314"/>
      <c r="CG49" s="314"/>
      <c r="CH49" s="314"/>
      <c r="CI49" s="314"/>
      <c r="CJ49" s="314"/>
      <c r="CK49" s="314"/>
      <c r="CL49" s="314"/>
      <c r="CM49" s="314"/>
      <c r="CN49" s="314"/>
      <c r="CO49" s="314"/>
      <c r="CP49" s="314"/>
      <c r="CQ49" s="314"/>
      <c r="CR49" s="314"/>
      <c r="CS49" s="314"/>
      <c r="CT49" s="314"/>
      <c r="CU49" s="314"/>
      <c r="CV49" s="314"/>
      <c r="CW49" s="314"/>
      <c r="CX49" s="314"/>
      <c r="CY49" s="314"/>
      <c r="CZ49" s="314"/>
      <c r="DA49" s="314"/>
      <c r="DB49" s="314"/>
      <c r="DC49" s="314"/>
      <c r="DD49" s="314"/>
      <c r="DE49" s="352"/>
    </row>
    <row r="50" spans="1:109" s="336" customFormat="1" x14ac:dyDescent="0.3">
      <c r="A50" s="333" t="s">
        <v>873</v>
      </c>
      <c r="B50" s="333">
        <v>0</v>
      </c>
      <c r="C50" s="333">
        <v>0</v>
      </c>
      <c r="D50" s="314"/>
      <c r="E50" s="314"/>
      <c r="F50" s="314"/>
      <c r="G50" s="314"/>
      <c r="H50" s="314"/>
      <c r="I50" s="314"/>
      <c r="J50" s="314"/>
      <c r="K50" s="314"/>
      <c r="L50" s="314"/>
      <c r="M50" s="314"/>
      <c r="N50" s="314"/>
      <c r="O50" s="314"/>
      <c r="P50" s="314"/>
      <c r="Q50" s="314"/>
      <c r="R50" s="314"/>
      <c r="S50" s="314"/>
      <c r="T50" s="314"/>
      <c r="U50" s="314"/>
      <c r="V50" s="314"/>
      <c r="W50" s="314"/>
      <c r="X50" s="314"/>
      <c r="Y50" s="314"/>
      <c r="Z50" s="314"/>
      <c r="AA50" s="314"/>
      <c r="AB50" s="314"/>
      <c r="AC50" s="314"/>
      <c r="AD50" s="314"/>
      <c r="AE50" s="314"/>
      <c r="AF50" s="314"/>
      <c r="AG50" s="314"/>
      <c r="AH50" s="314"/>
      <c r="AI50" s="314"/>
      <c r="AJ50" s="314"/>
      <c r="AK50" s="314"/>
      <c r="AL50" s="314"/>
      <c r="AM50" s="314"/>
      <c r="AN50" s="314"/>
      <c r="AO50" s="314"/>
      <c r="AP50" s="314"/>
      <c r="AQ50" s="314"/>
      <c r="AR50" s="314"/>
      <c r="AS50" s="314"/>
      <c r="AT50" s="314"/>
      <c r="AU50" s="314"/>
      <c r="AV50" s="314"/>
      <c r="AW50" s="314"/>
      <c r="AX50" s="314"/>
      <c r="AY50" s="314"/>
      <c r="AZ50" s="314"/>
      <c r="BA50" s="314"/>
      <c r="BB50" s="314"/>
      <c r="BC50" s="314"/>
      <c r="BD50" s="314"/>
      <c r="BE50" s="314"/>
      <c r="BF50" s="314"/>
      <c r="BG50" s="314"/>
      <c r="BH50" s="314"/>
      <c r="BI50" s="314"/>
      <c r="BJ50" s="314"/>
      <c r="BK50" s="314"/>
      <c r="BL50" s="314"/>
      <c r="BM50" s="314"/>
      <c r="BN50" s="314"/>
      <c r="BO50" s="314"/>
      <c r="BP50" s="314"/>
      <c r="BQ50" s="314"/>
      <c r="BR50" s="314"/>
      <c r="BS50" s="314"/>
      <c r="BT50" s="314"/>
      <c r="BU50" s="314"/>
      <c r="BV50" s="314"/>
      <c r="BW50" s="314"/>
      <c r="BX50" s="314"/>
      <c r="BY50" s="314"/>
      <c r="BZ50" s="314"/>
      <c r="CA50" s="314"/>
      <c r="CB50" s="314"/>
      <c r="CC50" s="314"/>
      <c r="CD50" s="314"/>
      <c r="CE50" s="314"/>
      <c r="CF50" s="314"/>
      <c r="CG50" s="314"/>
      <c r="CH50" s="314"/>
      <c r="CI50" s="314"/>
      <c r="CJ50" s="314"/>
      <c r="CK50" s="314"/>
      <c r="CL50" s="314"/>
      <c r="CM50" s="314"/>
      <c r="CN50" s="314"/>
      <c r="CO50" s="314"/>
      <c r="CP50" s="314"/>
      <c r="CQ50" s="314"/>
      <c r="CR50" s="314"/>
      <c r="CS50" s="314"/>
      <c r="CT50" s="314"/>
      <c r="CU50" s="314"/>
      <c r="CV50" s="314"/>
      <c r="CW50" s="314"/>
      <c r="CX50" s="314"/>
      <c r="CY50" s="314"/>
      <c r="CZ50" s="314"/>
      <c r="DA50" s="314"/>
      <c r="DB50" s="314"/>
      <c r="DC50" s="314"/>
      <c r="DD50" s="314"/>
      <c r="DE50" s="352"/>
    </row>
    <row r="51" spans="1:109" s="336" customFormat="1" x14ac:dyDescent="0.3">
      <c r="A51" s="333" t="s">
        <v>808</v>
      </c>
      <c r="B51" s="333">
        <v>3.9625146931614275</v>
      </c>
      <c r="C51" s="333">
        <v>0</v>
      </c>
      <c r="D51" s="314"/>
      <c r="E51" s="314"/>
      <c r="F51" s="314"/>
      <c r="G51" s="314"/>
      <c r="H51" s="314"/>
      <c r="I51" s="314"/>
      <c r="J51" s="314"/>
      <c r="K51" s="314"/>
      <c r="L51" s="314"/>
      <c r="M51" s="314"/>
      <c r="N51" s="314"/>
      <c r="O51" s="314"/>
      <c r="P51" s="314"/>
      <c r="Q51" s="314"/>
      <c r="R51" s="314"/>
      <c r="S51" s="314"/>
      <c r="T51" s="314"/>
      <c r="U51" s="314"/>
      <c r="V51" s="314"/>
      <c r="W51" s="314"/>
      <c r="X51" s="314"/>
      <c r="Y51" s="314"/>
      <c r="Z51" s="314"/>
      <c r="AA51" s="314"/>
      <c r="AB51" s="314"/>
      <c r="AC51" s="314"/>
      <c r="AD51" s="314"/>
      <c r="AE51" s="314"/>
      <c r="AF51" s="314"/>
      <c r="AG51" s="314"/>
      <c r="AH51" s="314"/>
      <c r="AI51" s="314"/>
      <c r="AJ51" s="314"/>
      <c r="AK51" s="314"/>
      <c r="AL51" s="314"/>
      <c r="AM51" s="314"/>
      <c r="AN51" s="314"/>
      <c r="AO51" s="314"/>
      <c r="AP51" s="314"/>
      <c r="AQ51" s="314"/>
      <c r="AR51" s="314"/>
      <c r="AS51" s="314"/>
      <c r="AT51" s="314"/>
      <c r="AU51" s="314"/>
      <c r="AV51" s="314"/>
      <c r="AW51" s="314"/>
      <c r="AX51" s="314"/>
      <c r="AY51" s="314"/>
      <c r="AZ51" s="314"/>
      <c r="BA51" s="314"/>
      <c r="BB51" s="314"/>
      <c r="BC51" s="314"/>
      <c r="BD51" s="314"/>
      <c r="BE51" s="314"/>
      <c r="BF51" s="314"/>
      <c r="BG51" s="314"/>
      <c r="BH51" s="314"/>
      <c r="BI51" s="314"/>
      <c r="BJ51" s="314"/>
      <c r="BK51" s="314"/>
      <c r="BL51" s="314"/>
      <c r="BM51" s="314"/>
      <c r="BN51" s="314"/>
      <c r="BO51" s="314"/>
      <c r="BP51" s="314"/>
      <c r="BQ51" s="314"/>
      <c r="BR51" s="314"/>
      <c r="BS51" s="314"/>
      <c r="BT51" s="314"/>
      <c r="BU51" s="314"/>
      <c r="BV51" s="314"/>
      <c r="BW51" s="314"/>
      <c r="BX51" s="314"/>
      <c r="BY51" s="314"/>
      <c r="BZ51" s="314"/>
      <c r="CA51" s="314"/>
      <c r="CB51" s="314"/>
      <c r="CC51" s="314"/>
      <c r="CD51" s="314"/>
      <c r="CE51" s="314"/>
      <c r="CF51" s="314"/>
      <c r="CG51" s="314"/>
      <c r="CH51" s="314"/>
      <c r="CI51" s="314"/>
      <c r="CJ51" s="314"/>
      <c r="CK51" s="314"/>
      <c r="CL51" s="314"/>
      <c r="CM51" s="314"/>
      <c r="CN51" s="314"/>
      <c r="CO51" s="314"/>
      <c r="CP51" s="314"/>
      <c r="CQ51" s="314"/>
      <c r="CR51" s="314"/>
      <c r="CS51" s="314"/>
      <c r="CT51" s="314"/>
      <c r="CU51" s="314"/>
      <c r="CV51" s="314"/>
      <c r="CW51" s="314"/>
      <c r="CX51" s="314"/>
      <c r="CY51" s="314"/>
      <c r="CZ51" s="314"/>
      <c r="DA51" s="314"/>
      <c r="DB51" s="314"/>
      <c r="DC51" s="314"/>
      <c r="DD51" s="314"/>
      <c r="DE51" s="352"/>
    </row>
    <row r="52" spans="1:109" s="336" customFormat="1" x14ac:dyDescent="0.3">
      <c r="A52" s="333" t="s">
        <v>809</v>
      </c>
      <c r="B52" s="333">
        <v>0</v>
      </c>
      <c r="C52" s="333">
        <v>0.34202377956193841</v>
      </c>
      <c r="D52" s="314"/>
      <c r="E52" s="314"/>
      <c r="F52" s="314"/>
      <c r="G52" s="314"/>
      <c r="H52" s="314"/>
      <c r="I52" s="314"/>
      <c r="J52" s="314"/>
      <c r="K52" s="314"/>
      <c r="L52" s="314"/>
      <c r="M52" s="314"/>
      <c r="N52" s="314"/>
      <c r="O52" s="314"/>
      <c r="P52" s="314"/>
      <c r="Q52" s="314"/>
      <c r="R52" s="314"/>
      <c r="S52" s="314"/>
      <c r="T52" s="314"/>
      <c r="U52" s="314"/>
      <c r="V52" s="314"/>
      <c r="W52" s="314"/>
      <c r="X52" s="314"/>
      <c r="Y52" s="314"/>
      <c r="Z52" s="314"/>
      <c r="AA52" s="314"/>
      <c r="AB52" s="314"/>
      <c r="AC52" s="314"/>
      <c r="AD52" s="314"/>
      <c r="AE52" s="314"/>
      <c r="AF52" s="314"/>
      <c r="AG52" s="314"/>
      <c r="AH52" s="314"/>
      <c r="AI52" s="314"/>
      <c r="AJ52" s="314"/>
      <c r="AK52" s="314"/>
      <c r="AL52" s="314"/>
      <c r="AM52" s="314"/>
      <c r="AN52" s="314"/>
      <c r="AO52" s="314"/>
      <c r="AP52" s="314"/>
      <c r="AQ52" s="314"/>
      <c r="AR52" s="314"/>
      <c r="AS52" s="314"/>
      <c r="AT52" s="314"/>
      <c r="AU52" s="314"/>
      <c r="AV52" s="314"/>
      <c r="AW52" s="314"/>
      <c r="AX52" s="314"/>
      <c r="AY52" s="314"/>
      <c r="AZ52" s="314"/>
      <c r="BA52" s="314"/>
      <c r="BB52" s="314"/>
      <c r="BC52" s="314"/>
      <c r="BD52" s="314"/>
      <c r="BE52" s="314"/>
      <c r="BF52" s="314"/>
      <c r="BG52" s="314"/>
      <c r="BH52" s="314"/>
      <c r="BI52" s="314"/>
      <c r="BJ52" s="314"/>
      <c r="BK52" s="314"/>
      <c r="BL52" s="314"/>
      <c r="BM52" s="314"/>
      <c r="BN52" s="314"/>
      <c r="BO52" s="314"/>
      <c r="BP52" s="314"/>
      <c r="BQ52" s="314"/>
      <c r="BR52" s="314"/>
      <c r="BS52" s="314"/>
      <c r="BT52" s="314"/>
      <c r="BU52" s="314"/>
      <c r="BV52" s="314"/>
      <c r="BW52" s="314"/>
      <c r="BX52" s="314"/>
      <c r="BY52" s="314"/>
      <c r="BZ52" s="314"/>
      <c r="CA52" s="314"/>
      <c r="CB52" s="314"/>
      <c r="CC52" s="314"/>
      <c r="CD52" s="314"/>
      <c r="CE52" s="314"/>
      <c r="CF52" s="314"/>
      <c r="CG52" s="314"/>
      <c r="CH52" s="314"/>
      <c r="CI52" s="314"/>
      <c r="CJ52" s="314"/>
      <c r="CK52" s="314"/>
      <c r="CL52" s="314"/>
      <c r="CM52" s="314"/>
      <c r="CN52" s="314"/>
      <c r="CO52" s="314"/>
      <c r="CP52" s="314"/>
      <c r="CQ52" s="314"/>
      <c r="CR52" s="314"/>
      <c r="CS52" s="314"/>
      <c r="CT52" s="314"/>
      <c r="CU52" s="314"/>
      <c r="CV52" s="314"/>
      <c r="CW52" s="314"/>
      <c r="CX52" s="314"/>
      <c r="CY52" s="314"/>
      <c r="CZ52" s="314"/>
      <c r="DA52" s="314"/>
      <c r="DB52" s="314"/>
      <c r="DC52" s="314"/>
      <c r="DD52" s="314"/>
      <c r="DE52" s="352"/>
    </row>
    <row r="53" spans="1:109" s="335" customFormat="1" x14ac:dyDescent="0.3">
      <c r="A53" s="354" t="s">
        <v>831</v>
      </c>
      <c r="B53" s="354"/>
      <c r="C53" s="354"/>
      <c r="D53" s="314"/>
      <c r="E53" s="314"/>
      <c r="F53" s="314"/>
      <c r="G53" s="314"/>
      <c r="H53" s="314"/>
      <c r="I53" s="314"/>
      <c r="J53" s="314"/>
      <c r="K53" s="314"/>
      <c r="L53" s="314"/>
      <c r="M53" s="314"/>
      <c r="N53" s="314"/>
      <c r="O53" s="314"/>
      <c r="P53" s="314"/>
      <c r="Q53" s="314"/>
      <c r="R53" s="314"/>
      <c r="S53" s="314"/>
      <c r="T53" s="314"/>
      <c r="U53" s="314"/>
      <c r="V53" s="314"/>
      <c r="W53" s="314"/>
      <c r="X53" s="314"/>
      <c r="Y53" s="314"/>
      <c r="Z53" s="314"/>
      <c r="AA53" s="314"/>
      <c r="AB53" s="314"/>
      <c r="AC53" s="314"/>
      <c r="AD53" s="314"/>
      <c r="AE53" s="314"/>
      <c r="AF53" s="314"/>
      <c r="AG53" s="314"/>
      <c r="AH53" s="314"/>
      <c r="AI53" s="314"/>
      <c r="AJ53" s="314"/>
      <c r="AK53" s="314"/>
      <c r="AL53" s="314"/>
      <c r="AM53" s="314"/>
      <c r="AN53" s="314"/>
      <c r="AO53" s="314"/>
      <c r="AP53" s="314"/>
      <c r="AQ53" s="314"/>
      <c r="AR53" s="314"/>
      <c r="AS53" s="314"/>
      <c r="AT53" s="314"/>
      <c r="AU53" s="314"/>
      <c r="AV53" s="314"/>
      <c r="AW53" s="314"/>
      <c r="AX53" s="314"/>
      <c r="AY53" s="314"/>
      <c r="AZ53" s="314"/>
      <c r="BA53" s="314"/>
      <c r="BB53" s="314"/>
      <c r="BC53" s="314"/>
      <c r="BD53" s="314"/>
      <c r="BE53" s="314"/>
      <c r="BF53" s="314"/>
      <c r="BG53" s="314"/>
      <c r="BH53" s="314"/>
      <c r="BI53" s="314"/>
      <c r="BJ53" s="314"/>
      <c r="BK53" s="314"/>
      <c r="BL53" s="314"/>
      <c r="BM53" s="314"/>
      <c r="BN53" s="314"/>
      <c r="BO53" s="314"/>
      <c r="BP53" s="314"/>
      <c r="BQ53" s="314"/>
      <c r="BR53" s="314"/>
      <c r="BS53" s="314"/>
      <c r="BT53" s="314"/>
      <c r="BU53" s="314"/>
      <c r="BV53" s="314"/>
      <c r="BW53" s="314"/>
      <c r="BX53" s="314"/>
      <c r="BY53" s="314"/>
      <c r="BZ53" s="314"/>
      <c r="CA53" s="314"/>
      <c r="CB53" s="314"/>
      <c r="CC53" s="314"/>
      <c r="CD53" s="314"/>
      <c r="CE53" s="314"/>
      <c r="CF53" s="314"/>
      <c r="CG53" s="314"/>
      <c r="CH53" s="314"/>
      <c r="CI53" s="314"/>
      <c r="CJ53" s="314"/>
      <c r="CK53" s="314"/>
      <c r="CL53" s="314"/>
      <c r="CM53" s="314"/>
      <c r="CN53" s="314"/>
      <c r="CO53" s="314"/>
      <c r="CP53" s="314"/>
      <c r="CQ53" s="314"/>
      <c r="CR53" s="314"/>
      <c r="CS53" s="314"/>
      <c r="CT53" s="314"/>
      <c r="CU53" s="314"/>
      <c r="CV53" s="314"/>
      <c r="CW53" s="314"/>
      <c r="CX53" s="314"/>
      <c r="CY53" s="314"/>
      <c r="CZ53" s="314"/>
      <c r="DA53" s="314"/>
      <c r="DB53" s="314"/>
      <c r="DC53" s="314"/>
      <c r="DD53" s="314"/>
      <c r="DE53" s="351"/>
    </row>
    <row r="54" spans="1:109" s="336" customFormat="1" x14ac:dyDescent="0.3">
      <c r="A54" s="333" t="s">
        <v>812</v>
      </c>
      <c r="B54" s="333">
        <v>22.281473546186781</v>
      </c>
      <c r="C54" s="333">
        <v>0</v>
      </c>
      <c r="D54" s="314"/>
      <c r="E54" s="314"/>
      <c r="F54" s="314"/>
      <c r="G54" s="314"/>
      <c r="H54" s="314"/>
      <c r="I54" s="314"/>
      <c r="J54" s="314"/>
      <c r="K54" s="314"/>
      <c r="L54" s="314"/>
      <c r="M54" s="314"/>
      <c r="N54" s="314"/>
      <c r="O54" s="314"/>
      <c r="P54" s="314"/>
      <c r="Q54" s="314"/>
      <c r="R54" s="314"/>
      <c r="S54" s="314"/>
      <c r="T54" s="314"/>
      <c r="U54" s="314"/>
      <c r="V54" s="314"/>
      <c r="W54" s="314"/>
      <c r="X54" s="314"/>
      <c r="Y54" s="314"/>
      <c r="Z54" s="314"/>
      <c r="AA54" s="314"/>
      <c r="AB54" s="314"/>
      <c r="AC54" s="314"/>
      <c r="AD54" s="314"/>
      <c r="AE54" s="314"/>
      <c r="AF54" s="314"/>
      <c r="AG54" s="314"/>
      <c r="AH54" s="314"/>
      <c r="AI54" s="314"/>
      <c r="AJ54" s="314"/>
      <c r="AK54" s="314"/>
      <c r="AL54" s="314"/>
      <c r="AM54" s="314"/>
      <c r="AN54" s="314"/>
      <c r="AO54" s="314"/>
      <c r="AP54" s="314"/>
      <c r="AQ54" s="314"/>
      <c r="AR54" s="314"/>
      <c r="AS54" s="314"/>
      <c r="AT54" s="314"/>
      <c r="AU54" s="314"/>
      <c r="AV54" s="314"/>
      <c r="AW54" s="314"/>
      <c r="AX54" s="314"/>
      <c r="AY54" s="314"/>
      <c r="AZ54" s="314"/>
      <c r="BA54" s="314"/>
      <c r="BB54" s="314"/>
      <c r="BC54" s="314"/>
      <c r="BD54" s="314"/>
      <c r="BE54" s="314"/>
      <c r="BF54" s="314"/>
      <c r="BG54" s="314"/>
      <c r="BH54" s="314"/>
      <c r="BI54" s="314"/>
      <c r="BJ54" s="314"/>
      <c r="BK54" s="314"/>
      <c r="BL54" s="314"/>
      <c r="BM54" s="314"/>
      <c r="BN54" s="314"/>
      <c r="BO54" s="314"/>
      <c r="BP54" s="314"/>
      <c r="BQ54" s="314"/>
      <c r="BR54" s="314"/>
      <c r="BS54" s="314"/>
      <c r="BT54" s="314"/>
      <c r="BU54" s="314"/>
      <c r="BV54" s="314"/>
      <c r="BW54" s="314"/>
      <c r="BX54" s="314"/>
      <c r="BY54" s="314"/>
      <c r="BZ54" s="314"/>
      <c r="CA54" s="314"/>
      <c r="CB54" s="314"/>
      <c r="CC54" s="314"/>
      <c r="CD54" s="314"/>
      <c r="CE54" s="314"/>
      <c r="CF54" s="314"/>
      <c r="CG54" s="314"/>
      <c r="CH54" s="314"/>
      <c r="CI54" s="314"/>
      <c r="CJ54" s="314"/>
      <c r="CK54" s="314"/>
      <c r="CL54" s="314"/>
      <c r="CM54" s="314"/>
      <c r="CN54" s="314"/>
      <c r="CO54" s="314"/>
      <c r="CP54" s="314"/>
      <c r="CQ54" s="314"/>
      <c r="CR54" s="314"/>
      <c r="CS54" s="314"/>
      <c r="CT54" s="314"/>
      <c r="CU54" s="314"/>
      <c r="CV54" s="314"/>
      <c r="CW54" s="314"/>
      <c r="CX54" s="314"/>
      <c r="CY54" s="314"/>
      <c r="CZ54" s="314"/>
      <c r="DA54" s="314"/>
      <c r="DB54" s="314"/>
      <c r="DC54" s="314"/>
      <c r="DD54" s="314"/>
      <c r="DE54" s="352"/>
    </row>
    <row r="55" spans="1:109" s="336" customFormat="1" x14ac:dyDescent="0.3">
      <c r="A55" s="333" t="s">
        <v>813</v>
      </c>
      <c r="B55" s="333">
        <v>0</v>
      </c>
      <c r="C55" s="333">
        <v>0</v>
      </c>
      <c r="D55" s="314"/>
      <c r="E55" s="314"/>
      <c r="F55" s="314"/>
      <c r="G55" s="314"/>
      <c r="H55" s="314"/>
      <c r="I55" s="314"/>
      <c r="J55" s="314"/>
      <c r="K55" s="314"/>
      <c r="L55" s="314"/>
      <c r="M55" s="314"/>
      <c r="N55" s="314"/>
      <c r="O55" s="314"/>
      <c r="P55" s="314"/>
      <c r="Q55" s="314"/>
      <c r="R55" s="314"/>
      <c r="S55" s="314"/>
      <c r="T55" s="314"/>
      <c r="U55" s="314"/>
      <c r="V55" s="314"/>
      <c r="W55" s="314"/>
      <c r="X55" s="314"/>
      <c r="Y55" s="314"/>
      <c r="Z55" s="314"/>
      <c r="AA55" s="314"/>
      <c r="AB55" s="314"/>
      <c r="AC55" s="314"/>
      <c r="AD55" s="314"/>
      <c r="AE55" s="314"/>
      <c r="AF55" s="314"/>
      <c r="AG55" s="314"/>
      <c r="AH55" s="314"/>
      <c r="AI55" s="314"/>
      <c r="AJ55" s="314"/>
      <c r="AK55" s="314"/>
      <c r="AL55" s="314"/>
      <c r="AM55" s="314"/>
      <c r="AN55" s="314"/>
      <c r="AO55" s="314"/>
      <c r="AP55" s="314"/>
      <c r="AQ55" s="314"/>
      <c r="AR55" s="314"/>
      <c r="AS55" s="314"/>
      <c r="AT55" s="314"/>
      <c r="AU55" s="314"/>
      <c r="AV55" s="314"/>
      <c r="AW55" s="314"/>
      <c r="AX55" s="314"/>
      <c r="AY55" s="314"/>
      <c r="AZ55" s="314"/>
      <c r="BA55" s="314"/>
      <c r="BB55" s="314"/>
      <c r="BC55" s="314"/>
      <c r="BD55" s="314"/>
      <c r="BE55" s="314"/>
      <c r="BF55" s="314"/>
      <c r="BG55" s="314"/>
      <c r="BH55" s="314"/>
      <c r="BI55" s="314"/>
      <c r="BJ55" s="314"/>
      <c r="BK55" s="314"/>
      <c r="BL55" s="314"/>
      <c r="BM55" s="314"/>
      <c r="BN55" s="314"/>
      <c r="BO55" s="314"/>
      <c r="BP55" s="314"/>
      <c r="BQ55" s="314"/>
      <c r="BR55" s="314"/>
      <c r="BS55" s="314"/>
      <c r="BT55" s="314"/>
      <c r="BU55" s="314"/>
      <c r="BV55" s="314"/>
      <c r="BW55" s="314"/>
      <c r="BX55" s="314"/>
      <c r="BY55" s="314"/>
      <c r="BZ55" s="314"/>
      <c r="CA55" s="314"/>
      <c r="CB55" s="314"/>
      <c r="CC55" s="314"/>
      <c r="CD55" s="314"/>
      <c r="CE55" s="314"/>
      <c r="CF55" s="314"/>
      <c r="CG55" s="314"/>
      <c r="CH55" s="314"/>
      <c r="CI55" s="314"/>
      <c r="CJ55" s="314"/>
      <c r="CK55" s="314"/>
      <c r="CL55" s="314"/>
      <c r="CM55" s="314"/>
      <c r="CN55" s="314"/>
      <c r="CO55" s="314"/>
      <c r="CP55" s="314"/>
      <c r="CQ55" s="314"/>
      <c r="CR55" s="314"/>
      <c r="CS55" s="314"/>
      <c r="CT55" s="314"/>
      <c r="CU55" s="314"/>
      <c r="CV55" s="314"/>
      <c r="CW55" s="314"/>
      <c r="CX55" s="314"/>
      <c r="CY55" s="314"/>
      <c r="CZ55" s="314"/>
      <c r="DA55" s="314"/>
      <c r="DB55" s="314"/>
      <c r="DC55" s="314"/>
      <c r="DD55" s="314"/>
      <c r="DE55" s="352"/>
    </row>
    <row r="56" spans="1:109" s="336" customFormat="1" x14ac:dyDescent="0.3">
      <c r="A56" s="333" t="s">
        <v>814</v>
      </c>
      <c r="B56" s="333">
        <v>0</v>
      </c>
      <c r="C56" s="333">
        <v>0</v>
      </c>
      <c r="D56" s="314"/>
      <c r="E56" s="314"/>
      <c r="F56" s="314"/>
      <c r="G56" s="314"/>
      <c r="H56" s="314"/>
      <c r="I56" s="314"/>
      <c r="J56" s="314"/>
      <c r="K56" s="314"/>
      <c r="L56" s="314"/>
      <c r="M56" s="314"/>
      <c r="N56" s="314"/>
      <c r="O56" s="314"/>
      <c r="P56" s="314"/>
      <c r="Q56" s="314"/>
      <c r="R56" s="314"/>
      <c r="S56" s="314"/>
      <c r="T56" s="314"/>
      <c r="U56" s="314"/>
      <c r="V56" s="314"/>
      <c r="W56" s="314"/>
      <c r="X56" s="314"/>
      <c r="Y56" s="314"/>
      <c r="Z56" s="314"/>
      <c r="AA56" s="314"/>
      <c r="AB56" s="314"/>
      <c r="AC56" s="314"/>
      <c r="AD56" s="314"/>
      <c r="AE56" s="314"/>
      <c r="AF56" s="314"/>
      <c r="AG56" s="314"/>
      <c r="AH56" s="314"/>
      <c r="AI56" s="314"/>
      <c r="AJ56" s="314"/>
      <c r="AK56" s="314"/>
      <c r="AL56" s="314"/>
      <c r="AM56" s="314"/>
      <c r="AN56" s="314"/>
      <c r="AO56" s="314"/>
      <c r="AP56" s="314"/>
      <c r="AQ56" s="314"/>
      <c r="AR56" s="314"/>
      <c r="AS56" s="314"/>
      <c r="AT56" s="314"/>
      <c r="AU56" s="314"/>
      <c r="AV56" s="314"/>
      <c r="AW56" s="314"/>
      <c r="AX56" s="314"/>
      <c r="AY56" s="314"/>
      <c r="AZ56" s="314"/>
      <c r="BA56" s="314"/>
      <c r="BB56" s="314"/>
      <c r="BC56" s="314"/>
      <c r="BD56" s="314"/>
      <c r="BE56" s="314"/>
      <c r="BF56" s="314"/>
      <c r="BG56" s="314"/>
      <c r="BH56" s="314"/>
      <c r="BI56" s="314"/>
      <c r="BJ56" s="314"/>
      <c r="BK56" s="314"/>
      <c r="BL56" s="314"/>
      <c r="BM56" s="314"/>
      <c r="BN56" s="314"/>
      <c r="BO56" s="314"/>
      <c r="BP56" s="314"/>
      <c r="BQ56" s="314"/>
      <c r="BR56" s="314"/>
      <c r="BS56" s="314"/>
      <c r="BT56" s="314"/>
      <c r="BU56" s="314"/>
      <c r="BV56" s="314"/>
      <c r="BW56" s="314"/>
      <c r="BX56" s="314"/>
      <c r="BY56" s="314"/>
      <c r="BZ56" s="314"/>
      <c r="CA56" s="314"/>
      <c r="CB56" s="314"/>
      <c r="CC56" s="314"/>
      <c r="CD56" s="314"/>
      <c r="CE56" s="314"/>
      <c r="CF56" s="314"/>
      <c r="CG56" s="314"/>
      <c r="CH56" s="314"/>
      <c r="CI56" s="314"/>
      <c r="CJ56" s="314"/>
      <c r="CK56" s="314"/>
      <c r="CL56" s="314"/>
      <c r="CM56" s="314"/>
      <c r="CN56" s="314"/>
      <c r="CO56" s="314"/>
      <c r="CP56" s="314"/>
      <c r="CQ56" s="314"/>
      <c r="CR56" s="314"/>
      <c r="CS56" s="314"/>
      <c r="CT56" s="314"/>
      <c r="CU56" s="314"/>
      <c r="CV56" s="314"/>
      <c r="CW56" s="314"/>
      <c r="CX56" s="314"/>
      <c r="CY56" s="314"/>
      <c r="CZ56" s="314"/>
      <c r="DA56" s="314"/>
      <c r="DB56" s="314"/>
      <c r="DC56" s="314"/>
      <c r="DD56" s="314"/>
      <c r="DE56" s="352"/>
    </row>
    <row r="57" spans="1:109" s="336" customFormat="1" x14ac:dyDescent="0.3">
      <c r="A57" s="333" t="s">
        <v>815</v>
      </c>
      <c r="B57" s="333">
        <v>8.1030587910233187</v>
      </c>
      <c r="C57" s="333">
        <v>0</v>
      </c>
      <c r="D57" s="314"/>
      <c r="E57" s="314"/>
      <c r="F57" s="314"/>
      <c r="G57" s="314"/>
      <c r="H57" s="314"/>
      <c r="I57" s="314"/>
      <c r="J57" s="314"/>
      <c r="K57" s="314"/>
      <c r="L57" s="314"/>
      <c r="M57" s="314"/>
      <c r="N57" s="314"/>
      <c r="O57" s="314"/>
      <c r="P57" s="314"/>
      <c r="Q57" s="314"/>
      <c r="R57" s="314"/>
      <c r="S57" s="314"/>
      <c r="T57" s="314"/>
      <c r="U57" s="314"/>
      <c r="V57" s="314"/>
      <c r="W57" s="314"/>
      <c r="X57" s="314"/>
      <c r="Y57" s="314"/>
      <c r="Z57" s="314"/>
      <c r="AA57" s="314"/>
      <c r="AB57" s="314"/>
      <c r="AC57" s="314"/>
      <c r="AD57" s="314"/>
      <c r="AE57" s="314"/>
      <c r="AF57" s="314"/>
      <c r="AG57" s="314"/>
      <c r="AH57" s="314"/>
      <c r="AI57" s="314"/>
      <c r="AJ57" s="314"/>
      <c r="AK57" s="314"/>
      <c r="AL57" s="314"/>
      <c r="AM57" s="314"/>
      <c r="AN57" s="314"/>
      <c r="AO57" s="314"/>
      <c r="AP57" s="314"/>
      <c r="AQ57" s="314"/>
      <c r="AR57" s="314"/>
      <c r="AS57" s="314"/>
      <c r="AT57" s="314"/>
      <c r="AU57" s="314"/>
      <c r="AV57" s="314"/>
      <c r="AW57" s="314"/>
      <c r="AX57" s="314"/>
      <c r="AY57" s="314"/>
      <c r="AZ57" s="314"/>
      <c r="BA57" s="314"/>
      <c r="BB57" s="314"/>
      <c r="BC57" s="314"/>
      <c r="BD57" s="314"/>
      <c r="BE57" s="314"/>
      <c r="BF57" s="314"/>
      <c r="BG57" s="314"/>
      <c r="BH57" s="314"/>
      <c r="BI57" s="314"/>
      <c r="BJ57" s="314"/>
      <c r="BK57" s="314"/>
      <c r="BL57" s="314"/>
      <c r="BM57" s="314"/>
      <c r="BN57" s="314"/>
      <c r="BO57" s="314"/>
      <c r="BP57" s="314"/>
      <c r="BQ57" s="314"/>
      <c r="BR57" s="314"/>
      <c r="BS57" s="314"/>
      <c r="BT57" s="314"/>
      <c r="BU57" s="314"/>
      <c r="BV57" s="314"/>
      <c r="BW57" s="314"/>
      <c r="BX57" s="314"/>
      <c r="BY57" s="314"/>
      <c r="BZ57" s="314"/>
      <c r="CA57" s="314"/>
      <c r="CB57" s="314"/>
      <c r="CC57" s="314"/>
      <c r="CD57" s="314"/>
      <c r="CE57" s="314"/>
      <c r="CF57" s="314"/>
      <c r="CG57" s="314"/>
      <c r="CH57" s="314"/>
      <c r="CI57" s="314"/>
      <c r="CJ57" s="314"/>
      <c r="CK57" s="314"/>
      <c r="CL57" s="314"/>
      <c r="CM57" s="314"/>
      <c r="CN57" s="314"/>
      <c r="CO57" s="314"/>
      <c r="CP57" s="314"/>
      <c r="CQ57" s="314"/>
      <c r="CR57" s="314"/>
      <c r="CS57" s="314"/>
      <c r="CT57" s="314"/>
      <c r="CU57" s="314"/>
      <c r="CV57" s="314"/>
      <c r="CW57" s="314"/>
      <c r="CX57" s="314"/>
      <c r="CY57" s="314"/>
      <c r="CZ57" s="314"/>
      <c r="DA57" s="314"/>
      <c r="DB57" s="314"/>
      <c r="DC57" s="314"/>
      <c r="DD57" s="314"/>
      <c r="DE57" s="352"/>
    </row>
    <row r="58" spans="1:109" s="336" customFormat="1" x14ac:dyDescent="0.3">
      <c r="A58" s="333" t="s">
        <v>816</v>
      </c>
      <c r="B58" s="333">
        <v>0</v>
      </c>
      <c r="C58" s="333">
        <v>0</v>
      </c>
      <c r="D58" s="314"/>
      <c r="E58" s="314"/>
      <c r="F58" s="314"/>
      <c r="G58" s="314"/>
      <c r="H58" s="314"/>
      <c r="I58" s="314"/>
      <c r="J58" s="314"/>
      <c r="K58" s="314"/>
      <c r="L58" s="314"/>
      <c r="M58" s="314"/>
      <c r="N58" s="314"/>
      <c r="O58" s="314"/>
      <c r="P58" s="314"/>
      <c r="Q58" s="314"/>
      <c r="R58" s="314"/>
      <c r="S58" s="314"/>
      <c r="T58" s="314"/>
      <c r="U58" s="314"/>
      <c r="V58" s="314"/>
      <c r="W58" s="314"/>
      <c r="X58" s="314"/>
      <c r="Y58" s="314"/>
      <c r="Z58" s="314"/>
      <c r="AA58" s="314"/>
      <c r="AB58" s="314"/>
      <c r="AC58" s="314"/>
      <c r="AD58" s="314"/>
      <c r="AE58" s="314"/>
      <c r="AF58" s="314"/>
      <c r="AG58" s="314"/>
      <c r="AH58" s="314"/>
      <c r="AI58" s="314"/>
      <c r="AJ58" s="314"/>
      <c r="AK58" s="314"/>
      <c r="AL58" s="314"/>
      <c r="AM58" s="314"/>
      <c r="AN58" s="314"/>
      <c r="AO58" s="314"/>
      <c r="AP58" s="314"/>
      <c r="AQ58" s="314"/>
      <c r="AR58" s="314"/>
      <c r="AS58" s="314"/>
      <c r="AT58" s="314"/>
      <c r="AU58" s="314"/>
      <c r="AV58" s="314"/>
      <c r="AW58" s="314"/>
      <c r="AX58" s="314"/>
      <c r="AY58" s="314"/>
      <c r="AZ58" s="314"/>
      <c r="BA58" s="314"/>
      <c r="BB58" s="314"/>
      <c r="BC58" s="314"/>
      <c r="BD58" s="314"/>
      <c r="BE58" s="314"/>
      <c r="BF58" s="314"/>
      <c r="BG58" s="314"/>
      <c r="BH58" s="314"/>
      <c r="BI58" s="314"/>
      <c r="BJ58" s="314"/>
      <c r="BK58" s="314"/>
      <c r="BL58" s="314"/>
      <c r="BM58" s="314"/>
      <c r="BN58" s="314"/>
      <c r="BO58" s="314"/>
      <c r="BP58" s="314"/>
      <c r="BQ58" s="314"/>
      <c r="BR58" s="314"/>
      <c r="BS58" s="314"/>
      <c r="BT58" s="314"/>
      <c r="BU58" s="314"/>
      <c r="BV58" s="314"/>
      <c r="BW58" s="314"/>
      <c r="BX58" s="314"/>
      <c r="BY58" s="314"/>
      <c r="BZ58" s="314"/>
      <c r="CA58" s="314"/>
      <c r="CB58" s="314"/>
      <c r="CC58" s="314"/>
      <c r="CD58" s="314"/>
      <c r="CE58" s="314"/>
      <c r="CF58" s="314"/>
      <c r="CG58" s="314"/>
      <c r="CH58" s="314"/>
      <c r="CI58" s="314"/>
      <c r="CJ58" s="314"/>
      <c r="CK58" s="314"/>
      <c r="CL58" s="314"/>
      <c r="CM58" s="314"/>
      <c r="CN58" s="314"/>
      <c r="CO58" s="314"/>
      <c r="CP58" s="314"/>
      <c r="CQ58" s="314"/>
      <c r="CR58" s="314"/>
      <c r="CS58" s="314"/>
      <c r="CT58" s="314"/>
      <c r="CU58" s="314"/>
      <c r="CV58" s="314"/>
      <c r="CW58" s="314"/>
      <c r="CX58" s="314"/>
      <c r="CY58" s="314"/>
      <c r="CZ58" s="314"/>
      <c r="DA58" s="314"/>
      <c r="DB58" s="314"/>
      <c r="DC58" s="314"/>
      <c r="DD58" s="314"/>
      <c r="DE58" s="352"/>
    </row>
    <row r="59" spans="1:109" s="336" customFormat="1" x14ac:dyDescent="0.3">
      <c r="A59" s="333" t="s">
        <v>817</v>
      </c>
      <c r="B59" s="333">
        <v>0</v>
      </c>
      <c r="C59" s="333">
        <v>0</v>
      </c>
      <c r="D59" s="314"/>
      <c r="E59" s="314"/>
      <c r="F59" s="314"/>
      <c r="G59" s="314"/>
      <c r="H59" s="314"/>
      <c r="I59" s="314"/>
      <c r="J59" s="314"/>
      <c r="K59" s="314"/>
      <c r="L59" s="314"/>
      <c r="M59" s="314"/>
      <c r="N59" s="314"/>
      <c r="O59" s="314"/>
      <c r="P59" s="314"/>
      <c r="Q59" s="314"/>
      <c r="R59" s="314"/>
      <c r="S59" s="314"/>
      <c r="T59" s="314"/>
      <c r="U59" s="314"/>
      <c r="V59" s="314"/>
      <c r="W59" s="314"/>
      <c r="X59" s="314"/>
      <c r="Y59" s="314"/>
      <c r="Z59" s="314"/>
      <c r="AA59" s="314"/>
      <c r="AB59" s="314"/>
      <c r="AC59" s="314"/>
      <c r="AD59" s="314"/>
      <c r="AE59" s="314"/>
      <c r="AF59" s="314"/>
      <c r="AG59" s="314"/>
      <c r="AH59" s="314"/>
      <c r="AI59" s="314"/>
      <c r="AJ59" s="314"/>
      <c r="AK59" s="314"/>
      <c r="AL59" s="314"/>
      <c r="AM59" s="314"/>
      <c r="AN59" s="314"/>
      <c r="AO59" s="314"/>
      <c r="AP59" s="314"/>
      <c r="AQ59" s="314"/>
      <c r="AR59" s="314"/>
      <c r="AS59" s="314"/>
      <c r="AT59" s="314"/>
      <c r="AU59" s="314"/>
      <c r="AV59" s="314"/>
      <c r="AW59" s="314"/>
      <c r="AX59" s="314"/>
      <c r="AY59" s="314"/>
      <c r="AZ59" s="314"/>
      <c r="BA59" s="314"/>
      <c r="BB59" s="314"/>
      <c r="BC59" s="314"/>
      <c r="BD59" s="314"/>
      <c r="BE59" s="314"/>
      <c r="BF59" s="314"/>
      <c r="BG59" s="314"/>
      <c r="BH59" s="314"/>
      <c r="BI59" s="314"/>
      <c r="BJ59" s="314"/>
      <c r="BK59" s="314"/>
      <c r="BL59" s="314"/>
      <c r="BM59" s="314"/>
      <c r="BN59" s="314"/>
      <c r="BO59" s="314"/>
      <c r="BP59" s="314"/>
      <c r="BQ59" s="314"/>
      <c r="BR59" s="314"/>
      <c r="BS59" s="314"/>
      <c r="BT59" s="314"/>
      <c r="BU59" s="314"/>
      <c r="BV59" s="314"/>
      <c r="BW59" s="314"/>
      <c r="BX59" s="314"/>
      <c r="BY59" s="314"/>
      <c r="BZ59" s="314"/>
      <c r="CA59" s="314"/>
      <c r="CB59" s="314"/>
      <c r="CC59" s="314"/>
      <c r="CD59" s="314"/>
      <c r="CE59" s="314"/>
      <c r="CF59" s="314"/>
      <c r="CG59" s="314"/>
      <c r="CH59" s="314"/>
      <c r="CI59" s="314"/>
      <c r="CJ59" s="314"/>
      <c r="CK59" s="314"/>
      <c r="CL59" s="314"/>
      <c r="CM59" s="314"/>
      <c r="CN59" s="314"/>
      <c r="CO59" s="314"/>
      <c r="CP59" s="314"/>
      <c r="CQ59" s="314"/>
      <c r="CR59" s="314"/>
      <c r="CS59" s="314"/>
      <c r="CT59" s="314"/>
      <c r="CU59" s="314"/>
      <c r="CV59" s="314"/>
      <c r="CW59" s="314"/>
      <c r="CX59" s="314"/>
      <c r="CY59" s="314"/>
      <c r="CZ59" s="314"/>
      <c r="DA59" s="314"/>
      <c r="DB59" s="314"/>
      <c r="DC59" s="314"/>
      <c r="DD59" s="314"/>
      <c r="DE59" s="352"/>
    </row>
    <row r="60" spans="1:109" s="336" customFormat="1" x14ac:dyDescent="0.3">
      <c r="A60" s="333" t="s">
        <v>818</v>
      </c>
      <c r="B60" s="333">
        <v>0</v>
      </c>
      <c r="C60" s="333">
        <v>0</v>
      </c>
      <c r="D60" s="333" t="s">
        <v>841</v>
      </c>
      <c r="E60" s="333" t="s">
        <v>80</v>
      </c>
      <c r="F60" s="333">
        <v>0</v>
      </c>
      <c r="G60" s="314"/>
      <c r="H60" s="314"/>
      <c r="I60" s="314"/>
      <c r="J60" s="314"/>
      <c r="K60" s="314"/>
      <c r="L60" s="314"/>
      <c r="M60" s="314"/>
      <c r="N60" s="314"/>
      <c r="O60" s="314"/>
      <c r="P60" s="314"/>
      <c r="Q60" s="314"/>
      <c r="R60" s="314"/>
      <c r="S60" s="314"/>
      <c r="T60" s="314"/>
      <c r="U60" s="314"/>
      <c r="V60" s="314"/>
      <c r="W60" s="314"/>
      <c r="X60" s="314"/>
      <c r="Y60" s="314"/>
      <c r="Z60" s="314"/>
      <c r="AA60" s="314"/>
      <c r="AB60" s="314"/>
      <c r="AC60" s="314"/>
      <c r="AD60" s="314"/>
      <c r="AE60" s="314"/>
      <c r="AF60" s="314"/>
      <c r="AG60" s="314"/>
      <c r="AH60" s="314"/>
      <c r="AI60" s="314"/>
      <c r="AJ60" s="314"/>
      <c r="AK60" s="314"/>
      <c r="AL60" s="314"/>
      <c r="AM60" s="314"/>
      <c r="AN60" s="314"/>
      <c r="AO60" s="314"/>
      <c r="AP60" s="314"/>
      <c r="AQ60" s="314"/>
      <c r="AR60" s="314"/>
      <c r="AS60" s="314"/>
      <c r="AT60" s="314"/>
      <c r="AU60" s="314"/>
      <c r="AV60" s="314"/>
      <c r="AW60" s="314"/>
      <c r="AX60" s="314"/>
      <c r="AY60" s="314"/>
      <c r="AZ60" s="314"/>
      <c r="BA60" s="314"/>
      <c r="BB60" s="314"/>
      <c r="BC60" s="314"/>
      <c r="BD60" s="314"/>
      <c r="BE60" s="314"/>
      <c r="BF60" s="314"/>
      <c r="BG60" s="314"/>
      <c r="BH60" s="314"/>
      <c r="BI60" s="314"/>
      <c r="BJ60" s="314"/>
      <c r="BK60" s="314"/>
      <c r="BL60" s="314"/>
      <c r="BM60" s="314"/>
      <c r="BN60" s="314"/>
      <c r="BO60" s="314"/>
      <c r="BP60" s="314"/>
      <c r="BQ60" s="314"/>
      <c r="BR60" s="314"/>
      <c r="BS60" s="314"/>
      <c r="BT60" s="314"/>
      <c r="BU60" s="314"/>
      <c r="BV60" s="314"/>
      <c r="BW60" s="314"/>
      <c r="BX60" s="314"/>
      <c r="BY60" s="314"/>
      <c r="BZ60" s="314"/>
      <c r="CA60" s="314"/>
      <c r="CB60" s="314"/>
      <c r="CC60" s="314"/>
      <c r="CD60" s="314"/>
      <c r="CE60" s="314"/>
      <c r="CF60" s="314"/>
      <c r="CG60" s="314"/>
      <c r="CH60" s="314"/>
      <c r="CI60" s="314"/>
      <c r="CJ60" s="314"/>
      <c r="CK60" s="314"/>
      <c r="CL60" s="314"/>
      <c r="CM60" s="314"/>
      <c r="CN60" s="314"/>
      <c r="CO60" s="314"/>
      <c r="CP60" s="314"/>
      <c r="CQ60" s="314"/>
      <c r="CR60" s="314"/>
      <c r="CS60" s="314"/>
      <c r="CT60" s="314"/>
      <c r="CU60" s="314"/>
      <c r="CV60" s="314"/>
      <c r="CW60" s="314"/>
      <c r="CX60" s="314"/>
      <c r="CY60" s="314"/>
      <c r="CZ60" s="314"/>
      <c r="DA60" s="314"/>
      <c r="DB60" s="314"/>
      <c r="DC60" s="314"/>
      <c r="DD60" s="314"/>
      <c r="DE60" s="352"/>
    </row>
    <row r="61" spans="1:109" s="336" customFormat="1" x14ac:dyDescent="0.3">
      <c r="A61" s="333" t="s">
        <v>819</v>
      </c>
      <c r="B61" s="333">
        <v>2.6612908600716896</v>
      </c>
      <c r="C61" s="333">
        <v>0</v>
      </c>
      <c r="D61" s="333" t="s">
        <v>842</v>
      </c>
      <c r="E61" s="333" t="s">
        <v>80</v>
      </c>
      <c r="F61" s="333">
        <v>0</v>
      </c>
      <c r="G61" s="314"/>
      <c r="H61" s="314"/>
      <c r="I61" s="314"/>
      <c r="J61" s="314"/>
      <c r="K61" s="314"/>
      <c r="L61" s="314"/>
      <c r="M61" s="314"/>
      <c r="N61" s="314"/>
      <c r="O61" s="314"/>
      <c r="P61" s="314"/>
      <c r="Q61" s="314"/>
      <c r="R61" s="314"/>
      <c r="S61" s="314"/>
      <c r="T61" s="314"/>
      <c r="U61" s="314"/>
      <c r="V61" s="314"/>
      <c r="W61" s="314"/>
      <c r="X61" s="314"/>
      <c r="Y61" s="314"/>
      <c r="Z61" s="314"/>
      <c r="AA61" s="314"/>
      <c r="AB61" s="314"/>
      <c r="AC61" s="314"/>
      <c r="AD61" s="314"/>
      <c r="AE61" s="314"/>
      <c r="AF61" s="314"/>
      <c r="AG61" s="314"/>
      <c r="AH61" s="314"/>
      <c r="AI61" s="314"/>
      <c r="AJ61" s="314"/>
      <c r="AK61" s="314"/>
      <c r="AL61" s="314"/>
      <c r="AM61" s="314"/>
      <c r="AN61" s="314"/>
      <c r="AO61" s="314"/>
      <c r="AP61" s="314"/>
      <c r="AQ61" s="314"/>
      <c r="AR61" s="314"/>
      <c r="AS61" s="314"/>
      <c r="AT61" s="314"/>
      <c r="AU61" s="314"/>
      <c r="AV61" s="314"/>
      <c r="AW61" s="314"/>
      <c r="AX61" s="314"/>
      <c r="AY61" s="314"/>
      <c r="AZ61" s="314"/>
      <c r="BA61" s="314"/>
      <c r="BB61" s="314"/>
      <c r="BC61" s="314"/>
      <c r="BD61" s="314"/>
      <c r="BE61" s="314"/>
      <c r="BF61" s="314"/>
      <c r="BG61" s="314"/>
      <c r="BH61" s="314"/>
      <c r="BI61" s="314"/>
      <c r="BJ61" s="314"/>
      <c r="BK61" s="314"/>
      <c r="BL61" s="314"/>
      <c r="BM61" s="314"/>
      <c r="BN61" s="314"/>
      <c r="BO61" s="314"/>
      <c r="BP61" s="314"/>
      <c r="BQ61" s="314"/>
      <c r="BR61" s="314"/>
      <c r="BS61" s="314"/>
      <c r="BT61" s="314"/>
      <c r="BU61" s="314"/>
      <c r="BV61" s="314"/>
      <c r="BW61" s="314"/>
      <c r="BX61" s="314"/>
      <c r="BY61" s="314"/>
      <c r="BZ61" s="314"/>
      <c r="CA61" s="314"/>
      <c r="CB61" s="314"/>
      <c r="CC61" s="314"/>
      <c r="CD61" s="314"/>
      <c r="CE61" s="314"/>
      <c r="CF61" s="314"/>
      <c r="CG61" s="314"/>
      <c r="CH61" s="314"/>
      <c r="CI61" s="314"/>
      <c r="CJ61" s="314"/>
      <c r="CK61" s="314"/>
      <c r="CL61" s="314"/>
      <c r="CM61" s="314"/>
      <c r="CN61" s="314"/>
      <c r="CO61" s="314"/>
      <c r="CP61" s="314"/>
      <c r="CQ61" s="314"/>
      <c r="CR61" s="314"/>
      <c r="CS61" s="314"/>
      <c r="CT61" s="314"/>
      <c r="CU61" s="314"/>
      <c r="CV61" s="314"/>
      <c r="CW61" s="314"/>
      <c r="CX61" s="314"/>
      <c r="CY61" s="314"/>
      <c r="CZ61" s="314"/>
      <c r="DA61" s="314"/>
      <c r="DB61" s="314"/>
      <c r="DC61" s="314"/>
      <c r="DD61" s="314"/>
      <c r="DE61" s="352"/>
    </row>
    <row r="62" spans="1:109" s="336" customFormat="1" x14ac:dyDescent="0.3">
      <c r="A62" s="333" t="s">
        <v>820</v>
      </c>
      <c r="B62" s="333">
        <v>0</v>
      </c>
      <c r="C62" s="333">
        <v>0</v>
      </c>
      <c r="D62" s="333" t="s">
        <v>821</v>
      </c>
      <c r="E62" s="333" t="s">
        <v>80</v>
      </c>
      <c r="F62" s="333">
        <f>B63*0.8</f>
        <v>1.3036665738425197</v>
      </c>
      <c r="G62" s="314"/>
      <c r="H62" s="314"/>
      <c r="I62" s="314"/>
      <c r="J62" s="314"/>
      <c r="K62" s="314"/>
      <c r="L62" s="314"/>
      <c r="M62" s="314"/>
      <c r="N62" s="314"/>
      <c r="O62" s="314"/>
      <c r="P62" s="314"/>
      <c r="Q62" s="314"/>
      <c r="R62" s="314"/>
      <c r="S62" s="314"/>
      <c r="T62" s="314"/>
      <c r="U62" s="314"/>
      <c r="V62" s="314"/>
      <c r="W62" s="314"/>
      <c r="X62" s="314"/>
      <c r="Y62" s="314"/>
      <c r="Z62" s="314"/>
      <c r="AA62" s="314"/>
      <c r="AB62" s="314"/>
      <c r="AC62" s="314"/>
      <c r="AD62" s="314"/>
      <c r="AE62" s="314"/>
      <c r="AF62" s="314"/>
      <c r="AG62" s="314"/>
      <c r="AH62" s="314"/>
      <c r="AI62" s="314"/>
      <c r="AJ62" s="314"/>
      <c r="AK62" s="314"/>
      <c r="AL62" s="314"/>
      <c r="AM62" s="314"/>
      <c r="AN62" s="314"/>
      <c r="AO62" s="314"/>
      <c r="AP62" s="314"/>
      <c r="AQ62" s="314"/>
      <c r="AR62" s="314"/>
      <c r="AS62" s="314"/>
      <c r="AT62" s="314"/>
      <c r="AU62" s="314"/>
      <c r="AV62" s="314"/>
      <c r="AW62" s="314"/>
      <c r="AX62" s="314"/>
      <c r="AY62" s="314"/>
      <c r="AZ62" s="314"/>
      <c r="BA62" s="314"/>
      <c r="BB62" s="314"/>
      <c r="BC62" s="314"/>
      <c r="BD62" s="314"/>
      <c r="BE62" s="314"/>
      <c r="BF62" s="314"/>
      <c r="BG62" s="314"/>
      <c r="BH62" s="314"/>
      <c r="BI62" s="314"/>
      <c r="BJ62" s="314"/>
      <c r="BK62" s="314"/>
      <c r="BL62" s="314"/>
      <c r="BM62" s="314"/>
      <c r="BN62" s="314"/>
      <c r="BO62" s="314"/>
      <c r="BP62" s="314"/>
      <c r="BQ62" s="314"/>
      <c r="BR62" s="314"/>
      <c r="BS62" s="314"/>
      <c r="BT62" s="314"/>
      <c r="BU62" s="314"/>
      <c r="BV62" s="314"/>
      <c r="BW62" s="314"/>
      <c r="BX62" s="314"/>
      <c r="BY62" s="314"/>
      <c r="BZ62" s="314"/>
      <c r="CA62" s="314"/>
      <c r="CB62" s="314"/>
      <c r="CC62" s="314"/>
      <c r="CD62" s="314"/>
      <c r="CE62" s="314"/>
      <c r="CF62" s="314"/>
      <c r="CG62" s="314"/>
      <c r="CH62" s="314"/>
      <c r="CI62" s="314"/>
      <c r="CJ62" s="314"/>
      <c r="CK62" s="314"/>
      <c r="CL62" s="314"/>
      <c r="CM62" s="314"/>
      <c r="CN62" s="314"/>
      <c r="CO62" s="314"/>
      <c r="CP62" s="314"/>
      <c r="CQ62" s="314"/>
      <c r="CR62" s="314"/>
      <c r="CS62" s="314"/>
      <c r="CT62" s="314"/>
      <c r="CU62" s="314"/>
      <c r="CV62" s="314"/>
      <c r="CW62" s="314"/>
      <c r="CX62" s="314"/>
      <c r="CY62" s="314"/>
      <c r="CZ62" s="314"/>
      <c r="DA62" s="314"/>
      <c r="DB62" s="314"/>
      <c r="DC62" s="314"/>
      <c r="DD62" s="314"/>
      <c r="DE62" s="352"/>
    </row>
    <row r="63" spans="1:109" s="336" customFormat="1" x14ac:dyDescent="0.3">
      <c r="A63" s="333" t="s">
        <v>832</v>
      </c>
      <c r="B63" s="333">
        <v>1.6295832173031495</v>
      </c>
      <c r="C63" s="333">
        <v>0</v>
      </c>
      <c r="D63" s="333" t="s">
        <v>843</v>
      </c>
      <c r="E63" s="333" t="s">
        <v>80</v>
      </c>
      <c r="F63" s="333">
        <f>B63*0.2</f>
        <v>0.32591664346062993</v>
      </c>
      <c r="G63" s="314"/>
      <c r="H63" s="314"/>
      <c r="I63" s="314"/>
      <c r="J63" s="314"/>
      <c r="K63" s="314"/>
      <c r="L63" s="314"/>
      <c r="M63" s="314"/>
      <c r="N63" s="314"/>
      <c r="O63" s="314"/>
      <c r="P63" s="314"/>
      <c r="Q63" s="314"/>
      <c r="R63" s="314"/>
      <c r="S63" s="314"/>
      <c r="T63" s="314"/>
      <c r="U63" s="314"/>
      <c r="V63" s="314"/>
      <c r="W63" s="314"/>
      <c r="X63" s="314"/>
      <c r="Y63" s="314"/>
      <c r="Z63" s="314"/>
      <c r="AA63" s="314"/>
      <c r="AB63" s="314"/>
      <c r="AC63" s="314"/>
      <c r="AD63" s="314"/>
      <c r="AE63" s="314"/>
      <c r="AF63" s="314"/>
      <c r="AG63" s="314"/>
      <c r="AH63" s="314"/>
      <c r="AI63" s="314"/>
      <c r="AJ63" s="314"/>
      <c r="AK63" s="314"/>
      <c r="AL63" s="314"/>
      <c r="AM63" s="314"/>
      <c r="AN63" s="314"/>
      <c r="AO63" s="314"/>
      <c r="AP63" s="314"/>
      <c r="AQ63" s="314"/>
      <c r="AR63" s="314"/>
      <c r="AS63" s="314"/>
      <c r="AT63" s="314"/>
      <c r="AU63" s="314"/>
      <c r="AV63" s="314"/>
      <c r="AW63" s="314"/>
      <c r="AX63" s="314"/>
      <c r="AY63" s="314"/>
      <c r="AZ63" s="314"/>
      <c r="BA63" s="314"/>
      <c r="BB63" s="314"/>
      <c r="BC63" s="314"/>
      <c r="BD63" s="314"/>
      <c r="BE63" s="314"/>
      <c r="BF63" s="314"/>
      <c r="BG63" s="314"/>
      <c r="BH63" s="314"/>
      <c r="BI63" s="314"/>
      <c r="BJ63" s="314"/>
      <c r="BK63" s="314"/>
      <c r="BL63" s="314"/>
      <c r="BM63" s="314"/>
      <c r="BN63" s="314"/>
      <c r="BO63" s="314"/>
      <c r="BP63" s="314"/>
      <c r="BQ63" s="314"/>
      <c r="BR63" s="314"/>
      <c r="BS63" s="314"/>
      <c r="BT63" s="314"/>
      <c r="BU63" s="314"/>
      <c r="BV63" s="314"/>
      <c r="BW63" s="314"/>
      <c r="BX63" s="314"/>
      <c r="BY63" s="314"/>
      <c r="BZ63" s="314"/>
      <c r="CA63" s="314"/>
      <c r="CB63" s="314"/>
      <c r="CC63" s="314"/>
      <c r="CD63" s="314"/>
      <c r="CE63" s="314"/>
      <c r="CF63" s="314"/>
      <c r="CG63" s="314"/>
      <c r="CH63" s="314"/>
      <c r="CI63" s="314"/>
      <c r="CJ63" s="314"/>
      <c r="CK63" s="314"/>
      <c r="CL63" s="314"/>
      <c r="CM63" s="314"/>
      <c r="CN63" s="314"/>
      <c r="CO63" s="314"/>
      <c r="CP63" s="314"/>
      <c r="CQ63" s="314"/>
      <c r="CR63" s="314"/>
      <c r="CS63" s="314"/>
      <c r="CT63" s="314"/>
      <c r="CU63" s="314"/>
      <c r="CV63" s="314"/>
      <c r="CW63" s="314"/>
      <c r="CX63" s="314"/>
      <c r="CY63" s="314"/>
      <c r="CZ63" s="314"/>
      <c r="DA63" s="314"/>
      <c r="DB63" s="314"/>
      <c r="DC63" s="314"/>
      <c r="DD63" s="314"/>
      <c r="DE63" s="352"/>
    </row>
    <row r="64" spans="1:109" s="335" customFormat="1" x14ac:dyDescent="0.3">
      <c r="A64" s="354" t="s">
        <v>833</v>
      </c>
      <c r="B64" s="354"/>
      <c r="C64" s="354"/>
      <c r="D64" s="314"/>
      <c r="E64" s="314"/>
      <c r="F64" s="314"/>
      <c r="G64" s="314"/>
      <c r="H64" s="314"/>
      <c r="I64" s="314"/>
      <c r="J64" s="314"/>
      <c r="K64" s="314"/>
      <c r="L64" s="314"/>
      <c r="M64" s="314"/>
      <c r="N64" s="314"/>
      <c r="O64" s="314"/>
      <c r="P64" s="314"/>
      <c r="Q64" s="314"/>
      <c r="R64" s="314"/>
      <c r="S64" s="314"/>
      <c r="T64" s="314"/>
      <c r="U64" s="314"/>
      <c r="V64" s="314"/>
      <c r="W64" s="314"/>
      <c r="X64" s="314"/>
      <c r="Y64" s="314"/>
      <c r="Z64" s="314"/>
      <c r="AA64" s="314"/>
      <c r="AB64" s="314"/>
      <c r="AC64" s="314"/>
      <c r="AD64" s="314"/>
      <c r="AE64" s="314"/>
      <c r="AF64" s="314"/>
      <c r="AG64" s="314"/>
      <c r="AH64" s="314"/>
      <c r="AI64" s="314"/>
      <c r="AJ64" s="314"/>
      <c r="AK64" s="314"/>
      <c r="AL64" s="314"/>
      <c r="AM64" s="314"/>
      <c r="AN64" s="314"/>
      <c r="AO64" s="314"/>
      <c r="AP64" s="314"/>
      <c r="AQ64" s="314"/>
      <c r="AR64" s="314"/>
      <c r="AS64" s="314"/>
      <c r="AT64" s="314"/>
      <c r="AU64" s="314"/>
      <c r="AV64" s="314"/>
      <c r="AW64" s="314"/>
      <c r="AX64" s="314"/>
      <c r="AY64" s="314"/>
      <c r="AZ64" s="314"/>
      <c r="BA64" s="314"/>
      <c r="BB64" s="314"/>
      <c r="BC64" s="314"/>
      <c r="BD64" s="314"/>
      <c r="BE64" s="314"/>
      <c r="BF64" s="314"/>
      <c r="BG64" s="314"/>
      <c r="BH64" s="314"/>
      <c r="BI64" s="314"/>
      <c r="BJ64" s="314"/>
      <c r="BK64" s="314"/>
      <c r="BL64" s="314"/>
      <c r="BM64" s="314"/>
      <c r="BN64" s="314"/>
      <c r="BO64" s="314"/>
      <c r="BP64" s="314"/>
      <c r="BQ64" s="314"/>
      <c r="BR64" s="314"/>
      <c r="BS64" s="314"/>
      <c r="BT64" s="314"/>
      <c r="BU64" s="314"/>
      <c r="BV64" s="314"/>
      <c r="BW64" s="314"/>
      <c r="BX64" s="314"/>
      <c r="BY64" s="314"/>
      <c r="BZ64" s="314"/>
      <c r="CA64" s="314"/>
      <c r="CB64" s="314"/>
      <c r="CC64" s="314"/>
      <c r="CD64" s="314"/>
      <c r="CE64" s="314"/>
      <c r="CF64" s="314"/>
      <c r="CG64" s="314"/>
      <c r="CH64" s="314"/>
      <c r="CI64" s="314"/>
      <c r="CJ64" s="314"/>
      <c r="CK64" s="314"/>
      <c r="CL64" s="314"/>
      <c r="CM64" s="314"/>
      <c r="CN64" s="314"/>
      <c r="CO64" s="314"/>
      <c r="CP64" s="314"/>
      <c r="CQ64" s="314"/>
      <c r="CR64" s="314"/>
      <c r="CS64" s="314"/>
      <c r="CT64" s="314"/>
      <c r="CU64" s="314"/>
      <c r="CV64" s="314"/>
      <c r="CW64" s="314"/>
      <c r="CX64" s="314"/>
      <c r="CY64" s="314"/>
      <c r="CZ64" s="314"/>
      <c r="DA64" s="314"/>
      <c r="DB64" s="314"/>
      <c r="DC64" s="314"/>
      <c r="DD64" s="314"/>
      <c r="DE64" s="351"/>
    </row>
    <row r="65" spans="1:109" s="336" customFormat="1" x14ac:dyDescent="0.3">
      <c r="A65" s="333" t="s">
        <v>834</v>
      </c>
      <c r="B65" s="333">
        <v>2.221228</v>
      </c>
      <c r="C65" s="333" t="s">
        <v>899</v>
      </c>
      <c r="D65" s="314"/>
      <c r="E65" s="314"/>
      <c r="F65" s="314"/>
      <c r="G65" s="314"/>
      <c r="H65" s="314"/>
      <c r="I65" s="314"/>
      <c r="J65" s="314"/>
      <c r="K65" s="314"/>
      <c r="L65" s="314"/>
      <c r="M65" s="314"/>
      <c r="N65" s="314"/>
      <c r="O65" s="314"/>
      <c r="P65" s="314"/>
      <c r="Q65" s="314"/>
      <c r="R65" s="314"/>
      <c r="S65" s="314"/>
      <c r="T65" s="314"/>
      <c r="U65" s="314"/>
      <c r="V65" s="314"/>
      <c r="W65" s="314"/>
      <c r="X65" s="314"/>
      <c r="Y65" s="314"/>
      <c r="Z65" s="314"/>
      <c r="AA65" s="314"/>
      <c r="AB65" s="314"/>
      <c r="AC65" s="314"/>
      <c r="AD65" s="314"/>
      <c r="AE65" s="314"/>
      <c r="AF65" s="314"/>
      <c r="AG65" s="314"/>
      <c r="AH65" s="314"/>
      <c r="AI65" s="314"/>
      <c r="AJ65" s="314"/>
      <c r="AK65" s="314"/>
      <c r="AL65" s="314"/>
      <c r="AM65" s="314"/>
      <c r="AN65" s="314"/>
      <c r="AO65" s="314"/>
      <c r="AP65" s="314"/>
      <c r="AQ65" s="314"/>
      <c r="AR65" s="314"/>
      <c r="AS65" s="314"/>
      <c r="AT65" s="314"/>
      <c r="AU65" s="314"/>
      <c r="AV65" s="314"/>
      <c r="AW65" s="314"/>
      <c r="AX65" s="314"/>
      <c r="AY65" s="314"/>
      <c r="AZ65" s="314"/>
      <c r="BA65" s="314"/>
      <c r="BB65" s="314"/>
      <c r="BC65" s="314"/>
      <c r="BD65" s="314"/>
      <c r="BE65" s="314"/>
      <c r="BF65" s="314"/>
      <c r="BG65" s="314"/>
      <c r="BH65" s="314"/>
      <c r="BI65" s="314"/>
      <c r="BJ65" s="314"/>
      <c r="BK65" s="314"/>
      <c r="BL65" s="314"/>
      <c r="BM65" s="314"/>
      <c r="BN65" s="314"/>
      <c r="BO65" s="314"/>
      <c r="BP65" s="314"/>
      <c r="BQ65" s="314"/>
      <c r="BR65" s="314"/>
      <c r="BS65" s="314"/>
      <c r="BT65" s="314"/>
      <c r="BU65" s="314"/>
      <c r="BV65" s="314"/>
      <c r="BW65" s="314"/>
      <c r="BX65" s="314"/>
      <c r="BY65" s="314"/>
      <c r="BZ65" s="314"/>
      <c r="CA65" s="314"/>
      <c r="CB65" s="314"/>
      <c r="CC65" s="314"/>
      <c r="CD65" s="314"/>
      <c r="CE65" s="314"/>
      <c r="CF65" s="314"/>
      <c r="CG65" s="314"/>
      <c r="CH65" s="314"/>
      <c r="CI65" s="314"/>
      <c r="CJ65" s="314"/>
      <c r="CK65" s="314"/>
      <c r="CL65" s="314"/>
      <c r="CM65" s="314"/>
      <c r="CN65" s="314"/>
      <c r="CO65" s="314"/>
      <c r="CP65" s="314"/>
      <c r="CQ65" s="314"/>
      <c r="CR65" s="314"/>
      <c r="CS65" s="314"/>
      <c r="CT65" s="314"/>
      <c r="CU65" s="314"/>
      <c r="CV65" s="314"/>
      <c r="CW65" s="314"/>
      <c r="CX65" s="314"/>
      <c r="CY65" s="314"/>
      <c r="CZ65" s="314"/>
      <c r="DA65" s="314"/>
      <c r="DB65" s="314"/>
      <c r="DC65" s="314"/>
      <c r="DD65" s="314"/>
      <c r="DE65" s="352"/>
    </row>
    <row r="66" spans="1:109" s="335" customFormat="1" x14ac:dyDescent="0.3">
      <c r="A66" s="354" t="s">
        <v>835</v>
      </c>
      <c r="B66" s="354"/>
      <c r="C66" s="354"/>
      <c r="D66" s="314"/>
      <c r="E66" s="314"/>
      <c r="F66" s="314"/>
      <c r="G66" s="314"/>
      <c r="H66" s="314"/>
      <c r="I66" s="314"/>
      <c r="J66" s="314"/>
      <c r="K66" s="314"/>
      <c r="L66" s="314"/>
      <c r="M66" s="314"/>
      <c r="N66" s="314"/>
      <c r="O66" s="314"/>
      <c r="P66" s="314"/>
      <c r="Q66" s="314"/>
      <c r="R66" s="314"/>
      <c r="S66" s="314"/>
      <c r="T66" s="314"/>
      <c r="U66" s="314"/>
      <c r="V66" s="314"/>
      <c r="W66" s="314"/>
      <c r="X66" s="314"/>
      <c r="Y66" s="314"/>
      <c r="Z66" s="314"/>
      <c r="AA66" s="314"/>
      <c r="AB66" s="314"/>
      <c r="AC66" s="314"/>
      <c r="AD66" s="314"/>
      <c r="AE66" s="314"/>
      <c r="AF66" s="314"/>
      <c r="AG66" s="314"/>
      <c r="AH66" s="314"/>
      <c r="AI66" s="314"/>
      <c r="AJ66" s="314"/>
      <c r="AK66" s="314"/>
      <c r="AL66" s="314"/>
      <c r="AM66" s="314"/>
      <c r="AN66" s="314"/>
      <c r="AO66" s="314"/>
      <c r="AP66" s="314"/>
      <c r="AQ66" s="314"/>
      <c r="AR66" s="314"/>
      <c r="AS66" s="314"/>
      <c r="AT66" s="314"/>
      <c r="AU66" s="314"/>
      <c r="AV66" s="314"/>
      <c r="AW66" s="314"/>
      <c r="AX66" s="314"/>
      <c r="AY66" s="314"/>
      <c r="AZ66" s="314"/>
      <c r="BA66" s="314"/>
      <c r="BB66" s="314"/>
      <c r="BC66" s="314"/>
      <c r="BD66" s="314"/>
      <c r="BE66" s="314"/>
      <c r="BF66" s="314"/>
      <c r="BG66" s="314"/>
      <c r="BH66" s="314"/>
      <c r="BI66" s="314"/>
      <c r="BJ66" s="314"/>
      <c r="BK66" s="314"/>
      <c r="BL66" s="314"/>
      <c r="BM66" s="314"/>
      <c r="BN66" s="314"/>
      <c r="BO66" s="314"/>
      <c r="BP66" s="314"/>
      <c r="BQ66" s="314"/>
      <c r="BR66" s="314"/>
      <c r="BS66" s="314"/>
      <c r="BT66" s="314"/>
      <c r="BU66" s="314"/>
      <c r="BV66" s="314"/>
      <c r="BW66" s="314"/>
      <c r="BX66" s="314"/>
      <c r="BY66" s="314"/>
      <c r="BZ66" s="314"/>
      <c r="CA66" s="314"/>
      <c r="CB66" s="314"/>
      <c r="CC66" s="314"/>
      <c r="CD66" s="314"/>
      <c r="CE66" s="314"/>
      <c r="CF66" s="314"/>
      <c r="CG66" s="314"/>
      <c r="CH66" s="314"/>
      <c r="CI66" s="314"/>
      <c r="CJ66" s="314"/>
      <c r="CK66" s="314"/>
      <c r="CL66" s="314"/>
      <c r="CM66" s="314"/>
      <c r="CN66" s="314"/>
      <c r="CO66" s="314"/>
      <c r="CP66" s="314"/>
      <c r="CQ66" s="314"/>
      <c r="CR66" s="314"/>
      <c r="CS66" s="314"/>
      <c r="CT66" s="314"/>
      <c r="CU66" s="314"/>
      <c r="CV66" s="314"/>
      <c r="CW66" s="314"/>
      <c r="CX66" s="314"/>
      <c r="CY66" s="314"/>
      <c r="CZ66" s="314"/>
      <c r="DA66" s="314"/>
      <c r="DB66" s="314"/>
      <c r="DC66" s="314"/>
      <c r="DD66" s="314"/>
      <c r="DE66" s="351"/>
    </row>
    <row r="67" spans="1:109" s="336" customFormat="1" x14ac:dyDescent="0.3">
      <c r="A67" s="333" t="s">
        <v>836</v>
      </c>
      <c r="B67" s="333">
        <v>30.3</v>
      </c>
      <c r="C67" s="333" t="s">
        <v>899</v>
      </c>
      <c r="D67" s="314"/>
      <c r="E67" s="314"/>
      <c r="F67" s="314"/>
      <c r="G67" s="314"/>
      <c r="H67" s="314"/>
      <c r="I67" s="314"/>
      <c r="J67" s="314"/>
      <c r="K67" s="314"/>
      <c r="L67" s="314"/>
      <c r="M67" s="314"/>
      <c r="N67" s="314"/>
      <c r="O67" s="314"/>
      <c r="P67" s="314"/>
      <c r="Q67" s="314"/>
      <c r="R67" s="314"/>
      <c r="S67" s="314"/>
      <c r="T67" s="314"/>
      <c r="U67" s="314"/>
      <c r="V67" s="314"/>
      <c r="W67" s="314"/>
      <c r="X67" s="314"/>
      <c r="Y67" s="314"/>
      <c r="Z67" s="314"/>
      <c r="AA67" s="314"/>
      <c r="AB67" s="314"/>
      <c r="AC67" s="314"/>
      <c r="AD67" s="314"/>
      <c r="AE67" s="314"/>
      <c r="AF67" s="314"/>
      <c r="AG67" s="314"/>
      <c r="AH67" s="314"/>
      <c r="AI67" s="314"/>
      <c r="AJ67" s="314"/>
      <c r="AK67" s="314"/>
      <c r="AL67" s="314"/>
      <c r="AM67" s="314"/>
      <c r="AN67" s="314"/>
      <c r="AO67" s="314"/>
      <c r="AP67" s="314"/>
      <c r="AQ67" s="314"/>
      <c r="AR67" s="314"/>
      <c r="AS67" s="314"/>
      <c r="AT67" s="314"/>
      <c r="AU67" s="314"/>
      <c r="AV67" s="314"/>
      <c r="AW67" s="314"/>
      <c r="AX67" s="314"/>
      <c r="AY67" s="314"/>
      <c r="AZ67" s="314"/>
      <c r="BA67" s="314"/>
      <c r="BB67" s="314"/>
      <c r="BC67" s="314"/>
      <c r="BD67" s="314"/>
      <c r="BE67" s="314"/>
      <c r="BF67" s="314"/>
      <c r="BG67" s="314"/>
      <c r="BH67" s="314"/>
      <c r="BI67" s="314"/>
      <c r="BJ67" s="314"/>
      <c r="BK67" s="314"/>
      <c r="BL67" s="314"/>
      <c r="BM67" s="314"/>
      <c r="BN67" s="314"/>
      <c r="BO67" s="314"/>
      <c r="BP67" s="314"/>
      <c r="BQ67" s="314"/>
      <c r="BR67" s="314"/>
      <c r="BS67" s="314"/>
      <c r="BT67" s="314"/>
      <c r="BU67" s="314"/>
      <c r="BV67" s="314"/>
      <c r="BW67" s="314"/>
      <c r="BX67" s="314"/>
      <c r="BY67" s="314"/>
      <c r="BZ67" s="314"/>
      <c r="CA67" s="314"/>
      <c r="CB67" s="314"/>
      <c r="CC67" s="314"/>
      <c r="CD67" s="314"/>
      <c r="CE67" s="314"/>
      <c r="CF67" s="314"/>
      <c r="CG67" s="314"/>
      <c r="CH67" s="314"/>
      <c r="CI67" s="314"/>
      <c r="CJ67" s="314"/>
      <c r="CK67" s="314"/>
      <c r="CL67" s="314"/>
      <c r="CM67" s="314"/>
      <c r="CN67" s="314"/>
      <c r="CO67" s="314"/>
      <c r="CP67" s="314"/>
      <c r="CQ67" s="314"/>
      <c r="CR67" s="314"/>
      <c r="CS67" s="314"/>
      <c r="CT67" s="314"/>
      <c r="CU67" s="314"/>
      <c r="CV67" s="314"/>
      <c r="CW67" s="314"/>
      <c r="CX67" s="314"/>
      <c r="CY67" s="314"/>
      <c r="CZ67" s="314"/>
      <c r="DA67" s="314"/>
      <c r="DB67" s="314"/>
      <c r="DC67" s="314"/>
      <c r="DD67" s="314"/>
      <c r="DE67" s="352"/>
    </row>
    <row r="68" spans="1:109" s="326" customFormat="1" x14ac:dyDescent="0.3">
      <c r="A68" s="314"/>
      <c r="B68" s="314"/>
      <c r="C68" s="314"/>
    </row>
    <row r="69" spans="1:109" s="326" customFormat="1" x14ac:dyDescent="0.3">
      <c r="A69" s="314"/>
      <c r="B69" s="314"/>
      <c r="C69" s="314"/>
    </row>
    <row r="70" spans="1:109" s="326" customFormat="1" x14ac:dyDescent="0.3"/>
    <row r="71" spans="1:109" s="337" customFormat="1" x14ac:dyDescent="0.3">
      <c r="A71" s="358" t="s">
        <v>837</v>
      </c>
      <c r="B71" s="358"/>
      <c r="C71" s="358"/>
    </row>
    <row r="72" spans="1:109" s="335" customFormat="1" x14ac:dyDescent="0.3">
      <c r="A72" s="354" t="s">
        <v>838</v>
      </c>
      <c r="B72" s="354"/>
      <c r="C72" s="354"/>
      <c r="D72" s="357"/>
      <c r="E72" s="353"/>
      <c r="F72" s="353"/>
      <c r="G72" s="353"/>
      <c r="H72" s="353"/>
      <c r="I72" s="353"/>
      <c r="J72" s="353"/>
      <c r="K72" s="353"/>
      <c r="L72" s="353"/>
      <c r="M72" s="353"/>
      <c r="N72" s="353"/>
      <c r="O72" s="353"/>
      <c r="P72" s="353"/>
      <c r="Q72" s="353"/>
      <c r="R72" s="353"/>
      <c r="S72" s="353"/>
      <c r="T72" s="353"/>
      <c r="U72" s="353"/>
      <c r="V72" s="353"/>
      <c r="W72" s="353"/>
      <c r="X72" s="353"/>
      <c r="Y72" s="353"/>
      <c r="Z72" s="353"/>
      <c r="AA72" s="353"/>
      <c r="AB72" s="353"/>
      <c r="AC72" s="353"/>
      <c r="AD72" s="353"/>
      <c r="AE72" s="353"/>
      <c r="AF72" s="353"/>
      <c r="AG72" s="353"/>
      <c r="AH72" s="353"/>
      <c r="AI72" s="353"/>
      <c r="AJ72" s="353"/>
      <c r="AK72" s="353"/>
      <c r="AL72" s="353"/>
      <c r="AM72" s="353"/>
      <c r="AN72" s="353"/>
      <c r="AO72" s="353"/>
      <c r="AP72" s="353"/>
      <c r="AQ72" s="353"/>
      <c r="AR72" s="353"/>
      <c r="AS72" s="353"/>
      <c r="AT72" s="353"/>
      <c r="AU72" s="353"/>
      <c r="AV72" s="353"/>
      <c r="AW72" s="353"/>
      <c r="AX72" s="353"/>
      <c r="AY72" s="353"/>
      <c r="AZ72" s="353"/>
      <c r="BA72" s="353"/>
      <c r="BB72" s="353"/>
      <c r="BC72" s="353"/>
      <c r="BD72" s="353"/>
      <c r="BE72" s="353"/>
      <c r="BF72" s="353"/>
      <c r="BG72" s="353"/>
      <c r="BH72" s="353"/>
      <c r="BI72" s="353"/>
      <c r="BJ72" s="353"/>
      <c r="BK72" s="353"/>
      <c r="BL72" s="353"/>
      <c r="BM72" s="353"/>
    </row>
    <row r="73" spans="1:109" s="336" customFormat="1" x14ac:dyDescent="0.3">
      <c r="A73" s="333" t="s">
        <v>804</v>
      </c>
      <c r="B73" s="359">
        <v>1</v>
      </c>
      <c r="C73" s="333" t="s">
        <v>80</v>
      </c>
      <c r="D73" s="314"/>
      <c r="E73" s="314"/>
      <c r="F73" s="314"/>
      <c r="G73" s="314"/>
      <c r="H73" s="314"/>
      <c r="I73" s="314"/>
      <c r="J73" s="314"/>
      <c r="K73" s="314"/>
      <c r="L73" s="314"/>
      <c r="M73" s="314"/>
      <c r="N73" s="314"/>
      <c r="O73" s="314"/>
      <c r="P73" s="314"/>
      <c r="Q73" s="314"/>
      <c r="R73" s="314"/>
      <c r="S73" s="314"/>
      <c r="T73" s="314"/>
      <c r="U73" s="314"/>
      <c r="V73" s="314"/>
      <c r="W73" s="314"/>
      <c r="X73" s="314"/>
      <c r="Y73" s="314"/>
      <c r="Z73" s="314"/>
      <c r="AA73" s="314"/>
      <c r="AB73" s="314"/>
      <c r="AC73" s="314"/>
      <c r="AD73" s="314"/>
      <c r="AE73" s="314"/>
      <c r="AF73" s="314"/>
      <c r="AG73" s="314"/>
      <c r="AH73" s="314"/>
      <c r="AI73" s="314"/>
      <c r="AJ73" s="314"/>
      <c r="AK73" s="314"/>
      <c r="AL73" s="314"/>
      <c r="AM73" s="314"/>
      <c r="AN73" s="314"/>
      <c r="AO73" s="314"/>
      <c r="AP73" s="314"/>
      <c r="AQ73" s="314"/>
      <c r="AR73" s="314"/>
      <c r="AS73" s="314"/>
      <c r="AT73" s="314"/>
      <c r="AU73" s="314"/>
      <c r="AV73" s="314"/>
      <c r="AW73" s="314"/>
      <c r="AX73" s="314"/>
      <c r="AY73" s="314"/>
      <c r="AZ73" s="314"/>
      <c r="BA73" s="314"/>
      <c r="BB73" s="314"/>
      <c r="BC73" s="314"/>
      <c r="BD73" s="314"/>
      <c r="BE73" s="314"/>
      <c r="BF73" s="314"/>
      <c r="BG73" s="314"/>
      <c r="BH73" s="314"/>
      <c r="BI73" s="314"/>
      <c r="BJ73" s="314"/>
      <c r="BK73" s="314"/>
      <c r="BL73" s="314"/>
      <c r="BM73" s="314"/>
      <c r="BN73" s="352"/>
    </row>
    <row r="74" spans="1:109" s="336" customFormat="1" x14ac:dyDescent="0.3">
      <c r="A74" s="333" t="s">
        <v>805</v>
      </c>
      <c r="B74" s="359">
        <v>0.33300000000000002</v>
      </c>
      <c r="C74" s="333" t="s">
        <v>80</v>
      </c>
      <c r="D74" s="314"/>
      <c r="E74" s="314"/>
      <c r="F74" s="314"/>
      <c r="G74" s="314"/>
      <c r="H74" s="314"/>
      <c r="I74" s="314"/>
      <c r="J74" s="314"/>
      <c r="K74" s="314"/>
      <c r="L74" s="314"/>
      <c r="M74" s="314"/>
      <c r="N74" s="314"/>
      <c r="O74" s="314"/>
      <c r="P74" s="314"/>
      <c r="Q74" s="314"/>
      <c r="R74" s="314"/>
      <c r="S74" s="314"/>
      <c r="T74" s="314"/>
      <c r="U74" s="314"/>
      <c r="V74" s="314"/>
      <c r="W74" s="314"/>
      <c r="X74" s="314"/>
      <c r="Y74" s="314"/>
      <c r="Z74" s="314"/>
      <c r="AA74" s="314"/>
      <c r="AB74" s="314"/>
      <c r="AC74" s="314"/>
      <c r="AD74" s="314"/>
      <c r="AE74" s="314"/>
      <c r="AF74" s="314"/>
      <c r="AG74" s="314"/>
      <c r="AH74" s="314"/>
      <c r="AI74" s="314"/>
      <c r="AJ74" s="314"/>
      <c r="AK74" s="314"/>
      <c r="AL74" s="314"/>
      <c r="AM74" s="314"/>
      <c r="AN74" s="314"/>
      <c r="AO74" s="314"/>
      <c r="AP74" s="314"/>
      <c r="AQ74" s="314"/>
      <c r="AR74" s="314"/>
      <c r="AS74" s="314"/>
      <c r="AT74" s="314"/>
      <c r="AU74" s="314"/>
      <c r="AV74" s="314"/>
      <c r="AW74" s="314"/>
      <c r="AX74" s="314"/>
      <c r="AY74" s="314"/>
      <c r="AZ74" s="314"/>
      <c r="BA74" s="314"/>
      <c r="BB74" s="314"/>
      <c r="BC74" s="314"/>
      <c r="BD74" s="314"/>
      <c r="BE74" s="314"/>
      <c r="BF74" s="314"/>
      <c r="BG74" s="314"/>
      <c r="BH74" s="314"/>
      <c r="BI74" s="314"/>
      <c r="BJ74" s="314"/>
      <c r="BK74" s="314"/>
      <c r="BL74" s="314"/>
      <c r="BM74" s="314"/>
      <c r="BN74" s="352"/>
    </row>
    <row r="75" spans="1:109" s="336" customFormat="1" x14ac:dyDescent="0.3">
      <c r="A75" s="333" t="s">
        <v>806</v>
      </c>
      <c r="B75" s="359">
        <v>0.66</v>
      </c>
      <c r="C75" s="333" t="s">
        <v>80</v>
      </c>
      <c r="D75" s="314"/>
      <c r="E75" s="314"/>
      <c r="F75" s="314"/>
      <c r="G75" s="314"/>
      <c r="H75" s="314"/>
      <c r="I75" s="314"/>
      <c r="J75" s="314"/>
      <c r="K75" s="314"/>
      <c r="L75" s="314"/>
      <c r="M75" s="314"/>
      <c r="N75" s="314"/>
      <c r="O75" s="314"/>
      <c r="P75" s="314"/>
      <c r="Q75" s="314"/>
      <c r="R75" s="314"/>
      <c r="S75" s="314"/>
      <c r="T75" s="314"/>
      <c r="U75" s="314"/>
      <c r="V75" s="314"/>
      <c r="W75" s="314"/>
      <c r="X75" s="314"/>
      <c r="Y75" s="314"/>
      <c r="Z75" s="314"/>
      <c r="AA75" s="314"/>
      <c r="AB75" s="314"/>
      <c r="AC75" s="314"/>
      <c r="AD75" s="314"/>
      <c r="AE75" s="314"/>
      <c r="AF75" s="314"/>
      <c r="AG75" s="314"/>
      <c r="AH75" s="314"/>
      <c r="AI75" s="314"/>
      <c r="AJ75" s="314"/>
      <c r="AK75" s="314"/>
      <c r="AL75" s="314"/>
      <c r="AM75" s="314"/>
      <c r="AN75" s="314"/>
      <c r="AO75" s="314"/>
      <c r="AP75" s="314"/>
      <c r="AQ75" s="314"/>
      <c r="AR75" s="314"/>
      <c r="AS75" s="314"/>
      <c r="AT75" s="314"/>
      <c r="AU75" s="314"/>
      <c r="AV75" s="314"/>
      <c r="AW75" s="314"/>
      <c r="AX75" s="314"/>
      <c r="AY75" s="314"/>
      <c r="AZ75" s="314"/>
      <c r="BA75" s="314"/>
      <c r="BB75" s="314"/>
      <c r="BC75" s="314"/>
      <c r="BD75" s="314"/>
      <c r="BE75" s="314"/>
      <c r="BF75" s="314"/>
      <c r="BG75" s="314"/>
      <c r="BH75" s="314"/>
      <c r="BI75" s="314"/>
      <c r="BJ75" s="314"/>
      <c r="BK75" s="314"/>
      <c r="BL75" s="314"/>
      <c r="BM75" s="314"/>
      <c r="BN75" s="352"/>
    </row>
    <row r="76" spans="1:109" s="336" customFormat="1" x14ac:dyDescent="0.3">
      <c r="A76" s="333" t="s">
        <v>807</v>
      </c>
      <c r="B76" s="359">
        <v>1</v>
      </c>
      <c r="C76" s="333" t="s">
        <v>80</v>
      </c>
      <c r="D76" s="314"/>
      <c r="E76" s="314"/>
      <c r="F76" s="314"/>
      <c r="G76" s="314"/>
      <c r="H76" s="314"/>
      <c r="I76" s="314"/>
      <c r="J76" s="314"/>
      <c r="K76" s="314"/>
      <c r="L76" s="314"/>
      <c r="M76" s="314"/>
      <c r="N76" s="314"/>
      <c r="O76" s="314"/>
      <c r="P76" s="314"/>
      <c r="Q76" s="314"/>
      <c r="R76" s="314"/>
      <c r="S76" s="314"/>
      <c r="T76" s="314"/>
      <c r="U76" s="314"/>
      <c r="V76" s="314"/>
      <c r="W76" s="314"/>
      <c r="X76" s="314"/>
      <c r="Y76" s="314"/>
      <c r="Z76" s="314"/>
      <c r="AA76" s="314"/>
      <c r="AB76" s="314"/>
      <c r="AC76" s="314"/>
      <c r="AD76" s="314"/>
      <c r="AE76" s="314"/>
      <c r="AF76" s="314"/>
      <c r="AG76" s="314"/>
      <c r="AH76" s="314"/>
      <c r="AI76" s="314"/>
      <c r="AJ76" s="314"/>
      <c r="AK76" s="314"/>
      <c r="AL76" s="314"/>
      <c r="AM76" s="314"/>
      <c r="AN76" s="314"/>
      <c r="AO76" s="314"/>
      <c r="AP76" s="314"/>
      <c r="AQ76" s="314"/>
      <c r="AR76" s="314"/>
      <c r="AS76" s="314"/>
      <c r="AT76" s="314"/>
      <c r="AU76" s="314"/>
      <c r="AV76" s="314"/>
      <c r="AW76" s="314"/>
      <c r="AX76" s="314"/>
      <c r="AY76" s="314"/>
      <c r="AZ76" s="314"/>
      <c r="BA76" s="314"/>
      <c r="BB76" s="314"/>
      <c r="BC76" s="314"/>
      <c r="BD76" s="314"/>
      <c r="BE76" s="314"/>
      <c r="BF76" s="314"/>
      <c r="BG76" s="314"/>
      <c r="BH76" s="314"/>
      <c r="BI76" s="314"/>
      <c r="BJ76" s="314"/>
      <c r="BK76" s="314"/>
      <c r="BL76" s="314"/>
      <c r="BM76" s="314"/>
      <c r="BN76" s="352"/>
    </row>
    <row r="77" spans="1:109" s="336" customFormat="1" x14ac:dyDescent="0.3">
      <c r="A77" s="333" t="s">
        <v>808</v>
      </c>
      <c r="B77" s="359">
        <v>1</v>
      </c>
      <c r="C77" s="333" t="s">
        <v>80</v>
      </c>
      <c r="D77" s="314"/>
      <c r="E77" s="314"/>
      <c r="F77" s="314"/>
      <c r="G77" s="314"/>
      <c r="H77" s="314"/>
      <c r="I77" s="314"/>
      <c r="J77" s="314"/>
      <c r="K77" s="314"/>
      <c r="L77" s="314"/>
      <c r="M77" s="314"/>
      <c r="N77" s="314"/>
      <c r="O77" s="314"/>
      <c r="P77" s="314"/>
      <c r="Q77" s="314"/>
      <c r="R77" s="314"/>
      <c r="S77" s="314"/>
      <c r="T77" s="314"/>
      <c r="U77" s="314"/>
      <c r="V77" s="314"/>
      <c r="W77" s="314"/>
      <c r="X77" s="314"/>
      <c r="Y77" s="314"/>
      <c r="Z77" s="314"/>
      <c r="AA77" s="314"/>
      <c r="AB77" s="314"/>
      <c r="AC77" s="314"/>
      <c r="AD77" s="314"/>
      <c r="AE77" s="314"/>
      <c r="AF77" s="314"/>
      <c r="AG77" s="314"/>
      <c r="AH77" s="314"/>
      <c r="AI77" s="314"/>
      <c r="AJ77" s="314"/>
      <c r="AK77" s="314"/>
      <c r="AL77" s="314"/>
      <c r="AM77" s="314"/>
      <c r="AN77" s="314"/>
      <c r="AO77" s="314"/>
      <c r="AP77" s="314"/>
      <c r="AQ77" s="314"/>
      <c r="AR77" s="314"/>
      <c r="AS77" s="314"/>
      <c r="AT77" s="314"/>
      <c r="AU77" s="314"/>
      <c r="AV77" s="314"/>
      <c r="AW77" s="314"/>
      <c r="AX77" s="314"/>
      <c r="AY77" s="314"/>
      <c r="AZ77" s="314"/>
      <c r="BA77" s="314"/>
      <c r="BB77" s="314"/>
      <c r="BC77" s="314"/>
      <c r="BD77" s="314"/>
      <c r="BE77" s="314"/>
      <c r="BF77" s="314"/>
      <c r="BG77" s="314"/>
      <c r="BH77" s="314"/>
      <c r="BI77" s="314"/>
      <c r="BJ77" s="314"/>
      <c r="BK77" s="314"/>
      <c r="BL77" s="314"/>
      <c r="BM77" s="314"/>
      <c r="BN77" s="352"/>
    </row>
    <row r="78" spans="1:109" s="336" customFormat="1" x14ac:dyDescent="0.3">
      <c r="A78" s="333" t="s">
        <v>809</v>
      </c>
      <c r="B78" s="359">
        <v>0.3</v>
      </c>
      <c r="C78" s="333" t="s">
        <v>80</v>
      </c>
      <c r="D78" s="314"/>
      <c r="E78" s="314"/>
      <c r="F78" s="314"/>
      <c r="G78" s="314"/>
      <c r="H78" s="314"/>
      <c r="I78" s="314"/>
      <c r="J78" s="314"/>
      <c r="K78" s="314"/>
      <c r="L78" s="314"/>
      <c r="M78" s="314"/>
      <c r="N78" s="314"/>
      <c r="O78" s="314"/>
      <c r="P78" s="314"/>
      <c r="Q78" s="314"/>
      <c r="R78" s="314"/>
      <c r="S78" s="314"/>
      <c r="T78" s="314"/>
      <c r="U78" s="314"/>
      <c r="V78" s="314"/>
      <c r="W78" s="314"/>
      <c r="X78" s="314"/>
      <c r="Y78" s="314"/>
      <c r="Z78" s="314"/>
      <c r="AA78" s="314"/>
      <c r="AB78" s="314"/>
      <c r="AC78" s="314"/>
      <c r="AD78" s="314"/>
      <c r="AE78" s="314"/>
      <c r="AF78" s="314"/>
      <c r="AG78" s="314"/>
      <c r="AH78" s="314"/>
      <c r="AI78" s="314"/>
      <c r="AJ78" s="314"/>
      <c r="AK78" s="314"/>
      <c r="AL78" s="314"/>
      <c r="AM78" s="314"/>
      <c r="AN78" s="314"/>
      <c r="AO78" s="314"/>
      <c r="AP78" s="314"/>
      <c r="AQ78" s="314"/>
      <c r="AR78" s="314"/>
      <c r="AS78" s="314"/>
      <c r="AT78" s="314"/>
      <c r="AU78" s="314"/>
      <c r="AV78" s="314"/>
      <c r="AW78" s="314"/>
      <c r="AX78" s="314"/>
      <c r="AY78" s="314"/>
      <c r="AZ78" s="314"/>
      <c r="BA78" s="314"/>
      <c r="BB78" s="314"/>
      <c r="BC78" s="314"/>
      <c r="BD78" s="314"/>
      <c r="BE78" s="314"/>
      <c r="BF78" s="314"/>
      <c r="BG78" s="314"/>
      <c r="BH78" s="314"/>
      <c r="BI78" s="314"/>
      <c r="BJ78" s="314"/>
      <c r="BK78" s="314"/>
      <c r="BL78" s="314"/>
      <c r="BM78" s="314"/>
      <c r="BN78" s="352"/>
    </row>
    <row r="79" spans="1:109" s="335" customFormat="1" x14ac:dyDescent="0.3">
      <c r="A79" s="354" t="s">
        <v>839</v>
      </c>
      <c r="B79" s="354"/>
      <c r="C79" s="354"/>
      <c r="D79" s="314"/>
      <c r="E79" s="314"/>
      <c r="F79" s="314"/>
      <c r="G79" s="314"/>
      <c r="H79" s="314"/>
      <c r="I79" s="314"/>
      <c r="J79" s="314"/>
      <c r="K79" s="314"/>
      <c r="L79" s="314"/>
      <c r="M79" s="314"/>
      <c r="N79" s="314"/>
      <c r="O79" s="314"/>
      <c r="P79" s="314"/>
      <c r="Q79" s="314"/>
      <c r="R79" s="314"/>
      <c r="S79" s="314"/>
      <c r="T79" s="314"/>
      <c r="U79" s="314"/>
      <c r="V79" s="314"/>
      <c r="W79" s="314"/>
      <c r="X79" s="314"/>
      <c r="Y79" s="314"/>
      <c r="Z79" s="314"/>
      <c r="AA79" s="314"/>
      <c r="AB79" s="314"/>
      <c r="AC79" s="314"/>
      <c r="AD79" s="314"/>
      <c r="AE79" s="314"/>
      <c r="AF79" s="314"/>
      <c r="AG79" s="314"/>
      <c r="AH79" s="314"/>
      <c r="AI79" s="314"/>
      <c r="AJ79" s="314"/>
      <c r="AK79" s="314"/>
      <c r="AL79" s="314"/>
      <c r="AM79" s="314"/>
      <c r="AN79" s="314"/>
      <c r="AO79" s="314"/>
      <c r="AP79" s="314"/>
      <c r="AQ79" s="314"/>
      <c r="AR79" s="314"/>
      <c r="AS79" s="314"/>
      <c r="AT79" s="314"/>
      <c r="AU79" s="314"/>
      <c r="AV79" s="314"/>
      <c r="AW79" s="314"/>
      <c r="AX79" s="314"/>
      <c r="AY79" s="314"/>
      <c r="AZ79" s="314"/>
      <c r="BA79" s="314"/>
      <c r="BB79" s="314"/>
      <c r="BC79" s="314"/>
      <c r="BD79" s="314"/>
      <c r="BE79" s="314"/>
      <c r="BF79" s="314"/>
      <c r="BG79" s="314"/>
      <c r="BH79" s="314"/>
      <c r="BI79" s="314"/>
      <c r="BJ79" s="314"/>
      <c r="BK79" s="314"/>
      <c r="BL79" s="314"/>
      <c r="BM79" s="314"/>
      <c r="BN79" s="351"/>
    </row>
    <row r="80" spans="1:109" s="336" customFormat="1" x14ac:dyDescent="0.3">
      <c r="A80" s="333" t="s">
        <v>812</v>
      </c>
      <c r="B80" s="333">
        <v>1</v>
      </c>
      <c r="C80" s="333" t="s">
        <v>80</v>
      </c>
      <c r="D80" s="314"/>
      <c r="E80" s="314"/>
      <c r="F80" s="314"/>
      <c r="G80" s="314"/>
      <c r="H80" s="314"/>
      <c r="I80" s="314"/>
      <c r="J80" s="314"/>
      <c r="K80" s="314"/>
      <c r="L80" s="314"/>
      <c r="M80" s="314"/>
      <c r="N80" s="314"/>
      <c r="O80" s="314"/>
      <c r="P80" s="314"/>
      <c r="Q80" s="314"/>
      <c r="R80" s="314"/>
      <c r="S80" s="314"/>
      <c r="T80" s="314"/>
      <c r="U80" s="314"/>
      <c r="V80" s="314"/>
      <c r="W80" s="314"/>
      <c r="X80" s="314"/>
      <c r="Y80" s="314"/>
      <c r="Z80" s="314"/>
      <c r="AA80" s="314"/>
      <c r="AB80" s="314"/>
      <c r="AC80" s="314"/>
      <c r="AD80" s="314"/>
      <c r="AE80" s="314"/>
      <c r="AF80" s="314"/>
      <c r="AG80" s="314"/>
      <c r="AH80" s="314"/>
      <c r="AI80" s="314"/>
      <c r="AJ80" s="314"/>
      <c r="AK80" s="314"/>
      <c r="AL80" s="314"/>
      <c r="AM80" s="314"/>
      <c r="AN80" s="314"/>
      <c r="AO80" s="314"/>
      <c r="AP80" s="314"/>
      <c r="AQ80" s="314"/>
      <c r="AR80" s="314"/>
      <c r="AS80" s="314"/>
      <c r="AT80" s="314"/>
      <c r="AU80" s="314"/>
      <c r="AV80" s="314"/>
      <c r="AW80" s="314"/>
      <c r="AX80" s="314"/>
      <c r="AY80" s="314"/>
      <c r="AZ80" s="314"/>
      <c r="BA80" s="314"/>
      <c r="BB80" s="314"/>
      <c r="BC80" s="314"/>
      <c r="BD80" s="314"/>
      <c r="BE80" s="314"/>
      <c r="BF80" s="314"/>
      <c r="BG80" s="314"/>
      <c r="BH80" s="314"/>
      <c r="BI80" s="314"/>
      <c r="BJ80" s="314"/>
      <c r="BK80" s="314"/>
      <c r="BL80" s="314"/>
      <c r="BM80" s="314"/>
      <c r="BN80" s="352"/>
    </row>
    <row r="81" spans="1:66" s="336" customFormat="1" x14ac:dyDescent="0.3">
      <c r="A81" s="333" t="s">
        <v>813</v>
      </c>
      <c r="B81" s="333">
        <v>0.66</v>
      </c>
      <c r="C81" s="333" t="s">
        <v>80</v>
      </c>
      <c r="D81" s="314"/>
      <c r="E81" s="314"/>
      <c r="F81" s="314"/>
      <c r="G81" s="314"/>
      <c r="H81" s="314"/>
      <c r="I81" s="314" t="s">
        <v>840</v>
      </c>
      <c r="J81" s="314"/>
      <c r="K81" s="314"/>
      <c r="L81" s="314"/>
      <c r="M81" s="314"/>
      <c r="N81" s="314"/>
      <c r="O81" s="314"/>
      <c r="P81" s="314"/>
      <c r="Q81" s="314"/>
      <c r="R81" s="314"/>
      <c r="S81" s="314"/>
      <c r="T81" s="314"/>
      <c r="U81" s="314"/>
      <c r="V81" s="314"/>
      <c r="W81" s="314"/>
      <c r="X81" s="314"/>
      <c r="Y81" s="314"/>
      <c r="Z81" s="314"/>
      <c r="AA81" s="314"/>
      <c r="AB81" s="314"/>
      <c r="AC81" s="314"/>
      <c r="AD81" s="314"/>
      <c r="AE81" s="314"/>
      <c r="AF81" s="314"/>
      <c r="AG81" s="314"/>
      <c r="AH81" s="314"/>
      <c r="AI81" s="314"/>
      <c r="AJ81" s="314"/>
      <c r="AK81" s="314"/>
      <c r="AL81" s="314"/>
      <c r="AM81" s="314"/>
      <c r="AN81" s="314"/>
      <c r="AO81" s="314"/>
      <c r="AP81" s="314"/>
      <c r="AQ81" s="314"/>
      <c r="AR81" s="314"/>
      <c r="AS81" s="314"/>
      <c r="AT81" s="314"/>
      <c r="AU81" s="314"/>
      <c r="AV81" s="314"/>
      <c r="AW81" s="314"/>
      <c r="AX81" s="314"/>
      <c r="AY81" s="314"/>
      <c r="AZ81" s="314"/>
      <c r="BA81" s="314"/>
      <c r="BB81" s="314"/>
      <c r="BC81" s="314"/>
      <c r="BD81" s="314"/>
      <c r="BE81" s="314"/>
      <c r="BF81" s="314"/>
      <c r="BG81" s="314"/>
      <c r="BH81" s="314"/>
      <c r="BI81" s="314"/>
      <c r="BJ81" s="314"/>
      <c r="BK81" s="314"/>
      <c r="BL81" s="314"/>
      <c r="BM81" s="314"/>
      <c r="BN81" s="352"/>
    </row>
    <row r="82" spans="1:66" s="336" customFormat="1" x14ac:dyDescent="0.3">
      <c r="A82" s="333" t="s">
        <v>814</v>
      </c>
      <c r="B82" s="333">
        <v>1</v>
      </c>
      <c r="C82" s="333" t="s">
        <v>80</v>
      </c>
      <c r="D82" s="314"/>
      <c r="E82" s="314"/>
      <c r="F82" s="314"/>
      <c r="G82" s="314"/>
      <c r="H82" s="314"/>
      <c r="I82" s="314"/>
      <c r="J82" s="314"/>
      <c r="K82" s="314"/>
      <c r="L82" s="314"/>
      <c r="M82" s="314"/>
      <c r="N82" s="314"/>
      <c r="O82" s="314"/>
      <c r="P82" s="314"/>
      <c r="Q82" s="314"/>
      <c r="R82" s="314"/>
      <c r="S82" s="314"/>
      <c r="T82" s="314"/>
      <c r="U82" s="314"/>
      <c r="V82" s="314"/>
      <c r="W82" s="314"/>
      <c r="X82" s="314"/>
      <c r="Y82" s="314"/>
      <c r="Z82" s="314"/>
      <c r="AA82" s="314"/>
      <c r="AB82" s="314"/>
      <c r="AC82" s="314"/>
      <c r="AD82" s="314"/>
      <c r="AE82" s="314"/>
      <c r="AF82" s="314"/>
      <c r="AG82" s="314"/>
      <c r="AH82" s="314"/>
      <c r="AI82" s="314"/>
      <c r="AJ82" s="314"/>
      <c r="AK82" s="314"/>
      <c r="AL82" s="314"/>
      <c r="AM82" s="314"/>
      <c r="AN82" s="314"/>
      <c r="AO82" s="314"/>
      <c r="AP82" s="314"/>
      <c r="AQ82" s="314"/>
      <c r="AR82" s="314"/>
      <c r="AS82" s="314"/>
      <c r="AT82" s="314"/>
      <c r="AU82" s="314"/>
      <c r="AV82" s="314"/>
      <c r="AW82" s="314"/>
      <c r="AX82" s="314"/>
      <c r="AY82" s="314"/>
      <c r="AZ82" s="314"/>
      <c r="BA82" s="314"/>
      <c r="BB82" s="314"/>
      <c r="BC82" s="314"/>
      <c r="BD82" s="314"/>
      <c r="BE82" s="314"/>
      <c r="BF82" s="314"/>
      <c r="BG82" s="314"/>
      <c r="BH82" s="314"/>
      <c r="BI82" s="314"/>
      <c r="BJ82" s="314"/>
      <c r="BK82" s="314"/>
      <c r="BL82" s="314"/>
      <c r="BM82" s="314"/>
      <c r="BN82" s="352"/>
    </row>
    <row r="83" spans="1:66" s="336" customFormat="1" x14ac:dyDescent="0.3">
      <c r="A83" s="333" t="s">
        <v>815</v>
      </c>
      <c r="B83" s="333">
        <v>1</v>
      </c>
      <c r="C83" s="333" t="s">
        <v>80</v>
      </c>
      <c r="D83" s="314"/>
      <c r="E83" s="314"/>
      <c r="F83" s="314"/>
      <c r="G83" s="314"/>
      <c r="H83" s="314"/>
      <c r="I83" s="314"/>
      <c r="J83" s="314"/>
      <c r="K83" s="314"/>
      <c r="L83" s="314"/>
      <c r="M83" s="314"/>
      <c r="N83" s="314"/>
      <c r="O83" s="314"/>
      <c r="P83" s="314"/>
      <c r="Q83" s="314"/>
      <c r="R83" s="314"/>
      <c r="S83" s="314"/>
      <c r="T83" s="314"/>
      <c r="U83" s="314"/>
      <c r="V83" s="314"/>
      <c r="W83" s="314"/>
      <c r="X83" s="314"/>
      <c r="Y83" s="314"/>
      <c r="Z83" s="314"/>
      <c r="AA83" s="314"/>
      <c r="AB83" s="314"/>
      <c r="AC83" s="314"/>
      <c r="AD83" s="314"/>
      <c r="AE83" s="314"/>
      <c r="AF83" s="314"/>
      <c r="AG83" s="314"/>
      <c r="AH83" s="314"/>
      <c r="AI83" s="314"/>
      <c r="AJ83" s="314"/>
      <c r="AK83" s="314"/>
      <c r="AL83" s="314"/>
      <c r="AM83" s="314"/>
      <c r="AN83" s="314"/>
      <c r="AO83" s="314"/>
      <c r="AP83" s="314"/>
      <c r="AQ83" s="314"/>
      <c r="AR83" s="314"/>
      <c r="AS83" s="314"/>
      <c r="AT83" s="314"/>
      <c r="AU83" s="314"/>
      <c r="AV83" s="314"/>
      <c r="AW83" s="314"/>
      <c r="AX83" s="314"/>
      <c r="AY83" s="314"/>
      <c r="AZ83" s="314"/>
      <c r="BA83" s="314"/>
      <c r="BB83" s="314"/>
      <c r="BC83" s="314"/>
      <c r="BD83" s="314"/>
      <c r="BE83" s="314"/>
      <c r="BF83" s="314"/>
      <c r="BG83" s="314"/>
      <c r="BH83" s="314"/>
      <c r="BI83" s="314"/>
      <c r="BJ83" s="314"/>
      <c r="BK83" s="314"/>
      <c r="BL83" s="314"/>
      <c r="BM83" s="314"/>
      <c r="BN83" s="352"/>
    </row>
    <row r="84" spans="1:66" s="336" customFormat="1" x14ac:dyDescent="0.3">
      <c r="A84" s="333" t="s">
        <v>816</v>
      </c>
      <c r="B84" s="333">
        <v>0.33</v>
      </c>
      <c r="C84" s="333" t="s">
        <v>80</v>
      </c>
      <c r="D84" s="314"/>
      <c r="E84" s="314"/>
      <c r="F84" s="314"/>
      <c r="G84" s="314"/>
      <c r="H84" s="314"/>
      <c r="I84" s="314"/>
      <c r="J84" s="314"/>
      <c r="K84" s="314"/>
      <c r="L84" s="314"/>
      <c r="M84" s="314"/>
      <c r="N84" s="314"/>
      <c r="O84" s="314"/>
      <c r="P84" s="314"/>
      <c r="Q84" s="314"/>
      <c r="R84" s="314"/>
      <c r="S84" s="314"/>
      <c r="T84" s="314"/>
      <c r="U84" s="314"/>
      <c r="V84" s="314"/>
      <c r="W84" s="314"/>
      <c r="X84" s="314"/>
      <c r="Y84" s="314"/>
      <c r="Z84" s="314"/>
      <c r="AA84" s="314"/>
      <c r="AB84" s="314"/>
      <c r="AC84" s="314"/>
      <c r="AD84" s="314"/>
      <c r="AE84" s="314"/>
      <c r="AF84" s="314"/>
      <c r="AG84" s="314"/>
      <c r="AH84" s="314"/>
      <c r="AI84" s="314"/>
      <c r="AJ84" s="314"/>
      <c r="AK84" s="314"/>
      <c r="AL84" s="314"/>
      <c r="AM84" s="314"/>
      <c r="AN84" s="314"/>
      <c r="AO84" s="314"/>
      <c r="AP84" s="314"/>
      <c r="AQ84" s="314"/>
      <c r="AR84" s="314"/>
      <c r="AS84" s="314"/>
      <c r="AT84" s="314"/>
      <c r="AU84" s="314"/>
      <c r="AV84" s="314"/>
      <c r="AW84" s="314"/>
      <c r="AX84" s="314"/>
      <c r="AY84" s="314"/>
      <c r="AZ84" s="314"/>
      <c r="BA84" s="314"/>
      <c r="BB84" s="314"/>
      <c r="BC84" s="314"/>
      <c r="BD84" s="314"/>
      <c r="BE84" s="314"/>
      <c r="BF84" s="314"/>
      <c r="BG84" s="314"/>
      <c r="BH84" s="314"/>
      <c r="BI84" s="314"/>
      <c r="BJ84" s="314"/>
      <c r="BK84" s="314"/>
      <c r="BL84" s="314"/>
      <c r="BM84" s="314"/>
      <c r="BN84" s="352"/>
    </row>
    <row r="85" spans="1:66" s="336" customFormat="1" x14ac:dyDescent="0.3">
      <c r="A85" s="333" t="s">
        <v>817</v>
      </c>
      <c r="B85" s="333">
        <v>0.66</v>
      </c>
      <c r="C85" s="333" t="s">
        <v>80</v>
      </c>
      <c r="D85" s="314"/>
      <c r="E85" s="314"/>
      <c r="F85" s="314"/>
      <c r="G85" s="314"/>
      <c r="H85" s="314"/>
      <c r="I85" s="314"/>
      <c r="J85" s="314"/>
      <c r="K85" s="314"/>
      <c r="L85" s="314"/>
      <c r="M85" s="314"/>
      <c r="N85" s="314"/>
      <c r="O85" s="314"/>
      <c r="P85" s="314"/>
      <c r="Q85" s="314"/>
      <c r="R85" s="314"/>
      <c r="S85" s="314"/>
      <c r="T85" s="314"/>
      <c r="U85" s="314"/>
      <c r="V85" s="314"/>
      <c r="W85" s="314"/>
      <c r="X85" s="314"/>
      <c r="Y85" s="314"/>
      <c r="Z85" s="314"/>
      <c r="AA85" s="314"/>
      <c r="AB85" s="314"/>
      <c r="AC85" s="314"/>
      <c r="AD85" s="314"/>
      <c r="AE85" s="314"/>
      <c r="AF85" s="314"/>
      <c r="AG85" s="314"/>
      <c r="AH85" s="314"/>
      <c r="AI85" s="314"/>
      <c r="AJ85" s="314"/>
      <c r="AK85" s="314"/>
      <c r="AL85" s="314"/>
      <c r="AM85" s="314"/>
      <c r="AN85" s="314"/>
      <c r="AO85" s="314"/>
      <c r="AP85" s="314"/>
      <c r="AQ85" s="314"/>
      <c r="AR85" s="314"/>
      <c r="AS85" s="314"/>
      <c r="AT85" s="314"/>
      <c r="AU85" s="314"/>
      <c r="AV85" s="314"/>
      <c r="AW85" s="314"/>
      <c r="AX85" s="314"/>
      <c r="AY85" s="314"/>
      <c r="AZ85" s="314"/>
      <c r="BA85" s="314"/>
      <c r="BB85" s="314"/>
      <c r="BC85" s="314"/>
      <c r="BD85" s="314"/>
      <c r="BE85" s="314"/>
      <c r="BF85" s="314"/>
      <c r="BG85" s="314"/>
      <c r="BH85" s="314"/>
      <c r="BI85" s="314"/>
      <c r="BJ85" s="314"/>
      <c r="BK85" s="314"/>
      <c r="BL85" s="314"/>
      <c r="BM85" s="314"/>
      <c r="BN85" s="352"/>
    </row>
    <row r="86" spans="1:66" s="336" customFormat="1" x14ac:dyDescent="0.3">
      <c r="A86" s="333" t="s">
        <v>818</v>
      </c>
      <c r="B86" s="333">
        <v>1</v>
      </c>
      <c r="C86" s="333" t="s">
        <v>80</v>
      </c>
      <c r="D86" s="314"/>
      <c r="E86" s="314"/>
      <c r="F86" s="314"/>
      <c r="G86" s="314"/>
      <c r="H86" s="314"/>
      <c r="I86" s="314"/>
      <c r="J86" s="314"/>
      <c r="K86" s="314"/>
      <c r="L86" s="314"/>
      <c r="M86" s="314"/>
      <c r="N86" s="314"/>
      <c r="O86" s="314"/>
      <c r="P86" s="314"/>
      <c r="Q86" s="314"/>
      <c r="R86" s="314"/>
      <c r="S86" s="314"/>
      <c r="T86" s="314"/>
      <c r="U86" s="314"/>
      <c r="V86" s="314"/>
      <c r="W86" s="314"/>
      <c r="X86" s="314"/>
      <c r="Y86" s="314"/>
      <c r="Z86" s="314"/>
      <c r="AA86" s="314"/>
      <c r="AB86" s="314"/>
      <c r="AC86" s="314"/>
      <c r="AD86" s="314"/>
      <c r="AE86" s="314"/>
      <c r="AF86" s="314"/>
      <c r="AG86" s="314"/>
      <c r="AH86" s="314"/>
      <c r="AI86" s="314"/>
      <c r="AJ86" s="314"/>
      <c r="AK86" s="314"/>
      <c r="AL86" s="314"/>
      <c r="AM86" s="314"/>
      <c r="AN86" s="314"/>
      <c r="AO86" s="314"/>
      <c r="AP86" s="314"/>
      <c r="AQ86" s="314"/>
      <c r="AR86" s="314"/>
      <c r="AS86" s="314"/>
      <c r="AT86" s="314"/>
      <c r="AU86" s="314"/>
      <c r="AV86" s="314"/>
      <c r="AW86" s="314"/>
      <c r="AX86" s="314"/>
      <c r="AY86" s="314"/>
      <c r="AZ86" s="314"/>
      <c r="BA86" s="314"/>
      <c r="BB86" s="314"/>
      <c r="BC86" s="314"/>
      <c r="BD86" s="314"/>
      <c r="BE86" s="314"/>
      <c r="BF86" s="314"/>
      <c r="BG86" s="314"/>
      <c r="BH86" s="314"/>
      <c r="BI86" s="314"/>
      <c r="BJ86" s="314"/>
      <c r="BK86" s="314"/>
      <c r="BL86" s="314"/>
      <c r="BM86" s="314"/>
      <c r="BN86" s="352"/>
    </row>
    <row r="87" spans="1:66" s="336" customFormat="1" x14ac:dyDescent="0.3">
      <c r="A87" s="333" t="s">
        <v>819</v>
      </c>
      <c r="B87" s="333">
        <v>1</v>
      </c>
      <c r="C87" s="333" t="s">
        <v>80</v>
      </c>
      <c r="D87" s="314"/>
      <c r="E87" s="314"/>
      <c r="F87" s="314"/>
      <c r="G87" s="314"/>
      <c r="H87" s="314"/>
      <c r="I87" s="314"/>
      <c r="J87" s="314"/>
      <c r="K87" s="314"/>
      <c r="L87" s="314"/>
      <c r="M87" s="314"/>
      <c r="N87" s="314"/>
      <c r="O87" s="314"/>
      <c r="P87" s="314"/>
      <c r="Q87" s="314"/>
      <c r="R87" s="314"/>
      <c r="S87" s="314"/>
      <c r="T87" s="314"/>
      <c r="U87" s="314"/>
      <c r="V87" s="314"/>
      <c r="W87" s="314"/>
      <c r="X87" s="314"/>
      <c r="Y87" s="314"/>
      <c r="Z87" s="314"/>
      <c r="AA87" s="314"/>
      <c r="AB87" s="314"/>
      <c r="AC87" s="314"/>
      <c r="AD87" s="314"/>
      <c r="AE87" s="314"/>
      <c r="AF87" s="314"/>
      <c r="AG87" s="314"/>
      <c r="AH87" s="314"/>
      <c r="AI87" s="314"/>
      <c r="AJ87" s="314"/>
      <c r="AK87" s="314"/>
      <c r="AL87" s="314"/>
      <c r="AM87" s="314"/>
      <c r="AN87" s="314"/>
      <c r="AO87" s="314"/>
      <c r="AP87" s="314"/>
      <c r="AQ87" s="314"/>
      <c r="AR87" s="314"/>
      <c r="AS87" s="314"/>
      <c r="AT87" s="314"/>
      <c r="AU87" s="314"/>
      <c r="AV87" s="314"/>
      <c r="AW87" s="314"/>
      <c r="AX87" s="314"/>
      <c r="AY87" s="314"/>
      <c r="AZ87" s="314"/>
      <c r="BA87" s="314"/>
      <c r="BB87" s="314"/>
      <c r="BC87" s="314"/>
      <c r="BD87" s="314"/>
      <c r="BE87" s="314"/>
      <c r="BF87" s="314"/>
      <c r="BG87" s="314"/>
      <c r="BH87" s="314"/>
      <c r="BI87" s="314"/>
      <c r="BJ87" s="314"/>
      <c r="BK87" s="314"/>
      <c r="BL87" s="314"/>
      <c r="BM87" s="314"/>
      <c r="BN87" s="352"/>
    </row>
    <row r="88" spans="1:66" s="336" customFormat="1" x14ac:dyDescent="0.3">
      <c r="A88" s="333" t="s">
        <v>841</v>
      </c>
      <c r="B88" s="333">
        <v>0.5</v>
      </c>
      <c r="C88" s="333" t="s">
        <v>80</v>
      </c>
      <c r="D88" s="314"/>
      <c r="E88" s="314"/>
      <c r="F88" s="314"/>
      <c r="G88" s="314"/>
      <c r="H88" s="314"/>
      <c r="I88" s="314"/>
      <c r="J88" s="314"/>
      <c r="K88" s="314"/>
      <c r="L88" s="314"/>
      <c r="M88" s="314"/>
      <c r="N88" s="314"/>
      <c r="O88" s="314"/>
      <c r="P88" s="314"/>
      <c r="Q88" s="314"/>
      <c r="R88" s="314"/>
      <c r="S88" s="314"/>
      <c r="T88" s="314"/>
      <c r="U88" s="314"/>
      <c r="V88" s="314"/>
      <c r="W88" s="314"/>
      <c r="X88" s="314"/>
      <c r="Y88" s="314"/>
      <c r="Z88" s="314"/>
      <c r="AA88" s="314"/>
      <c r="AB88" s="314"/>
      <c r="AC88" s="314"/>
      <c r="AD88" s="314"/>
      <c r="AE88" s="314"/>
      <c r="AF88" s="314"/>
      <c r="AG88" s="314"/>
      <c r="AH88" s="314"/>
      <c r="AI88" s="314"/>
      <c r="AJ88" s="314"/>
      <c r="AK88" s="314"/>
      <c r="AL88" s="314"/>
      <c r="AM88" s="314"/>
      <c r="AN88" s="314"/>
      <c r="AO88" s="314"/>
      <c r="AP88" s="314"/>
      <c r="AQ88" s="314"/>
      <c r="AR88" s="314"/>
      <c r="AS88" s="314"/>
      <c r="AT88" s="314"/>
      <c r="AU88" s="314"/>
      <c r="AV88" s="314"/>
      <c r="AW88" s="314"/>
      <c r="AX88" s="314"/>
      <c r="AY88" s="314"/>
      <c r="AZ88" s="314"/>
      <c r="BA88" s="314"/>
      <c r="BB88" s="314"/>
      <c r="BC88" s="314"/>
      <c r="BD88" s="314"/>
      <c r="BE88" s="314"/>
      <c r="BF88" s="314"/>
      <c r="BG88" s="314"/>
      <c r="BH88" s="314"/>
      <c r="BI88" s="314"/>
      <c r="BJ88" s="314"/>
      <c r="BK88" s="314"/>
      <c r="BL88" s="314"/>
      <c r="BM88" s="314"/>
      <c r="BN88" s="352"/>
    </row>
    <row r="89" spans="1:66" s="336" customFormat="1" x14ac:dyDescent="0.3">
      <c r="A89" s="333" t="s">
        <v>842</v>
      </c>
      <c r="B89" s="333">
        <v>1</v>
      </c>
      <c r="C89" s="333" t="s">
        <v>80</v>
      </c>
      <c r="D89" s="314"/>
      <c r="E89" s="314"/>
      <c r="F89" s="314"/>
      <c r="G89" s="314"/>
      <c r="H89" s="314"/>
      <c r="I89" s="314"/>
      <c r="J89" s="314"/>
      <c r="K89" s="314"/>
      <c r="L89" s="314"/>
      <c r="M89" s="314"/>
      <c r="N89" s="314"/>
      <c r="O89" s="314"/>
      <c r="P89" s="314"/>
      <c r="Q89" s="314"/>
      <c r="R89" s="314"/>
      <c r="S89" s="314"/>
      <c r="T89" s="314"/>
      <c r="U89" s="314"/>
      <c r="V89" s="314"/>
      <c r="W89" s="314"/>
      <c r="X89" s="314"/>
      <c r="Y89" s="314"/>
      <c r="Z89" s="314"/>
      <c r="AA89" s="314"/>
      <c r="AB89" s="314"/>
      <c r="AC89" s="314"/>
      <c r="AD89" s="314"/>
      <c r="AE89" s="314"/>
      <c r="AF89" s="314"/>
      <c r="AG89" s="314"/>
      <c r="AH89" s="314"/>
      <c r="AI89" s="314"/>
      <c r="AJ89" s="314"/>
      <c r="AK89" s="314"/>
      <c r="AL89" s="314"/>
      <c r="AM89" s="314"/>
      <c r="AN89" s="314"/>
      <c r="AO89" s="314"/>
      <c r="AP89" s="314"/>
      <c r="AQ89" s="314"/>
      <c r="AR89" s="314"/>
      <c r="AS89" s="314"/>
      <c r="AT89" s="314"/>
      <c r="AU89" s="314"/>
      <c r="AV89" s="314"/>
      <c r="AW89" s="314"/>
      <c r="AX89" s="314"/>
      <c r="AY89" s="314"/>
      <c r="AZ89" s="314"/>
      <c r="BA89" s="314"/>
      <c r="BB89" s="314"/>
      <c r="BC89" s="314"/>
      <c r="BD89" s="314"/>
      <c r="BE89" s="314"/>
      <c r="BF89" s="314"/>
      <c r="BG89" s="314"/>
      <c r="BH89" s="314"/>
      <c r="BI89" s="314"/>
      <c r="BJ89" s="314"/>
      <c r="BK89" s="314"/>
      <c r="BL89" s="314"/>
      <c r="BM89" s="314"/>
      <c r="BN89" s="352"/>
    </row>
    <row r="90" spans="1:66" s="336" customFormat="1" x14ac:dyDescent="0.3">
      <c r="A90" s="333" t="s">
        <v>820</v>
      </c>
      <c r="B90" s="333">
        <v>1</v>
      </c>
      <c r="C90" s="333" t="s">
        <v>80</v>
      </c>
      <c r="D90" s="314"/>
      <c r="E90" s="314"/>
      <c r="F90" s="314"/>
      <c r="G90" s="314"/>
      <c r="H90" s="314"/>
      <c r="I90" s="314"/>
      <c r="J90" s="314"/>
      <c r="K90" s="314"/>
      <c r="L90" s="314"/>
      <c r="M90" s="314"/>
      <c r="N90" s="314"/>
      <c r="O90" s="314"/>
      <c r="P90" s="314"/>
      <c r="Q90" s="314"/>
      <c r="R90" s="314"/>
      <c r="S90" s="314"/>
      <c r="T90" s="314"/>
      <c r="U90" s="314"/>
      <c r="V90" s="314"/>
      <c r="W90" s="314"/>
      <c r="X90" s="314"/>
      <c r="Y90" s="314"/>
      <c r="Z90" s="314"/>
      <c r="AA90" s="314"/>
      <c r="AB90" s="314"/>
      <c r="AC90" s="314"/>
      <c r="AD90" s="314"/>
      <c r="AE90" s="314"/>
      <c r="AF90" s="314"/>
      <c r="AG90" s="314"/>
      <c r="AH90" s="314"/>
      <c r="AI90" s="314"/>
      <c r="AJ90" s="314"/>
      <c r="AK90" s="314"/>
      <c r="AL90" s="314"/>
      <c r="AM90" s="314"/>
      <c r="AN90" s="314"/>
      <c r="AO90" s="314"/>
      <c r="AP90" s="314"/>
      <c r="AQ90" s="314"/>
      <c r="AR90" s="314"/>
      <c r="AS90" s="314"/>
      <c r="AT90" s="314"/>
      <c r="AU90" s="314"/>
      <c r="AV90" s="314"/>
      <c r="AW90" s="314"/>
      <c r="AX90" s="314"/>
      <c r="AY90" s="314"/>
      <c r="AZ90" s="314"/>
      <c r="BA90" s="314"/>
      <c r="BB90" s="314"/>
      <c r="BC90" s="314"/>
      <c r="BD90" s="314"/>
      <c r="BE90" s="314"/>
      <c r="BF90" s="314"/>
      <c r="BG90" s="314"/>
      <c r="BH90" s="314"/>
      <c r="BI90" s="314"/>
      <c r="BJ90" s="314"/>
      <c r="BK90" s="314"/>
      <c r="BL90" s="314"/>
      <c r="BM90" s="314"/>
      <c r="BN90" s="352"/>
    </row>
    <row r="91" spans="1:66" s="336" customFormat="1" x14ac:dyDescent="0.3">
      <c r="A91" s="333" t="s">
        <v>821</v>
      </c>
      <c r="B91" s="333">
        <v>1</v>
      </c>
      <c r="C91" s="333" t="s">
        <v>80</v>
      </c>
      <c r="D91" s="314"/>
      <c r="E91" s="314"/>
      <c r="F91" s="314"/>
      <c r="G91" s="314"/>
      <c r="H91" s="314"/>
      <c r="I91" s="314"/>
      <c r="J91" s="314"/>
      <c r="K91" s="314"/>
      <c r="L91" s="314"/>
      <c r="M91" s="314"/>
      <c r="N91" s="314"/>
      <c r="O91" s="314"/>
      <c r="P91" s="314"/>
      <c r="Q91" s="314"/>
      <c r="R91" s="314"/>
      <c r="S91" s="314"/>
      <c r="T91" s="314"/>
      <c r="U91" s="314"/>
      <c r="V91" s="314"/>
      <c r="W91" s="314"/>
      <c r="X91" s="314"/>
      <c r="Y91" s="314"/>
      <c r="Z91" s="314"/>
      <c r="AA91" s="314"/>
      <c r="AB91" s="314"/>
      <c r="AC91" s="314"/>
      <c r="AD91" s="314"/>
      <c r="AE91" s="314"/>
      <c r="AF91" s="314"/>
      <c r="AG91" s="314"/>
      <c r="AH91" s="314"/>
      <c r="AI91" s="314"/>
      <c r="AJ91" s="314"/>
      <c r="AK91" s="314"/>
      <c r="AL91" s="314"/>
      <c r="AM91" s="314"/>
      <c r="AN91" s="314"/>
      <c r="AO91" s="314"/>
      <c r="AP91" s="314"/>
      <c r="AQ91" s="314"/>
      <c r="AR91" s="314"/>
      <c r="AS91" s="314"/>
      <c r="AT91" s="314"/>
      <c r="AU91" s="314"/>
      <c r="AV91" s="314"/>
      <c r="AW91" s="314"/>
      <c r="AX91" s="314"/>
      <c r="AY91" s="314"/>
      <c r="AZ91" s="314"/>
      <c r="BA91" s="314"/>
      <c r="BB91" s="314"/>
      <c r="BC91" s="314"/>
      <c r="BD91" s="314"/>
      <c r="BE91" s="314"/>
      <c r="BF91" s="314"/>
      <c r="BG91" s="314"/>
      <c r="BH91" s="314"/>
      <c r="BI91" s="314"/>
      <c r="BJ91" s="314"/>
      <c r="BK91" s="314"/>
      <c r="BL91" s="314"/>
      <c r="BM91" s="314"/>
      <c r="BN91" s="352"/>
    </row>
    <row r="92" spans="1:66" s="336" customFormat="1" x14ac:dyDescent="0.3">
      <c r="A92" s="333" t="s">
        <v>843</v>
      </c>
      <c r="B92" s="333">
        <v>0.6</v>
      </c>
      <c r="C92" s="333" t="s">
        <v>80</v>
      </c>
      <c r="D92" s="314"/>
      <c r="E92" s="314"/>
      <c r="F92" s="314"/>
      <c r="G92" s="314"/>
      <c r="H92" s="314"/>
      <c r="I92" s="314"/>
      <c r="J92" s="314"/>
      <c r="K92" s="314"/>
      <c r="L92" s="314"/>
      <c r="M92" s="314"/>
      <c r="N92" s="314"/>
      <c r="O92" s="314"/>
      <c r="P92" s="314"/>
      <c r="Q92" s="314"/>
      <c r="R92" s="314"/>
      <c r="S92" s="314"/>
      <c r="T92" s="314"/>
      <c r="U92" s="314"/>
      <c r="V92" s="314"/>
      <c r="W92" s="314"/>
      <c r="X92" s="314"/>
      <c r="Y92" s="314"/>
      <c r="Z92" s="314"/>
      <c r="AA92" s="314"/>
      <c r="AB92" s="314"/>
      <c r="AC92" s="314"/>
      <c r="AD92" s="314"/>
      <c r="AE92" s="314"/>
      <c r="AF92" s="314"/>
      <c r="AG92" s="314"/>
      <c r="AH92" s="314"/>
      <c r="AI92" s="314"/>
      <c r="AJ92" s="314"/>
      <c r="AK92" s="314"/>
      <c r="AL92" s="314"/>
      <c r="AM92" s="314"/>
      <c r="AN92" s="314"/>
      <c r="AO92" s="314"/>
      <c r="AP92" s="314"/>
      <c r="AQ92" s="314"/>
      <c r="AR92" s="314"/>
      <c r="AS92" s="314"/>
      <c r="AT92" s="314"/>
      <c r="AU92" s="314"/>
      <c r="AV92" s="314"/>
      <c r="AW92" s="314"/>
      <c r="AX92" s="314"/>
      <c r="AY92" s="314"/>
      <c r="AZ92" s="314"/>
      <c r="BA92" s="314"/>
      <c r="BB92" s="314"/>
      <c r="BC92" s="314"/>
      <c r="BD92" s="314"/>
      <c r="BE92" s="314"/>
      <c r="BF92" s="314"/>
      <c r="BG92" s="314"/>
      <c r="BH92" s="314"/>
      <c r="BI92" s="314"/>
      <c r="BJ92" s="314"/>
      <c r="BK92" s="314"/>
      <c r="BL92" s="314"/>
      <c r="BM92" s="314"/>
      <c r="BN92" s="352"/>
    </row>
    <row r="93" spans="1:66" s="335" customFormat="1" x14ac:dyDescent="0.3">
      <c r="A93" s="354" t="s">
        <v>844</v>
      </c>
      <c r="B93" s="354"/>
      <c r="C93" s="354"/>
      <c r="D93" s="314"/>
      <c r="E93" s="314"/>
      <c r="F93" s="314"/>
      <c r="G93" s="314"/>
      <c r="H93" s="314"/>
      <c r="I93" s="314"/>
      <c r="J93" s="314"/>
      <c r="K93" s="314"/>
      <c r="L93" s="314"/>
      <c r="M93" s="314"/>
      <c r="N93" s="314"/>
      <c r="O93" s="314"/>
      <c r="P93" s="314"/>
      <c r="Q93" s="314"/>
      <c r="R93" s="314"/>
      <c r="S93" s="314"/>
      <c r="T93" s="314"/>
      <c r="U93" s="314"/>
      <c r="V93" s="314"/>
      <c r="W93" s="314"/>
      <c r="X93" s="314"/>
      <c r="Y93" s="314"/>
      <c r="Z93" s="314"/>
      <c r="AA93" s="314"/>
      <c r="AB93" s="314"/>
      <c r="AC93" s="314"/>
      <c r="AD93" s="314"/>
      <c r="AE93" s="314"/>
      <c r="AF93" s="314"/>
      <c r="AG93" s="314"/>
      <c r="AH93" s="314"/>
      <c r="AI93" s="314"/>
      <c r="AJ93" s="314"/>
      <c r="AK93" s="314"/>
      <c r="AL93" s="314"/>
      <c r="AM93" s="314"/>
      <c r="AN93" s="314"/>
      <c r="AO93" s="314"/>
      <c r="AP93" s="314"/>
      <c r="AQ93" s="314"/>
      <c r="AR93" s="314"/>
      <c r="AS93" s="314"/>
      <c r="AT93" s="314"/>
      <c r="AU93" s="314"/>
      <c r="AV93" s="314"/>
      <c r="AW93" s="314"/>
      <c r="AX93" s="314"/>
      <c r="AY93" s="314"/>
      <c r="AZ93" s="314"/>
      <c r="BA93" s="314"/>
      <c r="BB93" s="314"/>
      <c r="BC93" s="314"/>
      <c r="BD93" s="314"/>
      <c r="BE93" s="314"/>
      <c r="BF93" s="314"/>
      <c r="BG93" s="314"/>
      <c r="BH93" s="314"/>
      <c r="BI93" s="314"/>
      <c r="BJ93" s="314"/>
      <c r="BK93" s="314"/>
      <c r="BL93" s="314"/>
      <c r="BM93" s="314"/>
      <c r="BN93" s="351"/>
    </row>
    <row r="94" spans="1:66" s="336" customFormat="1" x14ac:dyDescent="0.3">
      <c r="A94" s="333" t="s">
        <v>845</v>
      </c>
      <c r="B94" s="333">
        <v>1</v>
      </c>
      <c r="C94" s="333" t="s">
        <v>80</v>
      </c>
      <c r="D94" s="314"/>
      <c r="E94" s="314"/>
      <c r="F94" s="314"/>
      <c r="G94" s="314"/>
      <c r="H94" s="314"/>
      <c r="I94" s="314"/>
      <c r="J94" s="314"/>
      <c r="K94" s="314"/>
      <c r="L94" s="314"/>
      <c r="M94" s="314"/>
      <c r="N94" s="314"/>
      <c r="O94" s="314"/>
      <c r="P94" s="314"/>
      <c r="Q94" s="314"/>
      <c r="R94" s="314"/>
      <c r="S94" s="314"/>
      <c r="T94" s="314"/>
      <c r="U94" s="314"/>
      <c r="V94" s="314"/>
      <c r="W94" s="314"/>
      <c r="X94" s="314"/>
      <c r="Y94" s="314"/>
      <c r="Z94" s="314"/>
      <c r="AA94" s="314"/>
      <c r="AB94" s="314"/>
      <c r="AC94" s="314"/>
      <c r="AD94" s="314"/>
      <c r="AE94" s="314"/>
      <c r="AF94" s="314"/>
      <c r="AG94" s="314"/>
      <c r="AH94" s="314"/>
      <c r="AI94" s="314"/>
      <c r="AJ94" s="314"/>
      <c r="AK94" s="314"/>
      <c r="AL94" s="314"/>
      <c r="AM94" s="314"/>
      <c r="AN94" s="314"/>
      <c r="AO94" s="314"/>
      <c r="AP94" s="314"/>
      <c r="AQ94" s="314"/>
      <c r="AR94" s="314"/>
      <c r="AS94" s="314"/>
      <c r="AT94" s="314"/>
      <c r="AU94" s="314"/>
      <c r="AV94" s="314"/>
      <c r="AW94" s="314"/>
      <c r="AX94" s="314"/>
      <c r="AY94" s="314"/>
      <c r="AZ94" s="314"/>
      <c r="BA94" s="314"/>
      <c r="BB94" s="314"/>
      <c r="BC94" s="314"/>
      <c r="BD94" s="314"/>
      <c r="BE94" s="314"/>
      <c r="BF94" s="314"/>
      <c r="BG94" s="314"/>
      <c r="BH94" s="314"/>
      <c r="BI94" s="314"/>
      <c r="BJ94" s="314"/>
      <c r="BK94" s="314"/>
      <c r="BL94" s="314"/>
      <c r="BM94" s="314"/>
      <c r="BN94" s="352"/>
    </row>
    <row r="95" spans="1:66" s="336" customFormat="1" x14ac:dyDescent="0.3">
      <c r="A95" s="333" t="s">
        <v>846</v>
      </c>
      <c r="B95" s="333">
        <v>1.5242946708463949</v>
      </c>
      <c r="C95" s="333" t="s">
        <v>80</v>
      </c>
      <c r="D95" s="314"/>
      <c r="E95" s="314"/>
      <c r="F95" s="314"/>
      <c r="G95" s="314"/>
      <c r="H95" s="314"/>
      <c r="I95" s="314"/>
      <c r="J95" s="314"/>
      <c r="K95" s="314"/>
      <c r="L95" s="314"/>
      <c r="M95" s="314"/>
      <c r="N95" s="314"/>
      <c r="O95" s="314"/>
      <c r="P95" s="314"/>
      <c r="Q95" s="314"/>
      <c r="R95" s="314"/>
      <c r="S95" s="314"/>
      <c r="T95" s="314"/>
      <c r="U95" s="314"/>
      <c r="V95" s="314"/>
      <c r="W95" s="314"/>
      <c r="X95" s="314"/>
      <c r="Y95" s="314"/>
      <c r="Z95" s="314"/>
      <c r="AA95" s="314"/>
      <c r="AB95" s="314"/>
      <c r="AC95" s="314"/>
      <c r="AD95" s="314"/>
      <c r="AE95" s="314"/>
      <c r="AF95" s="314"/>
      <c r="AG95" s="314"/>
      <c r="AH95" s="314"/>
      <c r="AI95" s="314"/>
      <c r="AJ95" s="314"/>
      <c r="AK95" s="314"/>
      <c r="AL95" s="314"/>
      <c r="AM95" s="314"/>
      <c r="AN95" s="314"/>
      <c r="AO95" s="314"/>
      <c r="AP95" s="314"/>
      <c r="AQ95" s="314"/>
      <c r="AR95" s="314"/>
      <c r="AS95" s="314"/>
      <c r="AT95" s="314"/>
      <c r="AU95" s="314"/>
      <c r="AV95" s="314"/>
      <c r="AW95" s="314"/>
      <c r="AX95" s="314"/>
      <c r="AY95" s="314"/>
      <c r="AZ95" s="314"/>
      <c r="BA95" s="314"/>
      <c r="BB95" s="314"/>
      <c r="BC95" s="314"/>
      <c r="BD95" s="314"/>
      <c r="BE95" s="314"/>
      <c r="BF95" s="314"/>
      <c r="BG95" s="314"/>
      <c r="BH95" s="314"/>
      <c r="BI95" s="314"/>
      <c r="BJ95" s="314"/>
      <c r="BK95" s="314"/>
      <c r="BL95" s="314"/>
      <c r="BM95" s="314"/>
      <c r="BN95" s="352"/>
    </row>
    <row r="96" spans="1:66" s="336" customFormat="1" x14ac:dyDescent="0.3">
      <c r="A96" s="333" t="s">
        <v>817</v>
      </c>
      <c r="B96" s="333">
        <v>0.10223304298097888</v>
      </c>
      <c r="C96" s="333" t="s">
        <v>80</v>
      </c>
      <c r="D96" s="314"/>
      <c r="E96" s="314"/>
      <c r="F96" s="314"/>
      <c r="G96" s="314"/>
      <c r="H96" s="314"/>
      <c r="I96" s="314"/>
      <c r="J96" s="314"/>
      <c r="K96" s="314"/>
      <c r="L96" s="314"/>
      <c r="M96" s="314"/>
      <c r="N96" s="314"/>
      <c r="O96" s="314"/>
      <c r="P96" s="314"/>
      <c r="Q96" s="314"/>
      <c r="R96" s="314"/>
      <c r="S96" s="314"/>
      <c r="T96" s="314"/>
      <c r="U96" s="314"/>
      <c r="V96" s="314"/>
      <c r="W96" s="314"/>
      <c r="X96" s="314"/>
      <c r="Y96" s="314"/>
      <c r="Z96" s="314"/>
      <c r="AA96" s="314"/>
      <c r="AB96" s="314"/>
      <c r="AC96" s="314"/>
      <c r="AD96" s="314"/>
      <c r="AE96" s="314"/>
      <c r="AF96" s="314"/>
      <c r="AG96" s="314"/>
      <c r="AH96" s="314"/>
      <c r="AI96" s="314"/>
      <c r="AJ96" s="314"/>
      <c r="AK96" s="314"/>
      <c r="AL96" s="314"/>
      <c r="AM96" s="314"/>
      <c r="AN96" s="314"/>
      <c r="AO96" s="314"/>
      <c r="AP96" s="314"/>
      <c r="AQ96" s="314"/>
      <c r="AR96" s="314"/>
      <c r="AS96" s="314"/>
      <c r="AT96" s="314"/>
      <c r="AU96" s="314"/>
      <c r="AV96" s="314"/>
      <c r="AW96" s="314"/>
      <c r="AX96" s="314"/>
      <c r="AY96" s="314"/>
      <c r="AZ96" s="314"/>
      <c r="BA96" s="314"/>
      <c r="BB96" s="314"/>
      <c r="BC96" s="314"/>
      <c r="BD96" s="314"/>
      <c r="BE96" s="314"/>
      <c r="BF96" s="314"/>
      <c r="BG96" s="314"/>
      <c r="BH96" s="314"/>
      <c r="BI96" s="314"/>
      <c r="BJ96" s="314"/>
      <c r="BK96" s="314"/>
      <c r="BL96" s="314"/>
      <c r="BM96" s="314"/>
      <c r="BN96" s="352"/>
    </row>
    <row r="97" spans="1:66" s="336" customFormat="1" x14ac:dyDescent="0.3">
      <c r="A97" s="333" t="s">
        <v>813</v>
      </c>
      <c r="B97" s="333">
        <v>0.83820582849237535</v>
      </c>
      <c r="C97" s="333" t="s">
        <v>80</v>
      </c>
      <c r="D97" s="314"/>
      <c r="E97" s="314"/>
      <c r="F97" s="314"/>
      <c r="G97" s="314"/>
      <c r="H97" s="314"/>
      <c r="I97" s="314"/>
      <c r="J97" s="314"/>
      <c r="K97" s="314"/>
      <c r="L97" s="314"/>
      <c r="M97" s="314"/>
      <c r="N97" s="314"/>
      <c r="O97" s="314"/>
      <c r="P97" s="314"/>
      <c r="Q97" s="314"/>
      <c r="R97" s="314"/>
      <c r="S97" s="314"/>
      <c r="T97" s="314"/>
      <c r="U97" s="314"/>
      <c r="V97" s="314"/>
      <c r="W97" s="314"/>
      <c r="X97" s="314"/>
      <c r="Y97" s="314"/>
      <c r="Z97" s="314"/>
      <c r="AA97" s="314"/>
      <c r="AB97" s="314"/>
      <c r="AC97" s="314"/>
      <c r="AD97" s="314"/>
      <c r="AE97" s="314"/>
      <c r="AF97" s="314"/>
      <c r="AG97" s="314"/>
      <c r="AH97" s="314"/>
      <c r="AI97" s="314"/>
      <c r="AJ97" s="314"/>
      <c r="AK97" s="314"/>
      <c r="AL97" s="314"/>
      <c r="AM97" s="314"/>
      <c r="AN97" s="314"/>
      <c r="AO97" s="314"/>
      <c r="AP97" s="314"/>
      <c r="AQ97" s="314"/>
      <c r="AR97" s="314"/>
      <c r="AS97" s="314"/>
      <c r="AT97" s="314"/>
      <c r="AU97" s="314"/>
      <c r="AV97" s="314"/>
      <c r="AW97" s="314"/>
      <c r="AX97" s="314"/>
      <c r="AY97" s="314"/>
      <c r="AZ97" s="314"/>
      <c r="BA97" s="314"/>
      <c r="BB97" s="314"/>
      <c r="BC97" s="314"/>
      <c r="BD97" s="314"/>
      <c r="BE97" s="314"/>
      <c r="BF97" s="314"/>
      <c r="BG97" s="314"/>
      <c r="BH97" s="314"/>
      <c r="BI97" s="314"/>
      <c r="BJ97" s="314"/>
      <c r="BK97" s="314"/>
      <c r="BL97" s="314"/>
      <c r="BM97" s="314"/>
      <c r="BN97" s="352"/>
    </row>
    <row r="98" spans="1:66" s="336" customFormat="1" x14ac:dyDescent="0.3">
      <c r="A98" s="333" t="s">
        <v>841</v>
      </c>
      <c r="B98" s="333">
        <v>9.8017241379310338</v>
      </c>
      <c r="C98" s="333" t="s">
        <v>80</v>
      </c>
      <c r="D98" s="314"/>
      <c r="E98" s="314"/>
      <c r="F98" s="314"/>
      <c r="G98" s="314"/>
      <c r="H98" s="314"/>
      <c r="I98" s="314"/>
      <c r="J98" s="314"/>
      <c r="K98" s="314"/>
      <c r="L98" s="314"/>
      <c r="M98" s="314"/>
      <c r="N98" s="314"/>
      <c r="O98" s="314"/>
      <c r="P98" s="314"/>
      <c r="Q98" s="314"/>
      <c r="R98" s="314"/>
      <c r="S98" s="314"/>
      <c r="T98" s="314"/>
      <c r="U98" s="314"/>
      <c r="V98" s="314"/>
      <c r="W98" s="314"/>
      <c r="X98" s="314"/>
      <c r="Y98" s="314"/>
      <c r="Z98" s="314"/>
      <c r="AA98" s="314"/>
      <c r="AB98" s="314"/>
      <c r="AC98" s="314"/>
      <c r="AD98" s="314"/>
      <c r="AE98" s="314"/>
      <c r="AF98" s="314"/>
      <c r="AG98" s="314"/>
      <c r="AH98" s="314"/>
      <c r="AI98" s="314"/>
      <c r="AJ98" s="314"/>
      <c r="AK98" s="314"/>
      <c r="AL98" s="314"/>
      <c r="AM98" s="314"/>
      <c r="AN98" s="314"/>
      <c r="AO98" s="314"/>
      <c r="AP98" s="314"/>
      <c r="AQ98" s="314"/>
      <c r="AR98" s="314"/>
      <c r="AS98" s="314"/>
      <c r="AT98" s="314"/>
      <c r="AU98" s="314"/>
      <c r="AV98" s="314"/>
      <c r="AW98" s="314"/>
      <c r="AX98" s="314"/>
      <c r="AY98" s="314"/>
      <c r="AZ98" s="314"/>
      <c r="BA98" s="314"/>
      <c r="BB98" s="314"/>
      <c r="BC98" s="314"/>
      <c r="BD98" s="314"/>
      <c r="BE98" s="314"/>
      <c r="BF98" s="314"/>
      <c r="BG98" s="314"/>
      <c r="BH98" s="314"/>
      <c r="BI98" s="314"/>
      <c r="BJ98" s="314"/>
      <c r="BK98" s="314"/>
      <c r="BL98" s="314"/>
      <c r="BM98" s="314"/>
      <c r="BN98" s="352"/>
    </row>
    <row r="99" spans="1:66" s="336" customFormat="1" x14ac:dyDescent="0.3">
      <c r="A99" s="333" t="s">
        <v>842</v>
      </c>
      <c r="B99" s="333">
        <v>0.65739263165198081</v>
      </c>
      <c r="C99" s="333" t="s">
        <v>80</v>
      </c>
      <c r="D99" s="314"/>
      <c r="E99" s="314"/>
      <c r="F99" s="314"/>
      <c r="G99" s="314"/>
      <c r="H99" s="314"/>
      <c r="I99" s="314"/>
      <c r="J99" s="314"/>
      <c r="K99" s="314"/>
      <c r="L99" s="314"/>
      <c r="M99" s="314"/>
      <c r="N99" s="314"/>
      <c r="O99" s="314"/>
      <c r="P99" s="314"/>
      <c r="Q99" s="314"/>
      <c r="R99" s="314"/>
      <c r="S99" s="314"/>
      <c r="T99" s="314"/>
      <c r="U99" s="314"/>
      <c r="V99" s="314"/>
      <c r="W99" s="314"/>
      <c r="X99" s="314"/>
      <c r="Y99" s="314"/>
      <c r="Z99" s="314"/>
      <c r="AA99" s="314"/>
      <c r="AB99" s="314"/>
      <c r="AC99" s="314"/>
      <c r="AD99" s="314"/>
      <c r="AE99" s="314"/>
      <c r="AF99" s="314"/>
      <c r="AG99" s="314"/>
      <c r="AH99" s="314"/>
      <c r="AI99" s="314"/>
      <c r="AJ99" s="314"/>
      <c r="AK99" s="314"/>
      <c r="AL99" s="314"/>
      <c r="AM99" s="314"/>
      <c r="AN99" s="314"/>
      <c r="AO99" s="314"/>
      <c r="AP99" s="314"/>
      <c r="AQ99" s="314"/>
      <c r="AR99" s="314"/>
      <c r="AS99" s="314"/>
      <c r="AT99" s="314"/>
      <c r="AU99" s="314"/>
      <c r="AV99" s="314"/>
      <c r="AW99" s="314"/>
      <c r="AX99" s="314"/>
      <c r="AY99" s="314"/>
      <c r="AZ99" s="314"/>
      <c r="BA99" s="314"/>
      <c r="BB99" s="314"/>
      <c r="BC99" s="314"/>
      <c r="BD99" s="314"/>
      <c r="BE99" s="314"/>
      <c r="BF99" s="314"/>
      <c r="BG99" s="314"/>
      <c r="BH99" s="314"/>
      <c r="BI99" s="314"/>
      <c r="BJ99" s="314"/>
      <c r="BK99" s="314"/>
      <c r="BL99" s="314"/>
      <c r="BM99" s="314"/>
      <c r="BN99" s="352"/>
    </row>
    <row r="100" spans="1:66" s="336" customFormat="1" x14ac:dyDescent="0.3">
      <c r="A100" s="333" t="s">
        <v>847</v>
      </c>
      <c r="B100" s="333">
        <v>0.29780564263322884</v>
      </c>
      <c r="C100" s="333" t="s">
        <v>80</v>
      </c>
      <c r="D100" s="314"/>
      <c r="E100" s="314"/>
      <c r="F100" s="314"/>
      <c r="G100" s="314"/>
      <c r="H100" s="314"/>
      <c r="I100" s="314"/>
      <c r="J100" s="314"/>
      <c r="K100" s="314"/>
      <c r="L100" s="314"/>
      <c r="M100" s="314"/>
      <c r="N100" s="314"/>
      <c r="O100" s="314"/>
      <c r="P100" s="314"/>
      <c r="Q100" s="314"/>
      <c r="R100" s="314"/>
      <c r="S100" s="314"/>
      <c r="T100" s="314"/>
      <c r="U100" s="314"/>
      <c r="V100" s="314"/>
      <c r="W100" s="314"/>
      <c r="X100" s="314"/>
      <c r="Y100" s="314"/>
      <c r="Z100" s="314"/>
      <c r="AA100" s="314"/>
      <c r="AB100" s="314"/>
      <c r="AC100" s="314"/>
      <c r="AD100" s="314"/>
      <c r="AE100" s="314"/>
      <c r="AF100" s="314"/>
      <c r="AG100" s="314"/>
      <c r="AH100" s="314"/>
      <c r="AI100" s="314"/>
      <c r="AJ100" s="314"/>
      <c r="AK100" s="314"/>
      <c r="AL100" s="314"/>
      <c r="AM100" s="314"/>
      <c r="AN100" s="314"/>
      <c r="AO100" s="314"/>
      <c r="AP100" s="314"/>
      <c r="AQ100" s="314"/>
      <c r="AR100" s="314"/>
      <c r="AS100" s="314"/>
      <c r="AT100" s="314"/>
      <c r="AU100" s="314"/>
      <c r="AV100" s="314"/>
      <c r="AW100" s="314"/>
      <c r="AX100" s="314"/>
      <c r="AY100" s="314"/>
      <c r="AZ100" s="314"/>
      <c r="BA100" s="314"/>
      <c r="BB100" s="314"/>
      <c r="BC100" s="314"/>
      <c r="BD100" s="314"/>
      <c r="BE100" s="314"/>
      <c r="BF100" s="314"/>
      <c r="BG100" s="314"/>
      <c r="BH100" s="314"/>
      <c r="BI100" s="314"/>
      <c r="BJ100" s="314"/>
      <c r="BK100" s="314"/>
      <c r="BL100" s="314"/>
      <c r="BM100" s="314"/>
      <c r="BN100" s="352"/>
    </row>
    <row r="101" spans="1:66" s="338" customFormat="1" x14ac:dyDescent="0.3">
      <c r="A101" s="12"/>
      <c r="B101" s="12"/>
      <c r="C101" s="12"/>
      <c r="D101" s="314"/>
      <c r="E101" s="314"/>
      <c r="F101" s="314"/>
      <c r="G101" s="314"/>
      <c r="H101" s="314"/>
      <c r="I101" s="314"/>
      <c r="J101" s="314"/>
      <c r="K101" s="314"/>
      <c r="L101" s="314"/>
      <c r="M101" s="314"/>
      <c r="N101" s="314"/>
      <c r="O101" s="314"/>
      <c r="P101" s="314"/>
      <c r="Q101" s="314"/>
      <c r="R101" s="314"/>
      <c r="S101" s="314"/>
      <c r="T101" s="314"/>
      <c r="U101" s="314"/>
      <c r="V101" s="314"/>
      <c r="W101" s="314"/>
      <c r="X101" s="314"/>
      <c r="Y101" s="314"/>
      <c r="Z101" s="314"/>
      <c r="AA101" s="314"/>
      <c r="AB101" s="314"/>
      <c r="AC101" s="314"/>
      <c r="AD101" s="314"/>
      <c r="AE101" s="314"/>
      <c r="AF101" s="314"/>
      <c r="AG101" s="314"/>
      <c r="AH101" s="314"/>
      <c r="AI101" s="314"/>
      <c r="AJ101" s="314"/>
      <c r="AK101" s="314"/>
      <c r="AL101" s="314"/>
      <c r="AM101" s="314"/>
      <c r="AN101" s="314"/>
      <c r="AO101" s="314"/>
      <c r="AP101" s="314"/>
      <c r="AQ101" s="314"/>
      <c r="AR101" s="314"/>
      <c r="AS101" s="314"/>
      <c r="AT101" s="314"/>
      <c r="AU101" s="314"/>
      <c r="AV101" s="314"/>
      <c r="AW101" s="314"/>
      <c r="AX101" s="314"/>
      <c r="AY101" s="314"/>
      <c r="AZ101" s="314"/>
      <c r="BA101" s="314"/>
      <c r="BB101" s="314"/>
      <c r="BC101" s="314"/>
      <c r="BD101" s="314"/>
      <c r="BE101" s="314"/>
      <c r="BF101" s="314"/>
      <c r="BG101" s="314"/>
      <c r="BH101" s="314"/>
      <c r="BI101" s="314"/>
      <c r="BJ101" s="314"/>
      <c r="BK101" s="314"/>
      <c r="BL101" s="314"/>
      <c r="BM101" s="314"/>
      <c r="BN101" s="348"/>
    </row>
    <row r="102" spans="1:66" s="338" customFormat="1" x14ac:dyDescent="0.3">
      <c r="A102" s="12"/>
      <c r="B102" s="12"/>
      <c r="C102" s="12"/>
      <c r="D102" s="314"/>
      <c r="E102" s="314"/>
      <c r="F102" s="314"/>
      <c r="G102" s="314"/>
      <c r="H102" s="314"/>
      <c r="I102" s="314"/>
      <c r="J102" s="314"/>
      <c r="K102" s="314"/>
      <c r="L102" s="314"/>
      <c r="M102" s="314"/>
      <c r="N102" s="314"/>
      <c r="O102" s="314"/>
      <c r="P102" s="314"/>
      <c r="Q102" s="314"/>
      <c r="R102" s="314"/>
      <c r="S102" s="314"/>
      <c r="T102" s="314"/>
      <c r="U102" s="314"/>
      <c r="V102" s="314"/>
      <c r="W102" s="314"/>
      <c r="X102" s="314"/>
      <c r="Y102" s="314"/>
      <c r="Z102" s="314"/>
      <c r="AA102" s="314"/>
      <c r="AB102" s="314"/>
      <c r="AC102" s="314"/>
      <c r="AD102" s="314"/>
      <c r="AE102" s="314"/>
      <c r="AF102" s="314"/>
      <c r="AG102" s="314"/>
      <c r="AH102" s="314"/>
      <c r="AI102" s="314"/>
      <c r="AJ102" s="314"/>
      <c r="AK102" s="314"/>
      <c r="AL102" s="314"/>
      <c r="AM102" s="314"/>
      <c r="AN102" s="314"/>
      <c r="AO102" s="314"/>
      <c r="AP102" s="314"/>
      <c r="AQ102" s="314"/>
      <c r="AR102" s="314"/>
      <c r="AS102" s="314"/>
      <c r="AT102" s="314"/>
      <c r="AU102" s="314"/>
      <c r="AV102" s="314"/>
      <c r="AW102" s="314"/>
      <c r="AX102" s="314"/>
      <c r="AY102" s="314"/>
      <c r="AZ102" s="314"/>
      <c r="BA102" s="314"/>
      <c r="BB102" s="314"/>
      <c r="BC102" s="314"/>
      <c r="BD102" s="314"/>
      <c r="BE102" s="314"/>
      <c r="BF102" s="314"/>
      <c r="BG102" s="314"/>
      <c r="BH102" s="314"/>
      <c r="BI102" s="314"/>
      <c r="BJ102" s="314"/>
      <c r="BK102" s="314"/>
      <c r="BL102" s="314"/>
      <c r="BM102" s="314"/>
      <c r="BN102" s="348"/>
    </row>
    <row r="103" spans="1:66" s="338" customFormat="1" x14ac:dyDescent="0.3">
      <c r="A103" s="12"/>
      <c r="B103" s="12"/>
      <c r="C103" s="12"/>
      <c r="D103" s="314"/>
      <c r="E103" s="314"/>
      <c r="F103" s="314"/>
      <c r="G103" s="314"/>
      <c r="H103" s="314"/>
      <c r="I103" s="314"/>
      <c r="J103" s="314"/>
      <c r="K103" s="314"/>
      <c r="L103" s="314"/>
      <c r="M103" s="314"/>
      <c r="N103" s="314"/>
      <c r="O103" s="314"/>
      <c r="P103" s="314"/>
      <c r="Q103" s="314"/>
      <c r="R103" s="314"/>
      <c r="S103" s="314"/>
      <c r="T103" s="314"/>
      <c r="U103" s="314"/>
      <c r="V103" s="314"/>
      <c r="W103" s="314"/>
      <c r="X103" s="314"/>
      <c r="Y103" s="314"/>
      <c r="Z103" s="314"/>
      <c r="AA103" s="314"/>
      <c r="AB103" s="314"/>
      <c r="AC103" s="314"/>
      <c r="AD103" s="314"/>
      <c r="AE103" s="314"/>
      <c r="AF103" s="314"/>
      <c r="AG103" s="314"/>
      <c r="AH103" s="314"/>
      <c r="AI103" s="314"/>
      <c r="AJ103" s="314"/>
      <c r="AK103" s="314"/>
      <c r="AL103" s="314"/>
      <c r="AM103" s="314"/>
      <c r="AN103" s="314"/>
      <c r="AO103" s="314"/>
      <c r="AP103" s="314"/>
      <c r="AQ103" s="314"/>
      <c r="AR103" s="314"/>
      <c r="AS103" s="314"/>
      <c r="AT103" s="314"/>
      <c r="AU103" s="314"/>
      <c r="AV103" s="314"/>
      <c r="AW103" s="314"/>
      <c r="AX103" s="314"/>
      <c r="AY103" s="314"/>
      <c r="AZ103" s="314"/>
      <c r="BA103" s="314"/>
      <c r="BB103" s="314"/>
      <c r="BC103" s="314"/>
      <c r="BD103" s="314"/>
      <c r="BE103" s="314"/>
      <c r="BF103" s="314"/>
      <c r="BG103" s="314"/>
      <c r="BH103" s="314"/>
      <c r="BI103" s="314"/>
      <c r="BJ103" s="314"/>
      <c r="BK103" s="314"/>
      <c r="BL103" s="314"/>
      <c r="BM103" s="314"/>
      <c r="BN103" s="348"/>
    </row>
    <row r="104" spans="1:66" x14ac:dyDescent="0.3">
      <c r="A104" s="379" t="s">
        <v>848</v>
      </c>
      <c r="B104" s="379"/>
      <c r="C104" s="379"/>
      <c r="D104" s="339"/>
      <c r="E104" s="339"/>
      <c r="F104" s="339"/>
      <c r="G104" s="339"/>
      <c r="H104" s="339"/>
      <c r="I104" s="339"/>
      <c r="J104" s="339"/>
      <c r="K104" s="339"/>
      <c r="L104" s="339"/>
      <c r="M104" s="339"/>
      <c r="N104" s="314"/>
      <c r="O104" s="314"/>
      <c r="P104" s="314"/>
      <c r="Q104" s="314"/>
      <c r="R104" s="314"/>
      <c r="S104" s="314"/>
      <c r="T104" s="314"/>
      <c r="U104" s="314"/>
      <c r="V104" s="314"/>
      <c r="W104" s="314"/>
      <c r="X104" s="314"/>
      <c r="Y104" s="314"/>
      <c r="Z104" s="314"/>
      <c r="AA104" s="314"/>
      <c r="AB104" s="314"/>
      <c r="AC104" s="314"/>
      <c r="AD104" s="314"/>
      <c r="AE104" s="314"/>
      <c r="AF104" s="314"/>
      <c r="AG104" s="314"/>
      <c r="AH104" s="314"/>
      <c r="AI104" s="314"/>
      <c r="AJ104" s="314"/>
      <c r="AK104" s="314"/>
      <c r="AL104" s="314"/>
      <c r="AM104" s="314"/>
      <c r="AN104" s="314"/>
      <c r="AO104" s="314"/>
      <c r="AP104" s="314"/>
      <c r="AQ104" s="314"/>
      <c r="AR104" s="314"/>
      <c r="AS104" s="314"/>
      <c r="AT104" s="314"/>
      <c r="AU104" s="314"/>
      <c r="AV104" s="314"/>
      <c r="AW104" s="314"/>
      <c r="AX104" s="314"/>
      <c r="AY104" s="314"/>
      <c r="AZ104" s="314"/>
      <c r="BA104" s="314"/>
      <c r="BB104" s="314"/>
      <c r="BC104" s="314"/>
      <c r="BD104" s="314"/>
      <c r="BE104" s="314"/>
      <c r="BF104" s="314"/>
      <c r="BG104" s="314"/>
      <c r="BH104" s="314"/>
      <c r="BI104" s="314"/>
      <c r="BJ104" s="314"/>
      <c r="BK104" s="314"/>
      <c r="BL104" s="314"/>
      <c r="BM104" s="314"/>
    </row>
    <row r="105" spans="1:66" ht="57.6" x14ac:dyDescent="0.3">
      <c r="A105" s="354" t="s">
        <v>866</v>
      </c>
      <c r="B105" s="380" t="s">
        <v>905</v>
      </c>
      <c r="C105" s="380" t="s">
        <v>906</v>
      </c>
      <c r="D105" s="314"/>
      <c r="E105" s="314"/>
      <c r="F105" s="314"/>
      <c r="G105" s="314"/>
      <c r="H105" s="314"/>
      <c r="I105" s="314"/>
      <c r="J105" s="314"/>
      <c r="K105" s="314"/>
      <c r="L105" s="314"/>
      <c r="M105" s="314"/>
      <c r="N105" s="314"/>
      <c r="O105" s="314"/>
      <c r="P105" s="314"/>
      <c r="Q105" s="314"/>
      <c r="R105" s="314"/>
      <c r="S105" s="314"/>
      <c r="T105" s="314"/>
      <c r="U105" s="314"/>
      <c r="V105" s="314"/>
      <c r="W105" s="314"/>
      <c r="X105" s="314"/>
      <c r="Y105" s="314"/>
      <c r="Z105" s="314"/>
      <c r="AA105" s="314"/>
      <c r="AB105" s="314"/>
      <c r="AC105" s="314"/>
      <c r="AD105" s="314"/>
      <c r="AE105" s="314"/>
      <c r="AF105" s="314"/>
      <c r="AG105" s="314"/>
      <c r="AH105" s="314"/>
      <c r="AI105" s="314"/>
      <c r="AJ105" s="314"/>
      <c r="AK105" s="314"/>
      <c r="AL105" s="314"/>
      <c r="AM105" s="314"/>
      <c r="AN105" s="314"/>
      <c r="AO105" s="314"/>
      <c r="AP105" s="314"/>
      <c r="AQ105" s="314"/>
      <c r="AR105" s="314"/>
      <c r="AS105" s="314"/>
      <c r="AT105" s="314"/>
      <c r="AU105" s="314"/>
      <c r="AV105" s="314"/>
      <c r="AW105" s="314"/>
      <c r="AX105" s="314"/>
      <c r="AY105" s="314"/>
      <c r="AZ105" s="314"/>
      <c r="BA105" s="314"/>
      <c r="BB105" s="314"/>
      <c r="BC105" s="314"/>
    </row>
    <row r="106" spans="1:66" x14ac:dyDescent="0.3">
      <c r="A106" s="333" t="s">
        <v>869</v>
      </c>
      <c r="B106" s="333">
        <v>1</v>
      </c>
      <c r="C106" s="333">
        <v>6.4000000000000003E-3</v>
      </c>
      <c r="D106" s="314"/>
      <c r="E106" s="314"/>
      <c r="F106" s="314"/>
      <c r="G106" s="314"/>
      <c r="H106" s="314"/>
      <c r="I106" s="314"/>
      <c r="J106" s="314"/>
      <c r="K106" s="314"/>
      <c r="L106" s="314"/>
      <c r="M106" s="314"/>
      <c r="N106" s="314"/>
      <c r="O106" s="314"/>
      <c r="P106" s="314"/>
      <c r="Q106" s="314"/>
      <c r="R106" s="314"/>
      <c r="S106" s="314"/>
      <c r="T106" s="314"/>
      <c r="U106" s="314"/>
      <c r="V106" s="314"/>
      <c r="W106" s="314"/>
      <c r="X106" s="314"/>
      <c r="Y106" s="314"/>
      <c r="Z106" s="314"/>
      <c r="AA106" s="314"/>
      <c r="AB106" s="314"/>
      <c r="AC106" s="314"/>
      <c r="AD106" s="314"/>
      <c r="AE106" s="314"/>
      <c r="AF106" s="314"/>
      <c r="AG106" s="314"/>
      <c r="AH106" s="314"/>
      <c r="AI106" s="314"/>
      <c r="AJ106" s="314"/>
      <c r="AK106" s="314"/>
      <c r="AL106" s="314"/>
      <c r="AM106" s="314"/>
      <c r="AN106" s="314"/>
      <c r="AO106" s="314"/>
      <c r="AP106" s="314"/>
      <c r="AQ106" s="314"/>
      <c r="AR106" s="314"/>
      <c r="AS106" s="314"/>
      <c r="AT106" s="314"/>
      <c r="AU106" s="314"/>
      <c r="AV106" s="314"/>
      <c r="AW106" s="314"/>
      <c r="AX106" s="314"/>
      <c r="AY106" s="314"/>
      <c r="AZ106" s="314"/>
      <c r="BA106" s="314"/>
      <c r="BB106" s="314"/>
      <c r="BC106" s="314"/>
    </row>
    <row r="107" spans="1:66" x14ac:dyDescent="0.3">
      <c r="A107" s="333" t="s">
        <v>867</v>
      </c>
      <c r="B107" s="333">
        <v>0</v>
      </c>
      <c r="C107" s="333">
        <v>1.0800000000000001E-2</v>
      </c>
      <c r="D107" s="314"/>
      <c r="E107" s="314"/>
      <c r="F107" s="314"/>
      <c r="G107" s="314"/>
      <c r="H107" s="314"/>
      <c r="I107" s="314"/>
      <c r="J107" s="314"/>
      <c r="K107" s="314"/>
      <c r="L107" s="314"/>
      <c r="M107" s="314"/>
      <c r="N107" s="314"/>
      <c r="O107" s="314"/>
      <c r="P107" s="314"/>
      <c r="Q107" s="314"/>
      <c r="R107" s="314"/>
      <c r="S107" s="314"/>
      <c r="T107" s="314"/>
      <c r="U107" s="314"/>
      <c r="V107" s="314"/>
      <c r="W107" s="314"/>
      <c r="X107" s="314"/>
      <c r="Y107" s="314"/>
      <c r="Z107" s="314"/>
      <c r="AA107" s="314"/>
      <c r="AB107" s="314"/>
      <c r="AC107" s="314"/>
      <c r="AD107" s="314"/>
      <c r="AE107" s="314"/>
      <c r="AF107" s="314"/>
      <c r="AG107" s="314"/>
      <c r="AH107" s="314"/>
      <c r="AI107" s="314"/>
      <c r="AJ107" s="314"/>
      <c r="AK107" s="314"/>
      <c r="AL107" s="314"/>
      <c r="AM107" s="314"/>
      <c r="AN107" s="314"/>
      <c r="AO107" s="314"/>
      <c r="AP107" s="314"/>
      <c r="AQ107" s="314"/>
      <c r="AR107" s="314"/>
      <c r="AS107" s="314"/>
      <c r="AT107" s="314"/>
      <c r="AU107" s="314"/>
      <c r="AV107" s="314"/>
      <c r="AW107" s="314"/>
      <c r="AX107" s="314"/>
      <c r="AY107" s="314"/>
      <c r="AZ107" s="314"/>
      <c r="BA107" s="314"/>
      <c r="BB107" s="314"/>
      <c r="BC107" s="314"/>
    </row>
    <row r="108" spans="1:66" x14ac:dyDescent="0.3">
      <c r="A108" s="333" t="s">
        <v>868</v>
      </c>
      <c r="B108" s="333">
        <v>0</v>
      </c>
      <c r="C108" s="333">
        <v>0.1489</v>
      </c>
      <c r="D108" s="314"/>
      <c r="E108" s="314"/>
      <c r="F108" s="314"/>
      <c r="G108" s="314"/>
      <c r="H108" s="314"/>
      <c r="I108" s="314"/>
      <c r="J108" s="314"/>
      <c r="K108" s="314"/>
      <c r="L108" s="314"/>
      <c r="M108" s="314"/>
      <c r="N108" s="314"/>
      <c r="O108" s="314"/>
      <c r="P108" s="314"/>
      <c r="Q108" s="314"/>
      <c r="R108" s="314"/>
      <c r="S108" s="314"/>
      <c r="T108" s="314"/>
      <c r="U108" s="314"/>
      <c r="V108" s="314"/>
      <c r="W108" s="314"/>
      <c r="X108" s="314"/>
      <c r="Y108" s="314"/>
      <c r="Z108" s="314"/>
      <c r="AA108" s="314"/>
      <c r="AB108" s="314"/>
      <c r="AC108" s="314"/>
      <c r="AD108" s="314"/>
      <c r="AE108" s="314"/>
      <c r="AF108" s="314"/>
      <c r="AG108" s="314"/>
      <c r="AH108" s="314"/>
      <c r="AI108" s="314"/>
      <c r="AJ108" s="314"/>
      <c r="AK108" s="314"/>
      <c r="AL108" s="314"/>
      <c r="AM108" s="314"/>
      <c r="AN108" s="314"/>
      <c r="AO108" s="314"/>
      <c r="AP108" s="314"/>
      <c r="AQ108" s="314"/>
      <c r="AR108" s="314"/>
      <c r="AS108" s="314"/>
      <c r="AT108" s="314"/>
      <c r="AU108" s="314"/>
      <c r="AV108" s="314"/>
      <c r="AW108" s="314"/>
      <c r="AX108" s="314"/>
      <c r="AY108" s="314"/>
      <c r="AZ108" s="314"/>
      <c r="BA108" s="314"/>
      <c r="BB108" s="314"/>
      <c r="BC108" s="314"/>
    </row>
    <row r="109" spans="1:66" x14ac:dyDescent="0.3">
      <c r="A109" s="333" t="s">
        <v>853</v>
      </c>
      <c r="B109" s="333">
        <v>1</v>
      </c>
      <c r="C109" s="333">
        <v>0.9254</v>
      </c>
    </row>
    <row r="110" spans="1:66" x14ac:dyDescent="0.3">
      <c r="A110" s="333" t="s">
        <v>854</v>
      </c>
      <c r="B110" s="333">
        <v>1</v>
      </c>
      <c r="C110" s="333">
        <v>0.33250000000000002</v>
      </c>
    </row>
    <row r="111" spans="1:66" x14ac:dyDescent="0.3">
      <c r="A111" s="354" t="s">
        <v>855</v>
      </c>
      <c r="B111" s="354"/>
      <c r="C111" s="354"/>
    </row>
    <row r="112" spans="1:66" x14ac:dyDescent="0.3">
      <c r="A112" s="333" t="s">
        <v>857</v>
      </c>
      <c r="B112" s="333">
        <v>1</v>
      </c>
      <c r="C112" s="333">
        <v>4.4999999999999999E-4</v>
      </c>
    </row>
    <row r="113" spans="1:3" x14ac:dyDescent="0.3">
      <c r="A113" s="333" t="s">
        <v>858</v>
      </c>
      <c r="B113" s="333">
        <v>0</v>
      </c>
      <c r="C113" s="333">
        <v>4.4999999999999999E-4</v>
      </c>
    </row>
    <row r="114" spans="1:3" x14ac:dyDescent="0.3">
      <c r="A114" s="333" t="s">
        <v>859</v>
      </c>
      <c r="B114" s="333">
        <v>1</v>
      </c>
      <c r="C114" s="333">
        <v>7.3999999999999999E-4</v>
      </c>
    </row>
    <row r="115" spans="1:3" x14ac:dyDescent="0.3">
      <c r="A115" s="333" t="s">
        <v>860</v>
      </c>
      <c r="B115" s="333">
        <v>0</v>
      </c>
      <c r="C115" s="333">
        <v>3.6000000000000002E-4</v>
      </c>
    </row>
    <row r="116" spans="1:3" x14ac:dyDescent="0.3">
      <c r="A116" s="333" t="s">
        <v>861</v>
      </c>
      <c r="B116" s="333">
        <v>0</v>
      </c>
      <c r="C116" s="333">
        <v>1.5970000000000002E-2</v>
      </c>
    </row>
    <row r="117" spans="1:3" x14ac:dyDescent="0.3">
      <c r="A117" s="333" t="s">
        <v>862</v>
      </c>
      <c r="B117" s="333">
        <v>1</v>
      </c>
      <c r="C117" s="333">
        <v>0</v>
      </c>
    </row>
    <row r="118" spans="1:3" x14ac:dyDescent="0.3">
      <c r="A118" s="333" t="s">
        <v>863</v>
      </c>
      <c r="B118" s="333">
        <v>0</v>
      </c>
      <c r="C118" s="333">
        <v>0</v>
      </c>
    </row>
    <row r="119" spans="1:3" x14ac:dyDescent="0.3">
      <c r="A119" s="333" t="s">
        <v>864</v>
      </c>
      <c r="B119" s="333">
        <v>0</v>
      </c>
      <c r="C119" s="333">
        <v>0</v>
      </c>
    </row>
    <row r="120" spans="1:3" x14ac:dyDescent="0.3">
      <c r="A120" s="333" t="s">
        <v>865</v>
      </c>
      <c r="B120" s="333">
        <v>1</v>
      </c>
      <c r="C120" s="333">
        <v>0.2</v>
      </c>
    </row>
  </sheetData>
  <pageMargins left="0.7" right="0.7" top="0.75" bottom="0.75" header="0.3" footer="0.3"/>
  <legacy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1"/>
  </sheetPr>
  <dimension ref="A1:XFD262"/>
  <sheetViews>
    <sheetView zoomScale="90" zoomScaleNormal="90" workbookViewId="0">
      <pane xSplit="2" topLeftCell="P1" activePane="topRight" state="frozen"/>
      <selection pane="topRight"/>
    </sheetView>
  </sheetViews>
  <sheetFormatPr baseColWidth="10" defaultRowHeight="14.4" x14ac:dyDescent="0.3"/>
  <cols>
    <col min="1" max="1" width="63.44140625" customWidth="1"/>
    <col min="2" max="2" width="11.109375" customWidth="1"/>
    <col min="3" max="3" width="15.109375" bestFit="1" customWidth="1"/>
    <col min="4" max="4" width="11.5546875" bestFit="1" customWidth="1"/>
    <col min="5" max="5" width="12.5546875" bestFit="1" customWidth="1"/>
    <col min="6" max="6" width="12.109375" bestFit="1" customWidth="1"/>
    <col min="7" max="7" width="13.44140625" bestFit="1" customWidth="1"/>
    <col min="8" max="16" width="11.5546875" bestFit="1" customWidth="1"/>
  </cols>
  <sheetData>
    <row r="1" spans="1:39" ht="31.2" x14ac:dyDescent="0.6">
      <c r="A1" s="83" t="s">
        <v>68</v>
      </c>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76"/>
    </row>
    <row r="2" spans="1:39" x14ac:dyDescent="0.3">
      <c r="A2" s="84" t="s">
        <v>242</v>
      </c>
      <c r="B2" s="84"/>
      <c r="C2" s="84"/>
      <c r="D2" s="84"/>
      <c r="E2" s="84"/>
      <c r="F2" s="84"/>
      <c r="G2" s="84"/>
      <c r="H2" s="84"/>
      <c r="I2" s="84"/>
      <c r="J2" s="84"/>
      <c r="K2" s="84"/>
      <c r="L2" s="84"/>
      <c r="M2" s="84"/>
      <c r="N2" s="84"/>
      <c r="O2" s="84"/>
      <c r="P2" s="84"/>
      <c r="Q2" s="84"/>
      <c r="R2" s="84"/>
      <c r="S2" s="84"/>
      <c r="T2" s="84"/>
      <c r="U2" s="84"/>
      <c r="V2" s="84"/>
      <c r="W2" s="84"/>
      <c r="X2" s="84"/>
      <c r="Y2" s="84"/>
      <c r="Z2" s="84"/>
      <c r="AA2" s="84"/>
      <c r="AB2" s="84"/>
      <c r="AC2" s="84"/>
      <c r="AD2" s="84"/>
      <c r="AE2" s="84"/>
    </row>
    <row r="3" spans="1:39" ht="15" thickBot="1" x14ac:dyDescent="0.35"/>
    <row r="4" spans="1:39" ht="15" thickBot="1" x14ac:dyDescent="0.35">
      <c r="A4" s="501" t="s">
        <v>69</v>
      </c>
      <c r="B4" s="502"/>
      <c r="C4" s="503"/>
      <c r="D4" s="44"/>
      <c r="E4" s="35"/>
      <c r="AH4" s="96"/>
    </row>
    <row r="5" spans="1:39" x14ac:dyDescent="0.3">
      <c r="A5" s="119" t="s">
        <v>71</v>
      </c>
      <c r="B5" s="123" t="s">
        <v>72</v>
      </c>
      <c r="C5" s="123">
        <v>3.5999999999999999E-3</v>
      </c>
      <c r="D5" s="15"/>
      <c r="E5" s="35"/>
      <c r="AH5" s="96"/>
    </row>
    <row r="6" spans="1:39" x14ac:dyDescent="0.3">
      <c r="A6" s="119" t="s">
        <v>74</v>
      </c>
      <c r="B6" s="64" t="s">
        <v>75</v>
      </c>
      <c r="C6" s="64">
        <v>23.884589999999999</v>
      </c>
      <c r="D6" s="15"/>
      <c r="E6" s="15"/>
      <c r="AH6" s="96"/>
      <c r="AJ6" s="61"/>
      <c r="AK6" s="61"/>
      <c r="AL6" s="43"/>
      <c r="AM6" s="43"/>
    </row>
    <row r="7" spans="1:39" x14ac:dyDescent="0.3">
      <c r="A7" s="119" t="s">
        <v>78</v>
      </c>
      <c r="B7" s="64" t="s">
        <v>79</v>
      </c>
      <c r="C7" s="124">
        <v>1.141552511E-4</v>
      </c>
      <c r="D7" s="15"/>
      <c r="E7" s="238"/>
      <c r="AH7" s="96"/>
      <c r="AJ7" s="61"/>
      <c r="AK7" s="61"/>
      <c r="AL7" s="43"/>
      <c r="AM7" s="43"/>
    </row>
    <row r="8" spans="1:39" x14ac:dyDescent="0.3">
      <c r="A8" s="119" t="s">
        <v>81</v>
      </c>
      <c r="B8" s="64" t="s">
        <v>82</v>
      </c>
      <c r="C8" s="124">
        <v>1.0000000000000001E-15</v>
      </c>
      <c r="D8" s="15"/>
      <c r="AH8" s="96"/>
      <c r="AJ8" s="92"/>
      <c r="AK8" s="43"/>
      <c r="AL8" s="43"/>
      <c r="AM8" s="43"/>
    </row>
    <row r="9" spans="1:39" x14ac:dyDescent="0.3">
      <c r="A9" s="119" t="s">
        <v>84</v>
      </c>
      <c r="B9" s="64" t="s">
        <v>85</v>
      </c>
      <c r="C9" s="124">
        <v>1000000000</v>
      </c>
      <c r="D9" s="15"/>
      <c r="AH9" s="96"/>
      <c r="AJ9" s="43"/>
      <c r="AK9" s="43"/>
      <c r="AL9" s="43"/>
      <c r="AM9" s="43"/>
    </row>
    <row r="10" spans="1:39" x14ac:dyDescent="0.3">
      <c r="A10" s="119" t="s">
        <v>86</v>
      </c>
      <c r="B10" s="64" t="s">
        <v>87</v>
      </c>
      <c r="C10" s="125">
        <v>2.3866348450000001</v>
      </c>
      <c r="D10" s="15"/>
      <c r="AH10" s="96"/>
      <c r="AJ10" s="43"/>
      <c r="AK10" s="43"/>
      <c r="AL10" s="43"/>
      <c r="AM10" s="43"/>
    </row>
    <row r="11" spans="1:39" x14ac:dyDescent="0.3">
      <c r="A11" s="119" t="s">
        <v>89</v>
      </c>
      <c r="B11" s="64" t="s">
        <v>90</v>
      </c>
      <c r="C11" s="125">
        <v>0.27272727200000002</v>
      </c>
      <c r="D11" s="15"/>
      <c r="AH11" s="96"/>
      <c r="AJ11" s="43"/>
      <c r="AK11" s="43"/>
      <c r="AL11" s="43"/>
      <c r="AM11" s="43"/>
    </row>
    <row r="12" spans="1:39" x14ac:dyDescent="0.3">
      <c r="A12" s="119" t="s">
        <v>91</v>
      </c>
      <c r="B12" s="64" t="s">
        <v>80</v>
      </c>
      <c r="C12" s="124">
        <v>0.01</v>
      </c>
      <c r="D12" s="12"/>
      <c r="AJ12" s="92"/>
      <c r="AK12" s="43"/>
      <c r="AL12" s="96"/>
      <c r="AM12" s="96"/>
    </row>
    <row r="13" spans="1:39" x14ac:dyDescent="0.3">
      <c r="A13" s="119" t="s">
        <v>220</v>
      </c>
      <c r="B13" s="64" t="s">
        <v>80</v>
      </c>
      <c r="C13" s="124">
        <v>1000000000</v>
      </c>
      <c r="D13" s="12"/>
      <c r="AJ13" s="92"/>
      <c r="AK13" s="152"/>
      <c r="AL13" s="96"/>
      <c r="AM13" s="96"/>
    </row>
    <row r="14" spans="1:39" x14ac:dyDescent="0.3">
      <c r="A14" s="119" t="s">
        <v>148</v>
      </c>
      <c r="B14" s="64" t="s">
        <v>80</v>
      </c>
      <c r="C14" s="124">
        <f>1000000000</f>
        <v>1000000000</v>
      </c>
      <c r="L14" s="35"/>
      <c r="M14" s="35"/>
      <c r="N14" s="35"/>
      <c r="O14" s="35"/>
      <c r="P14" s="35"/>
      <c r="Q14" s="35"/>
      <c r="R14" s="35"/>
      <c r="S14" s="35"/>
      <c r="T14" s="35"/>
      <c r="U14" s="35"/>
      <c r="V14" s="35"/>
      <c r="W14" s="35"/>
      <c r="X14" s="35"/>
      <c r="Y14" s="35"/>
      <c r="Z14" s="35"/>
      <c r="AA14" s="35"/>
      <c r="AB14" s="35"/>
      <c r="AC14" s="35"/>
      <c r="AD14" s="35"/>
      <c r="AE14" s="35"/>
      <c r="AF14" s="35"/>
      <c r="AG14" s="35"/>
      <c r="AH14" s="35"/>
      <c r="AI14" s="35"/>
      <c r="AJ14" s="35"/>
      <c r="AK14" s="35"/>
      <c r="AL14" s="35"/>
      <c r="AM14" s="35"/>
    </row>
    <row r="15" spans="1:39" x14ac:dyDescent="0.3">
      <c r="A15" s="119" t="s">
        <v>178</v>
      </c>
      <c r="B15" s="64" t="s">
        <v>80</v>
      </c>
      <c r="C15" s="124">
        <v>1000000000000</v>
      </c>
      <c r="D15" s="12"/>
    </row>
    <row r="16" spans="1:39" x14ac:dyDescent="0.3">
      <c r="A16" s="119" t="s">
        <v>256</v>
      </c>
      <c r="B16" s="64" t="s">
        <v>163</v>
      </c>
      <c r="C16" s="124">
        <v>4.1868E-5</v>
      </c>
      <c r="D16" s="35"/>
      <c r="L16" s="35"/>
      <c r="M16" s="35"/>
      <c r="N16" s="35"/>
      <c r="O16" s="35"/>
      <c r="P16" s="35"/>
      <c r="Q16" s="35"/>
      <c r="R16" s="35"/>
      <c r="S16" s="35"/>
      <c r="T16" s="35"/>
      <c r="U16" s="35"/>
      <c r="V16" s="35"/>
      <c r="W16" s="35"/>
      <c r="X16" s="35"/>
      <c r="Y16" s="35"/>
      <c r="Z16" s="35"/>
      <c r="AA16" s="35"/>
      <c r="AB16" s="35"/>
    </row>
    <row r="17" spans="1:2507" x14ac:dyDescent="0.3">
      <c r="A17" s="119" t="s">
        <v>168</v>
      </c>
      <c r="B17" s="64" t="s">
        <v>169</v>
      </c>
      <c r="C17" s="164">
        <v>0.47972599999999999</v>
      </c>
      <c r="D17" s="12"/>
      <c r="G17" s="35"/>
      <c r="H17" s="15"/>
      <c r="I17" s="15"/>
      <c r="J17" s="15"/>
      <c r="K17" s="35"/>
    </row>
    <row r="18" spans="1:2507" x14ac:dyDescent="0.3">
      <c r="A18" s="119" t="s">
        <v>164</v>
      </c>
      <c r="B18" s="64" t="s">
        <v>165</v>
      </c>
      <c r="C18" s="164">
        <v>5.5819999999999999</v>
      </c>
      <c r="D18" s="15"/>
      <c r="G18" s="35"/>
      <c r="H18" s="35"/>
      <c r="I18" s="35"/>
      <c r="J18" s="35"/>
      <c r="K18" s="35"/>
      <c r="L18" s="15"/>
      <c r="M18" s="35"/>
      <c r="N18" s="35"/>
      <c r="O18" s="35"/>
      <c r="P18" s="35"/>
      <c r="Q18" s="35"/>
      <c r="R18" s="35"/>
      <c r="S18" s="35"/>
      <c r="T18" s="35"/>
      <c r="U18" s="35"/>
      <c r="V18" s="35"/>
      <c r="W18" s="35"/>
      <c r="X18" s="35"/>
      <c r="Y18" s="35"/>
      <c r="Z18" s="35"/>
      <c r="AA18" s="35"/>
      <c r="AB18" s="35"/>
    </row>
    <row r="19" spans="1:2507" x14ac:dyDescent="0.3">
      <c r="A19" s="119" t="s">
        <v>274</v>
      </c>
      <c r="B19" s="64" t="s">
        <v>218</v>
      </c>
      <c r="C19" s="165">
        <v>2.12</v>
      </c>
      <c r="D19" s="162"/>
    </row>
    <row r="20" spans="1:2507" x14ac:dyDescent="0.3">
      <c r="A20" s="119" t="s">
        <v>217</v>
      </c>
      <c r="B20" s="64" t="s">
        <v>216</v>
      </c>
      <c r="C20" s="64">
        <v>275</v>
      </c>
      <c r="E20" s="119" t="s">
        <v>761</v>
      </c>
      <c r="F20" s="123" t="s">
        <v>80</v>
      </c>
      <c r="G20" s="123">
        <v>1000000000000</v>
      </c>
      <c r="AC20" s="12"/>
      <c r="AD20" s="12"/>
      <c r="AE20" s="12"/>
      <c r="AF20" s="12"/>
      <c r="AG20" s="12"/>
      <c r="AH20" s="12"/>
      <c r="AI20" s="12"/>
      <c r="AJ20" s="12"/>
      <c r="AK20" s="12"/>
      <c r="AL20" s="12"/>
      <c r="AM20" s="12"/>
      <c r="AN20" s="12"/>
      <c r="AO20" s="12"/>
      <c r="AP20" s="12"/>
      <c r="AQ20" s="12"/>
      <c r="AR20" s="12"/>
      <c r="AS20" s="12"/>
      <c r="AT20" s="12"/>
      <c r="AU20" s="12"/>
      <c r="AV20" s="12"/>
      <c r="AW20" s="12"/>
      <c r="AX20" s="12"/>
      <c r="AY20" s="12"/>
      <c r="AZ20" s="12"/>
      <c r="BA20" s="12"/>
      <c r="BB20" s="12"/>
      <c r="BC20" s="12"/>
      <c r="BD20" s="12"/>
      <c r="BE20" s="12"/>
      <c r="BF20" s="12"/>
      <c r="BG20" s="12"/>
      <c r="BH20" s="12"/>
      <c r="BI20" s="12"/>
      <c r="BJ20" s="12"/>
      <c r="BK20" s="12"/>
      <c r="BL20" s="12"/>
      <c r="BM20" s="12"/>
      <c r="BN20" s="12"/>
      <c r="BO20" s="12"/>
    </row>
    <row r="21" spans="1:2507" x14ac:dyDescent="0.3">
      <c r="A21" s="119" t="s">
        <v>290</v>
      </c>
      <c r="B21" s="64" t="s">
        <v>80</v>
      </c>
      <c r="C21" s="65">
        <v>1000</v>
      </c>
      <c r="E21" s="119" t="s">
        <v>670</v>
      </c>
      <c r="F21" s="123" t="s">
        <v>80</v>
      </c>
      <c r="G21" s="123">
        <v>9.9999999999999995E-7</v>
      </c>
      <c r="AC21" s="12"/>
      <c r="AD21" s="12"/>
      <c r="AE21" s="12"/>
      <c r="AF21" s="12"/>
      <c r="AG21" s="12"/>
      <c r="AH21" s="12"/>
      <c r="AI21" s="12"/>
      <c r="AJ21" s="12"/>
      <c r="AK21" s="12"/>
      <c r="AL21" s="12"/>
      <c r="AM21" s="12"/>
      <c r="AN21" s="12"/>
      <c r="AO21" s="12"/>
      <c r="AP21" s="12"/>
      <c r="AQ21" s="12"/>
      <c r="AR21" s="12"/>
      <c r="AS21" s="12"/>
      <c r="AT21" s="12"/>
      <c r="AU21" s="12"/>
      <c r="AV21" s="12"/>
      <c r="AW21" s="12"/>
      <c r="AX21" s="12"/>
      <c r="AY21" s="12"/>
      <c r="AZ21" s="12"/>
      <c r="BA21" s="12"/>
      <c r="BB21" s="12"/>
      <c r="BC21" s="12"/>
      <c r="BD21" s="12"/>
      <c r="BE21" s="12"/>
      <c r="BF21" s="12"/>
      <c r="BG21" s="12"/>
      <c r="BH21" s="12"/>
      <c r="BI21" s="12"/>
      <c r="BJ21" s="12"/>
      <c r="BK21" s="12"/>
      <c r="BL21" s="12"/>
      <c r="BM21" s="12"/>
      <c r="BN21" s="12"/>
      <c r="BO21" s="12"/>
    </row>
    <row r="22" spans="1:2507" s="35" customFormat="1" x14ac:dyDescent="0.3">
      <c r="A22" s="119" t="s">
        <v>341</v>
      </c>
      <c r="B22" s="64" t="s">
        <v>80</v>
      </c>
      <c r="C22" s="64">
        <v>1000</v>
      </c>
      <c r="E22" s="119" t="s">
        <v>529</v>
      </c>
      <c r="F22" s="123" t="s">
        <v>80</v>
      </c>
      <c r="G22" s="123">
        <v>1000000000000</v>
      </c>
      <c r="AC22" s="12"/>
      <c r="AD22" s="12"/>
      <c r="AE22" s="12"/>
      <c r="AF22" s="12"/>
      <c r="AG22" s="12"/>
      <c r="AH22" s="12"/>
      <c r="AI22" s="12"/>
      <c r="AJ22" s="12"/>
      <c r="AK22" s="12"/>
      <c r="AL22" s="12"/>
      <c r="AM22" s="12"/>
      <c r="AN22" s="12"/>
      <c r="AO22" s="12"/>
      <c r="AP22" s="12"/>
      <c r="AQ22" s="12"/>
      <c r="AR22" s="12"/>
      <c r="AS22" s="12"/>
      <c r="AT22" s="12"/>
      <c r="AU22" s="12"/>
      <c r="AV22" s="12"/>
      <c r="AW22" s="12"/>
      <c r="AX22" s="12"/>
      <c r="AY22" s="12"/>
      <c r="AZ22" s="12"/>
      <c r="BA22" s="12"/>
      <c r="BB22" s="12"/>
      <c r="BC22" s="12"/>
      <c r="BD22" s="12"/>
      <c r="BE22" s="12"/>
      <c r="BF22" s="12"/>
      <c r="BG22" s="12"/>
      <c r="BH22" s="12"/>
      <c r="BI22" s="12"/>
      <c r="BJ22" s="12"/>
      <c r="BK22" s="12"/>
      <c r="BL22" s="12"/>
      <c r="BM22" s="12"/>
      <c r="BN22" s="12"/>
      <c r="BO22" s="1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c r="IW22"/>
      <c r="IX22"/>
      <c r="IY22"/>
      <c r="IZ22"/>
      <c r="JA22"/>
      <c r="JB22"/>
      <c r="JC22"/>
      <c r="JD22"/>
      <c r="JE22"/>
      <c r="JF22"/>
      <c r="JG22"/>
      <c r="JH22"/>
      <c r="JI22"/>
      <c r="JJ22"/>
      <c r="JK22"/>
      <c r="JL22"/>
      <c r="JM22"/>
      <c r="JN22"/>
      <c r="JO22"/>
      <c r="JP22"/>
      <c r="JQ22"/>
      <c r="JR22"/>
      <c r="JS22"/>
      <c r="JT22"/>
      <c r="JU22"/>
      <c r="JV22"/>
      <c r="JW22"/>
      <c r="JX22"/>
      <c r="JY22"/>
      <c r="JZ22"/>
      <c r="KA22"/>
      <c r="KB22"/>
      <c r="KC22"/>
      <c r="KD22"/>
      <c r="KE22"/>
      <c r="KF22"/>
      <c r="KG22"/>
      <c r="KH22"/>
      <c r="KI22"/>
      <c r="KJ22"/>
      <c r="KK22"/>
      <c r="KL22"/>
      <c r="KM22"/>
      <c r="KN22"/>
      <c r="KO22"/>
      <c r="KP22"/>
      <c r="KQ22"/>
      <c r="KR22"/>
      <c r="KS22"/>
      <c r="KT22"/>
      <c r="KU22"/>
      <c r="KV22"/>
      <c r="KW22"/>
      <c r="KX22"/>
      <c r="KY22"/>
      <c r="KZ22"/>
      <c r="LA22"/>
      <c r="LB22"/>
      <c r="LC22"/>
      <c r="LD22"/>
      <c r="LE22"/>
      <c r="LF22"/>
      <c r="LG22"/>
      <c r="LH22"/>
      <c r="LI22"/>
      <c r="LJ22"/>
      <c r="LK22"/>
      <c r="LL22"/>
      <c r="LM22"/>
      <c r="LN22"/>
      <c r="LO22"/>
      <c r="LP22"/>
      <c r="LQ22"/>
      <c r="LR22"/>
      <c r="LS22"/>
      <c r="LT22"/>
      <c r="LU22"/>
      <c r="LV22"/>
      <c r="LW22"/>
      <c r="LX22"/>
      <c r="LY22"/>
      <c r="LZ22"/>
      <c r="MA22"/>
      <c r="MB22"/>
      <c r="MC22"/>
      <c r="MD22"/>
      <c r="ME22"/>
      <c r="MF22"/>
      <c r="MG22"/>
      <c r="MH22"/>
      <c r="MI22"/>
      <c r="MJ22"/>
      <c r="MK22"/>
      <c r="ML22"/>
      <c r="MM22"/>
      <c r="MN22"/>
      <c r="MO22"/>
      <c r="MP22"/>
      <c r="MQ22"/>
      <c r="MR22"/>
      <c r="MS22"/>
      <c r="MT22"/>
      <c r="MU22"/>
      <c r="MV22"/>
      <c r="MW22"/>
      <c r="MX22"/>
      <c r="MY22"/>
      <c r="MZ22"/>
      <c r="NA22"/>
      <c r="NB22"/>
      <c r="NC22"/>
      <c r="ND22"/>
      <c r="NE22"/>
      <c r="NF22"/>
      <c r="NG22"/>
      <c r="NH22"/>
      <c r="NI22"/>
      <c r="NJ22"/>
      <c r="NK22"/>
      <c r="NL22"/>
      <c r="NM22"/>
      <c r="NN22"/>
      <c r="NO22"/>
      <c r="NP22"/>
      <c r="NQ22"/>
      <c r="NR22"/>
      <c r="NS22"/>
      <c r="NT22"/>
      <c r="NU22"/>
      <c r="NV22"/>
      <c r="NW22"/>
      <c r="NX22"/>
      <c r="NY22"/>
      <c r="NZ22"/>
      <c r="OA22"/>
      <c r="OB22"/>
      <c r="OC22"/>
      <c r="OD22"/>
      <c r="OE22"/>
      <c r="OF22"/>
      <c r="OG22"/>
      <c r="OH22"/>
      <c r="OI22"/>
      <c r="OJ22"/>
      <c r="OK22"/>
      <c r="OL22"/>
      <c r="OM22"/>
      <c r="ON22"/>
      <c r="OO22"/>
      <c r="OP22"/>
      <c r="OQ22"/>
      <c r="OR22"/>
      <c r="OS22"/>
      <c r="OT22"/>
      <c r="OU22"/>
      <c r="OV22"/>
      <c r="OW22"/>
      <c r="OX22"/>
      <c r="OY22"/>
      <c r="OZ22"/>
      <c r="PA22"/>
      <c r="PB22"/>
      <c r="PC22"/>
      <c r="PD22"/>
      <c r="PE22"/>
      <c r="PF22"/>
      <c r="PG22"/>
      <c r="PH22"/>
      <c r="PI22"/>
      <c r="PJ22"/>
      <c r="PK22"/>
      <c r="PL22"/>
      <c r="PM22"/>
      <c r="PN22"/>
      <c r="PO22"/>
      <c r="PP22"/>
      <c r="PQ22"/>
      <c r="PR22"/>
      <c r="PS22"/>
      <c r="PT22"/>
      <c r="PU22"/>
      <c r="PV22"/>
      <c r="PW22"/>
      <c r="PX22"/>
      <c r="PY22"/>
      <c r="PZ22"/>
      <c r="QA22"/>
      <c r="QB22"/>
      <c r="QC22"/>
      <c r="QD22"/>
      <c r="QE22"/>
      <c r="QF22"/>
      <c r="QG22"/>
      <c r="QH22"/>
      <c r="QI22"/>
      <c r="QJ22"/>
      <c r="QK22"/>
      <c r="QL22"/>
      <c r="QM22"/>
      <c r="QN22"/>
      <c r="QO22"/>
      <c r="QP22"/>
      <c r="QQ22"/>
      <c r="QR22"/>
      <c r="QS22"/>
      <c r="QT22"/>
      <c r="QU22"/>
      <c r="QV22"/>
      <c r="QW22"/>
      <c r="QX22"/>
      <c r="QY22"/>
      <c r="QZ22"/>
      <c r="RA22"/>
      <c r="RB22"/>
      <c r="RC22"/>
      <c r="RD22"/>
      <c r="RE22"/>
      <c r="RF22"/>
      <c r="RG22"/>
      <c r="RH22"/>
      <c r="RI22"/>
      <c r="RJ22"/>
      <c r="RK22"/>
      <c r="RL22"/>
      <c r="RM22"/>
      <c r="RN22"/>
      <c r="RO22"/>
      <c r="RP22"/>
      <c r="RQ22"/>
      <c r="RR22"/>
      <c r="RS22"/>
      <c r="RT22"/>
      <c r="RU22"/>
      <c r="RV22"/>
      <c r="RW22"/>
      <c r="RX22"/>
      <c r="RY22"/>
      <c r="RZ22"/>
      <c r="SA22"/>
      <c r="SB22"/>
      <c r="SC22"/>
      <c r="SD22"/>
      <c r="SE22"/>
      <c r="SF22"/>
      <c r="SG22"/>
      <c r="SH22"/>
      <c r="SI22"/>
      <c r="SJ22"/>
      <c r="SK22"/>
      <c r="SL22"/>
      <c r="SM22"/>
      <c r="SN22"/>
      <c r="SO22"/>
      <c r="SP22"/>
      <c r="SQ22"/>
      <c r="SR22"/>
      <c r="SS22"/>
      <c r="ST22"/>
      <c r="SU22"/>
      <c r="SV22"/>
      <c r="SW22"/>
      <c r="SX22"/>
      <c r="SY22"/>
      <c r="SZ22"/>
      <c r="TA22"/>
      <c r="TB22"/>
      <c r="TC22"/>
      <c r="TD22"/>
      <c r="TE22"/>
      <c r="TF22"/>
      <c r="TG22"/>
      <c r="TH22"/>
      <c r="TI22"/>
      <c r="TJ22"/>
      <c r="TK22"/>
      <c r="TL22"/>
      <c r="TM22"/>
      <c r="TN22"/>
      <c r="TO22"/>
      <c r="TP22"/>
      <c r="TQ22"/>
      <c r="TR22"/>
      <c r="TS22"/>
      <c r="TT22"/>
      <c r="TU22"/>
      <c r="TV22"/>
      <c r="TW22"/>
      <c r="TX22"/>
      <c r="TY22"/>
      <c r="TZ22"/>
      <c r="UA22"/>
      <c r="UB22"/>
      <c r="UC22"/>
      <c r="UD22"/>
      <c r="UE22"/>
      <c r="UF22"/>
      <c r="UG22"/>
      <c r="UH22"/>
      <c r="UI22"/>
      <c r="UJ22"/>
      <c r="UK22"/>
      <c r="UL22"/>
      <c r="UM22"/>
      <c r="UN22"/>
      <c r="UO22"/>
      <c r="UP22"/>
      <c r="UQ22"/>
      <c r="UR22"/>
      <c r="US22"/>
      <c r="UT22"/>
      <c r="UU22"/>
      <c r="UV22"/>
      <c r="UW22"/>
      <c r="UX22"/>
      <c r="UY22"/>
      <c r="UZ22"/>
      <c r="VA22"/>
      <c r="VB22"/>
      <c r="VC22"/>
      <c r="VD22"/>
      <c r="VE22"/>
      <c r="VF22"/>
      <c r="VG22"/>
      <c r="VH22"/>
      <c r="VI22"/>
      <c r="VJ22"/>
      <c r="VK22"/>
      <c r="VL22"/>
      <c r="VM22"/>
      <c r="VN22"/>
      <c r="VO22"/>
      <c r="VP22"/>
      <c r="VQ22"/>
      <c r="VR22"/>
      <c r="VS22"/>
      <c r="VT22"/>
      <c r="VU22"/>
      <c r="VV22"/>
      <c r="VW22"/>
      <c r="VX22"/>
      <c r="VY22"/>
      <c r="VZ22"/>
      <c r="WA22"/>
      <c r="WB22"/>
      <c r="WC22"/>
      <c r="WD22"/>
      <c r="WE22"/>
      <c r="WF22"/>
      <c r="WG22"/>
      <c r="WH22"/>
      <c r="WI22"/>
      <c r="WJ22"/>
      <c r="WK22"/>
      <c r="WL22"/>
      <c r="WM22"/>
      <c r="WN22"/>
      <c r="WO22"/>
      <c r="WP22"/>
      <c r="WQ22"/>
      <c r="WR22"/>
      <c r="WS22"/>
      <c r="WT22"/>
      <c r="WU22"/>
      <c r="WV22"/>
      <c r="WW22"/>
      <c r="WX22"/>
      <c r="WY22"/>
      <c r="WZ22"/>
      <c r="XA22"/>
      <c r="XB22"/>
      <c r="XC22"/>
      <c r="XD22"/>
      <c r="XE22"/>
      <c r="XF22"/>
      <c r="XG22"/>
      <c r="XH22"/>
      <c r="XI22"/>
      <c r="XJ22"/>
      <c r="XK22"/>
      <c r="XL22"/>
      <c r="XM22"/>
      <c r="XN22"/>
      <c r="XO22"/>
      <c r="XP22"/>
      <c r="XQ22"/>
      <c r="XR22"/>
      <c r="XS22"/>
      <c r="XT22"/>
      <c r="XU22"/>
      <c r="XV22"/>
      <c r="XW22"/>
      <c r="XX22"/>
      <c r="XY22"/>
      <c r="XZ22"/>
      <c r="YA22"/>
      <c r="YB22"/>
      <c r="YC22"/>
      <c r="YD22"/>
      <c r="YE22"/>
      <c r="YF22"/>
      <c r="YG22"/>
      <c r="YH22"/>
      <c r="YI22"/>
      <c r="YJ22"/>
      <c r="YK22"/>
      <c r="YL22"/>
      <c r="YM22"/>
      <c r="YN22"/>
      <c r="YO22"/>
      <c r="YP22"/>
      <c r="YQ22"/>
      <c r="YR22"/>
      <c r="YS22"/>
      <c r="YT22"/>
      <c r="YU22"/>
      <c r="YV22"/>
      <c r="YW22"/>
      <c r="YX22"/>
      <c r="YY22"/>
      <c r="YZ22"/>
      <c r="ZA22"/>
      <c r="ZB22"/>
      <c r="ZC22"/>
      <c r="ZD22"/>
      <c r="ZE22"/>
      <c r="ZF22"/>
      <c r="ZG22"/>
      <c r="ZH22"/>
      <c r="ZI22"/>
      <c r="ZJ22"/>
      <c r="ZK22"/>
      <c r="ZL22"/>
      <c r="ZM22"/>
      <c r="ZN22"/>
      <c r="ZO22"/>
      <c r="ZP22"/>
      <c r="ZQ22"/>
      <c r="ZR22"/>
      <c r="ZS22"/>
      <c r="ZT22"/>
      <c r="ZU22"/>
      <c r="ZV22"/>
      <c r="ZW22"/>
      <c r="ZX22"/>
      <c r="ZY22"/>
      <c r="ZZ22"/>
      <c r="AAA22"/>
      <c r="AAB22"/>
      <c r="AAC22"/>
      <c r="AAD22"/>
      <c r="AAE22"/>
      <c r="AAF22"/>
      <c r="AAG22"/>
      <c r="AAH22"/>
      <c r="AAI22"/>
      <c r="AAJ22"/>
      <c r="AAK22"/>
      <c r="AAL22"/>
      <c r="AAM22"/>
      <c r="AAN22"/>
      <c r="AAO22"/>
      <c r="AAP22"/>
      <c r="AAQ22"/>
      <c r="AAR22"/>
      <c r="AAS22"/>
      <c r="AAT22"/>
      <c r="AAU22"/>
      <c r="AAV22"/>
      <c r="AAW22"/>
      <c r="AAX22"/>
      <c r="AAY22"/>
      <c r="AAZ22"/>
      <c r="ABA22"/>
      <c r="ABB22"/>
      <c r="ABC22"/>
      <c r="ABD22"/>
      <c r="ABE22"/>
      <c r="ABF22"/>
      <c r="ABG22"/>
      <c r="ABH22"/>
      <c r="ABI22"/>
      <c r="ABJ22"/>
      <c r="ABK22"/>
      <c r="ABL22"/>
      <c r="ABM22"/>
      <c r="ABN22"/>
      <c r="ABO22"/>
      <c r="ABP22"/>
      <c r="ABQ22"/>
      <c r="ABR22"/>
      <c r="ABS22"/>
      <c r="ABT22"/>
      <c r="ABU22"/>
      <c r="ABV22"/>
      <c r="ABW22"/>
      <c r="ABX22"/>
      <c r="ABY22"/>
      <c r="ABZ22"/>
      <c r="ACA22"/>
      <c r="ACB22"/>
      <c r="ACC22"/>
      <c r="ACD22"/>
      <c r="ACE22"/>
      <c r="ACF22"/>
      <c r="ACG22"/>
      <c r="ACH22"/>
      <c r="ACI22"/>
      <c r="ACJ22"/>
      <c r="ACK22"/>
      <c r="ACL22"/>
      <c r="ACM22"/>
      <c r="ACN22"/>
      <c r="ACO22"/>
      <c r="ACP22"/>
      <c r="ACQ22"/>
      <c r="ACR22"/>
      <c r="ACS22"/>
      <c r="ACT22"/>
      <c r="ACU22"/>
      <c r="ACV22"/>
      <c r="ACW22"/>
      <c r="ACX22"/>
      <c r="ACY22"/>
      <c r="ACZ22"/>
      <c r="ADA22"/>
      <c r="ADB22"/>
      <c r="ADC22"/>
      <c r="ADD22"/>
      <c r="ADE22"/>
      <c r="ADF22"/>
      <c r="ADG22"/>
      <c r="ADH22"/>
      <c r="ADI22"/>
      <c r="ADJ22"/>
      <c r="ADK22"/>
      <c r="ADL22"/>
      <c r="ADM22"/>
      <c r="ADN22"/>
      <c r="ADO22"/>
      <c r="ADP22"/>
      <c r="ADQ22"/>
      <c r="ADR22"/>
      <c r="ADS22"/>
      <c r="ADT22"/>
      <c r="ADU22"/>
      <c r="ADV22"/>
      <c r="ADW22"/>
      <c r="ADX22"/>
      <c r="ADY22"/>
      <c r="ADZ22"/>
      <c r="AEA22"/>
      <c r="AEB22"/>
      <c r="AEC22"/>
      <c r="AED22"/>
      <c r="AEE22"/>
      <c r="AEF22"/>
      <c r="AEG22"/>
      <c r="AEH22"/>
      <c r="AEI22"/>
      <c r="AEJ22"/>
      <c r="AEK22"/>
      <c r="AEL22"/>
      <c r="AEM22"/>
      <c r="AEN22"/>
      <c r="AEO22"/>
      <c r="AEP22"/>
      <c r="AEQ22"/>
      <c r="AER22"/>
      <c r="AES22"/>
      <c r="AET22"/>
      <c r="AEU22"/>
      <c r="AEV22"/>
      <c r="AEW22"/>
      <c r="AEX22"/>
      <c r="AEY22"/>
      <c r="AEZ22"/>
      <c r="AFA22"/>
      <c r="AFB22"/>
      <c r="AFC22"/>
      <c r="AFD22"/>
      <c r="AFE22"/>
      <c r="AFF22"/>
      <c r="AFG22"/>
      <c r="AFH22"/>
      <c r="AFI22"/>
      <c r="AFJ22"/>
      <c r="AFK22"/>
      <c r="AFL22"/>
      <c r="AFM22"/>
      <c r="AFN22"/>
      <c r="AFO22"/>
      <c r="AFP22"/>
      <c r="AFQ22"/>
      <c r="AFR22"/>
      <c r="AFS22"/>
      <c r="AFT22"/>
      <c r="AFU22"/>
      <c r="AFV22"/>
      <c r="AFW22"/>
      <c r="AFX22"/>
      <c r="AFY22"/>
      <c r="AFZ22"/>
      <c r="AGA22"/>
      <c r="AGB22"/>
      <c r="AGC22"/>
      <c r="AGD22"/>
      <c r="AGE22"/>
      <c r="AGF22"/>
      <c r="AGG22"/>
      <c r="AGH22"/>
      <c r="AGI22"/>
      <c r="AGJ22"/>
      <c r="AGK22"/>
      <c r="AGL22"/>
      <c r="AGM22"/>
      <c r="AGN22"/>
      <c r="AGO22"/>
      <c r="AGP22"/>
      <c r="AGQ22"/>
      <c r="AGR22"/>
      <c r="AGS22"/>
      <c r="AGT22"/>
      <c r="AGU22"/>
      <c r="AGV22"/>
      <c r="AGW22"/>
      <c r="AGX22"/>
      <c r="AGY22"/>
      <c r="AGZ22"/>
      <c r="AHA22"/>
      <c r="AHB22"/>
      <c r="AHC22"/>
      <c r="AHD22"/>
      <c r="AHE22"/>
      <c r="AHF22"/>
      <c r="AHG22"/>
      <c r="AHH22"/>
      <c r="AHI22"/>
      <c r="AHJ22"/>
      <c r="AHK22"/>
      <c r="AHL22"/>
      <c r="AHM22"/>
      <c r="AHN22"/>
      <c r="AHO22"/>
      <c r="AHP22"/>
      <c r="AHQ22"/>
      <c r="AHR22"/>
      <c r="AHS22"/>
      <c r="AHT22"/>
      <c r="AHU22"/>
      <c r="AHV22"/>
      <c r="AHW22"/>
      <c r="AHX22"/>
      <c r="AHY22"/>
      <c r="AHZ22"/>
      <c r="AIA22"/>
      <c r="AIB22"/>
      <c r="AIC22"/>
      <c r="AID22"/>
      <c r="AIE22"/>
      <c r="AIF22"/>
      <c r="AIG22"/>
      <c r="AIH22"/>
      <c r="AII22"/>
      <c r="AIJ22"/>
      <c r="AIK22"/>
      <c r="AIL22"/>
      <c r="AIM22"/>
      <c r="AIN22"/>
      <c r="AIO22"/>
      <c r="AIP22"/>
      <c r="AIQ22"/>
      <c r="AIR22"/>
      <c r="AIS22"/>
      <c r="AIT22"/>
      <c r="AIU22"/>
      <c r="AIV22"/>
      <c r="AIW22"/>
      <c r="AIX22"/>
      <c r="AIY22"/>
      <c r="AIZ22"/>
      <c r="AJA22"/>
      <c r="AJB22"/>
      <c r="AJC22"/>
      <c r="AJD22"/>
      <c r="AJE22"/>
      <c r="AJF22"/>
      <c r="AJG22"/>
      <c r="AJH22"/>
      <c r="AJI22"/>
      <c r="AJJ22"/>
      <c r="AJK22"/>
      <c r="AJL22"/>
      <c r="AJM22"/>
      <c r="AJN22"/>
      <c r="AJO22"/>
      <c r="AJP22"/>
      <c r="AJQ22"/>
      <c r="AJR22"/>
      <c r="AJS22"/>
      <c r="AJT22"/>
      <c r="AJU22"/>
      <c r="AJV22"/>
      <c r="AJW22"/>
      <c r="AJX22"/>
      <c r="AJY22"/>
      <c r="AJZ22"/>
      <c r="AKA22"/>
      <c r="AKB22"/>
      <c r="AKC22"/>
      <c r="AKD22"/>
      <c r="AKE22"/>
      <c r="AKF22"/>
      <c r="AKG22"/>
      <c r="AKH22"/>
      <c r="AKI22"/>
      <c r="AKJ22"/>
      <c r="AKK22"/>
      <c r="AKL22"/>
      <c r="AKM22"/>
      <c r="AKN22"/>
      <c r="AKO22"/>
      <c r="AKP22"/>
      <c r="AKQ22"/>
      <c r="AKR22"/>
      <c r="AKS22"/>
      <c r="AKT22"/>
      <c r="AKU22"/>
      <c r="AKV22"/>
      <c r="AKW22"/>
      <c r="AKX22"/>
      <c r="AKY22"/>
      <c r="AKZ22"/>
      <c r="ALA22"/>
      <c r="ALB22"/>
      <c r="ALC22"/>
      <c r="ALD22"/>
      <c r="ALE22"/>
      <c r="ALF22"/>
      <c r="ALG22"/>
      <c r="ALH22"/>
      <c r="ALI22"/>
      <c r="ALJ22"/>
      <c r="ALK22"/>
      <c r="ALL22"/>
      <c r="ALM22"/>
      <c r="ALN22"/>
      <c r="ALO22"/>
      <c r="ALP22"/>
      <c r="ALQ22"/>
      <c r="ALR22"/>
      <c r="ALS22"/>
      <c r="ALT22"/>
      <c r="ALU22"/>
      <c r="ALV22"/>
      <c r="ALW22"/>
      <c r="ALX22"/>
      <c r="ALY22"/>
      <c r="ALZ22"/>
      <c r="AMA22"/>
      <c r="AMB22"/>
      <c r="AMC22"/>
      <c r="AMD22"/>
      <c r="AME22"/>
      <c r="AMF22"/>
      <c r="AMG22"/>
      <c r="AMH22"/>
      <c r="AMI22"/>
      <c r="AMJ22"/>
      <c r="AMK22"/>
      <c r="AML22"/>
      <c r="AMM22"/>
      <c r="AMN22"/>
      <c r="AMO22"/>
      <c r="AMP22"/>
      <c r="AMQ22"/>
      <c r="AMR22"/>
      <c r="AMS22"/>
      <c r="AMT22"/>
      <c r="AMU22"/>
      <c r="AMV22"/>
      <c r="AMW22"/>
      <c r="AMX22"/>
      <c r="AMY22"/>
      <c r="AMZ22"/>
      <c r="ANA22"/>
      <c r="ANB22"/>
      <c r="ANC22"/>
      <c r="AND22"/>
      <c r="ANE22"/>
      <c r="ANF22"/>
      <c r="ANG22"/>
      <c r="ANH22"/>
      <c r="ANI22"/>
      <c r="ANJ22"/>
      <c r="ANK22"/>
      <c r="ANL22"/>
      <c r="ANM22"/>
      <c r="ANN22"/>
      <c r="ANO22"/>
      <c r="ANP22"/>
      <c r="ANQ22"/>
      <c r="ANR22"/>
      <c r="ANS22"/>
      <c r="ANT22"/>
      <c r="ANU22"/>
      <c r="ANV22"/>
      <c r="ANW22"/>
      <c r="ANX22"/>
      <c r="ANY22"/>
      <c r="ANZ22"/>
      <c r="AOA22"/>
      <c r="AOB22"/>
      <c r="AOC22"/>
      <c r="AOD22"/>
      <c r="AOE22"/>
      <c r="AOF22"/>
      <c r="AOG22"/>
      <c r="AOH22"/>
      <c r="AOI22"/>
      <c r="AOJ22"/>
      <c r="AOK22"/>
      <c r="AOL22"/>
      <c r="AOM22"/>
      <c r="AON22"/>
      <c r="AOO22"/>
      <c r="AOP22"/>
      <c r="AOQ22"/>
      <c r="AOR22"/>
      <c r="AOS22"/>
      <c r="AOT22"/>
      <c r="AOU22"/>
      <c r="AOV22"/>
      <c r="AOW22"/>
      <c r="AOX22"/>
      <c r="AOY22"/>
      <c r="AOZ22"/>
      <c r="APA22"/>
      <c r="APB22"/>
      <c r="APC22"/>
      <c r="APD22"/>
      <c r="APE22"/>
      <c r="APF22"/>
      <c r="APG22"/>
      <c r="APH22"/>
      <c r="API22"/>
      <c r="APJ22"/>
      <c r="APK22"/>
      <c r="APL22"/>
      <c r="APM22"/>
      <c r="APN22"/>
      <c r="APO22"/>
      <c r="APP22"/>
      <c r="APQ22"/>
      <c r="APR22"/>
      <c r="APS22"/>
      <c r="APT22"/>
      <c r="APU22"/>
      <c r="APV22"/>
      <c r="APW22"/>
      <c r="APX22"/>
      <c r="APY22"/>
      <c r="APZ22"/>
      <c r="AQA22"/>
      <c r="AQB22"/>
      <c r="AQC22"/>
      <c r="AQD22"/>
      <c r="AQE22"/>
      <c r="AQF22"/>
      <c r="AQG22"/>
      <c r="AQH22"/>
      <c r="AQI22"/>
      <c r="AQJ22"/>
      <c r="AQK22"/>
      <c r="AQL22"/>
      <c r="AQM22"/>
      <c r="AQN22"/>
      <c r="AQO22"/>
      <c r="AQP22"/>
      <c r="AQQ22"/>
      <c r="AQR22"/>
      <c r="AQS22"/>
      <c r="AQT22"/>
      <c r="AQU22"/>
      <c r="AQV22"/>
      <c r="AQW22"/>
      <c r="AQX22"/>
      <c r="AQY22"/>
      <c r="AQZ22"/>
      <c r="ARA22"/>
      <c r="ARB22"/>
      <c r="ARC22"/>
      <c r="ARD22"/>
      <c r="ARE22"/>
      <c r="ARF22"/>
      <c r="ARG22"/>
      <c r="ARH22"/>
      <c r="ARI22"/>
      <c r="ARJ22"/>
      <c r="ARK22"/>
      <c r="ARL22"/>
      <c r="ARM22"/>
      <c r="ARN22"/>
      <c r="ARO22"/>
      <c r="ARP22"/>
      <c r="ARQ22"/>
      <c r="ARR22"/>
      <c r="ARS22"/>
      <c r="ART22"/>
      <c r="ARU22"/>
      <c r="ARV22"/>
      <c r="ARW22"/>
      <c r="ARX22"/>
      <c r="ARY22"/>
      <c r="ARZ22"/>
      <c r="ASA22"/>
      <c r="ASB22"/>
      <c r="ASC22"/>
      <c r="ASD22"/>
      <c r="ASE22"/>
      <c r="ASF22"/>
      <c r="ASG22"/>
      <c r="ASH22"/>
      <c r="ASI22"/>
      <c r="ASJ22"/>
      <c r="ASK22"/>
      <c r="ASL22"/>
      <c r="ASM22"/>
      <c r="ASN22"/>
      <c r="ASO22"/>
      <c r="ASP22"/>
      <c r="ASQ22"/>
      <c r="ASR22"/>
      <c r="ASS22"/>
      <c r="AST22"/>
      <c r="ASU22"/>
      <c r="ASV22"/>
      <c r="ASW22"/>
      <c r="ASX22"/>
      <c r="ASY22"/>
      <c r="ASZ22"/>
      <c r="ATA22"/>
      <c r="ATB22"/>
      <c r="ATC22"/>
      <c r="ATD22"/>
      <c r="ATE22"/>
      <c r="ATF22"/>
      <c r="ATG22"/>
      <c r="ATH22"/>
      <c r="ATI22"/>
      <c r="ATJ22"/>
      <c r="ATK22"/>
      <c r="ATL22"/>
      <c r="ATM22"/>
      <c r="ATN22"/>
      <c r="ATO22"/>
      <c r="ATP22"/>
      <c r="ATQ22"/>
      <c r="ATR22"/>
      <c r="ATS22"/>
      <c r="ATT22"/>
      <c r="ATU22"/>
      <c r="ATV22"/>
      <c r="ATW22"/>
      <c r="ATX22"/>
      <c r="ATY22"/>
      <c r="ATZ22"/>
      <c r="AUA22"/>
      <c r="AUB22"/>
      <c r="AUC22"/>
      <c r="AUD22"/>
      <c r="AUE22"/>
      <c r="AUF22"/>
      <c r="AUG22"/>
      <c r="AUH22"/>
      <c r="AUI22"/>
      <c r="AUJ22"/>
      <c r="AUK22"/>
      <c r="AUL22"/>
      <c r="AUM22"/>
      <c r="AUN22"/>
      <c r="AUO22"/>
      <c r="AUP22"/>
      <c r="AUQ22"/>
      <c r="AUR22"/>
      <c r="AUS22"/>
      <c r="AUT22"/>
      <c r="AUU22"/>
      <c r="AUV22"/>
      <c r="AUW22"/>
      <c r="AUX22"/>
      <c r="AUY22"/>
      <c r="AUZ22"/>
      <c r="AVA22"/>
      <c r="AVB22"/>
      <c r="AVC22"/>
      <c r="AVD22"/>
      <c r="AVE22"/>
      <c r="AVF22"/>
      <c r="AVG22"/>
      <c r="AVH22"/>
      <c r="AVI22"/>
      <c r="AVJ22"/>
      <c r="AVK22"/>
      <c r="AVL22"/>
      <c r="AVM22"/>
      <c r="AVN22"/>
      <c r="AVO22"/>
      <c r="AVP22"/>
      <c r="AVQ22"/>
      <c r="AVR22"/>
      <c r="AVS22"/>
      <c r="AVT22"/>
      <c r="AVU22"/>
      <c r="AVV22"/>
      <c r="AVW22"/>
      <c r="AVX22"/>
      <c r="AVY22"/>
      <c r="AVZ22"/>
      <c r="AWA22"/>
      <c r="AWB22"/>
      <c r="AWC22"/>
      <c r="AWD22"/>
      <c r="AWE22"/>
      <c r="AWF22"/>
      <c r="AWG22"/>
      <c r="AWH22"/>
      <c r="AWI22"/>
      <c r="AWJ22"/>
      <c r="AWK22"/>
      <c r="AWL22"/>
      <c r="AWM22"/>
      <c r="AWN22"/>
      <c r="AWO22"/>
      <c r="AWP22"/>
      <c r="AWQ22"/>
      <c r="AWR22"/>
      <c r="AWS22"/>
      <c r="AWT22"/>
      <c r="AWU22"/>
      <c r="AWV22"/>
      <c r="AWW22"/>
      <c r="AWX22"/>
      <c r="AWY22"/>
      <c r="AWZ22"/>
      <c r="AXA22"/>
      <c r="AXB22"/>
      <c r="AXC22"/>
      <c r="AXD22"/>
      <c r="AXE22"/>
      <c r="AXF22"/>
      <c r="AXG22"/>
      <c r="AXH22"/>
      <c r="AXI22"/>
      <c r="AXJ22"/>
      <c r="AXK22"/>
      <c r="AXL22"/>
      <c r="AXM22"/>
      <c r="AXN22"/>
      <c r="AXO22"/>
      <c r="AXP22"/>
      <c r="AXQ22"/>
      <c r="AXR22"/>
      <c r="AXS22"/>
      <c r="AXT22"/>
      <c r="AXU22"/>
      <c r="AXV22"/>
      <c r="AXW22"/>
      <c r="AXX22"/>
      <c r="AXY22"/>
      <c r="AXZ22"/>
      <c r="AYA22"/>
      <c r="AYB22"/>
      <c r="AYC22"/>
      <c r="AYD22"/>
      <c r="AYE22"/>
      <c r="AYF22"/>
      <c r="AYG22"/>
      <c r="AYH22"/>
      <c r="AYI22"/>
      <c r="AYJ22"/>
      <c r="AYK22"/>
      <c r="AYL22"/>
      <c r="AYM22"/>
      <c r="AYN22"/>
      <c r="AYO22"/>
      <c r="AYP22"/>
      <c r="AYQ22"/>
      <c r="AYR22"/>
      <c r="AYS22"/>
      <c r="AYT22"/>
      <c r="AYU22"/>
      <c r="AYV22"/>
      <c r="AYW22"/>
      <c r="AYX22"/>
      <c r="AYY22"/>
      <c r="AYZ22"/>
      <c r="AZA22"/>
      <c r="AZB22"/>
      <c r="AZC22"/>
      <c r="AZD22"/>
      <c r="AZE22"/>
      <c r="AZF22"/>
      <c r="AZG22"/>
      <c r="AZH22"/>
      <c r="AZI22"/>
      <c r="AZJ22"/>
      <c r="AZK22"/>
      <c r="AZL22"/>
      <c r="AZM22"/>
      <c r="AZN22"/>
      <c r="AZO22"/>
      <c r="AZP22"/>
      <c r="AZQ22"/>
      <c r="AZR22"/>
      <c r="AZS22"/>
      <c r="AZT22"/>
      <c r="AZU22"/>
      <c r="AZV22"/>
      <c r="AZW22"/>
      <c r="AZX22"/>
      <c r="AZY22"/>
      <c r="AZZ22"/>
      <c r="BAA22"/>
      <c r="BAB22"/>
      <c r="BAC22"/>
      <c r="BAD22"/>
      <c r="BAE22"/>
      <c r="BAF22"/>
      <c r="BAG22"/>
      <c r="BAH22"/>
      <c r="BAI22"/>
      <c r="BAJ22"/>
      <c r="BAK22"/>
      <c r="BAL22"/>
      <c r="BAM22"/>
      <c r="BAN22"/>
      <c r="BAO22"/>
      <c r="BAP22"/>
      <c r="BAQ22"/>
      <c r="BAR22"/>
      <c r="BAS22"/>
      <c r="BAT22"/>
      <c r="BAU22"/>
      <c r="BAV22"/>
      <c r="BAW22"/>
      <c r="BAX22"/>
      <c r="BAY22"/>
      <c r="BAZ22"/>
      <c r="BBA22"/>
      <c r="BBB22"/>
      <c r="BBC22"/>
      <c r="BBD22"/>
      <c r="BBE22"/>
      <c r="BBF22"/>
      <c r="BBG22"/>
      <c r="BBH22"/>
      <c r="BBI22"/>
      <c r="BBJ22"/>
      <c r="BBK22"/>
      <c r="BBL22"/>
      <c r="BBM22"/>
      <c r="BBN22"/>
      <c r="BBO22"/>
      <c r="BBP22"/>
      <c r="BBQ22"/>
      <c r="BBR22"/>
      <c r="BBS22"/>
      <c r="BBT22"/>
      <c r="BBU22"/>
      <c r="BBV22"/>
      <c r="BBW22"/>
      <c r="BBX22"/>
      <c r="BBY22"/>
      <c r="BBZ22"/>
      <c r="BCA22"/>
      <c r="BCB22"/>
      <c r="BCC22"/>
      <c r="BCD22"/>
      <c r="BCE22"/>
      <c r="BCF22"/>
      <c r="BCG22"/>
      <c r="BCH22"/>
      <c r="BCI22"/>
      <c r="BCJ22"/>
      <c r="BCK22"/>
      <c r="BCL22"/>
      <c r="BCM22"/>
      <c r="BCN22"/>
      <c r="BCO22"/>
      <c r="BCP22"/>
      <c r="BCQ22"/>
      <c r="BCR22"/>
      <c r="BCS22"/>
      <c r="BCT22"/>
      <c r="BCU22"/>
      <c r="BCV22"/>
      <c r="BCW22"/>
      <c r="BCX22"/>
      <c r="BCY22"/>
      <c r="BCZ22"/>
      <c r="BDA22"/>
      <c r="BDB22"/>
      <c r="BDC22"/>
      <c r="BDD22"/>
      <c r="BDE22"/>
      <c r="BDF22"/>
      <c r="BDG22"/>
      <c r="BDH22"/>
      <c r="BDI22"/>
      <c r="BDJ22"/>
      <c r="BDK22"/>
      <c r="BDL22"/>
      <c r="BDM22"/>
      <c r="BDN22"/>
      <c r="BDO22"/>
      <c r="BDP22"/>
      <c r="BDQ22"/>
      <c r="BDR22"/>
      <c r="BDS22"/>
      <c r="BDT22"/>
      <c r="BDU22"/>
      <c r="BDV22"/>
      <c r="BDW22"/>
      <c r="BDX22"/>
      <c r="BDY22"/>
      <c r="BDZ22"/>
      <c r="BEA22"/>
      <c r="BEB22"/>
      <c r="BEC22"/>
      <c r="BED22"/>
      <c r="BEE22"/>
      <c r="BEF22"/>
      <c r="BEG22"/>
      <c r="BEH22"/>
      <c r="BEI22"/>
      <c r="BEJ22"/>
      <c r="BEK22"/>
      <c r="BEL22"/>
      <c r="BEM22"/>
      <c r="BEN22"/>
      <c r="BEO22"/>
      <c r="BEP22"/>
      <c r="BEQ22"/>
      <c r="BER22"/>
      <c r="BES22"/>
      <c r="BET22"/>
      <c r="BEU22"/>
      <c r="BEV22"/>
      <c r="BEW22"/>
      <c r="BEX22"/>
      <c r="BEY22"/>
      <c r="BEZ22"/>
      <c r="BFA22"/>
      <c r="BFB22"/>
      <c r="BFC22"/>
      <c r="BFD22"/>
      <c r="BFE22"/>
      <c r="BFF22"/>
      <c r="BFG22"/>
      <c r="BFH22"/>
      <c r="BFI22"/>
      <c r="BFJ22"/>
      <c r="BFK22"/>
      <c r="BFL22"/>
      <c r="BFM22"/>
      <c r="BFN22"/>
      <c r="BFO22"/>
      <c r="BFP22"/>
      <c r="BFQ22"/>
      <c r="BFR22"/>
      <c r="BFS22"/>
      <c r="BFT22"/>
      <c r="BFU22"/>
      <c r="BFV22"/>
      <c r="BFW22"/>
      <c r="BFX22"/>
      <c r="BFY22"/>
      <c r="BFZ22"/>
      <c r="BGA22"/>
      <c r="BGB22"/>
      <c r="BGC22"/>
      <c r="BGD22"/>
      <c r="BGE22"/>
      <c r="BGF22"/>
      <c r="BGG22"/>
      <c r="BGH22"/>
      <c r="BGI22"/>
      <c r="BGJ22"/>
      <c r="BGK22"/>
      <c r="BGL22"/>
      <c r="BGM22"/>
      <c r="BGN22"/>
      <c r="BGO22"/>
      <c r="BGP22"/>
      <c r="BGQ22"/>
      <c r="BGR22"/>
      <c r="BGS22"/>
      <c r="BGT22"/>
      <c r="BGU22"/>
      <c r="BGV22"/>
      <c r="BGW22"/>
      <c r="BGX22"/>
      <c r="BGY22"/>
      <c r="BGZ22"/>
      <c r="BHA22"/>
      <c r="BHB22"/>
      <c r="BHC22"/>
      <c r="BHD22"/>
      <c r="BHE22"/>
      <c r="BHF22"/>
      <c r="BHG22"/>
      <c r="BHH22"/>
      <c r="BHI22"/>
      <c r="BHJ22"/>
      <c r="BHK22"/>
      <c r="BHL22"/>
      <c r="BHM22"/>
      <c r="BHN22"/>
      <c r="BHO22"/>
      <c r="BHP22"/>
      <c r="BHQ22"/>
      <c r="BHR22"/>
      <c r="BHS22"/>
      <c r="BHT22"/>
      <c r="BHU22"/>
      <c r="BHV22"/>
      <c r="BHW22"/>
      <c r="BHX22"/>
      <c r="BHY22"/>
      <c r="BHZ22"/>
      <c r="BIA22"/>
      <c r="BIB22"/>
      <c r="BIC22"/>
      <c r="BID22"/>
      <c r="BIE22"/>
      <c r="BIF22"/>
      <c r="BIG22"/>
      <c r="BIH22"/>
      <c r="BII22"/>
      <c r="BIJ22"/>
      <c r="BIK22"/>
      <c r="BIL22"/>
      <c r="BIM22"/>
      <c r="BIN22"/>
      <c r="BIO22"/>
      <c r="BIP22"/>
      <c r="BIQ22"/>
      <c r="BIR22"/>
      <c r="BIS22"/>
      <c r="BIT22"/>
      <c r="BIU22"/>
      <c r="BIV22"/>
      <c r="BIW22"/>
      <c r="BIX22"/>
      <c r="BIY22"/>
      <c r="BIZ22"/>
      <c r="BJA22"/>
      <c r="BJB22"/>
      <c r="BJC22"/>
      <c r="BJD22"/>
      <c r="BJE22"/>
      <c r="BJF22"/>
      <c r="BJG22"/>
      <c r="BJH22"/>
      <c r="BJI22"/>
      <c r="BJJ22"/>
      <c r="BJK22"/>
      <c r="BJL22"/>
      <c r="BJM22"/>
      <c r="BJN22"/>
      <c r="BJO22"/>
      <c r="BJP22"/>
      <c r="BJQ22"/>
      <c r="BJR22"/>
      <c r="BJS22"/>
      <c r="BJT22"/>
      <c r="BJU22"/>
      <c r="BJV22"/>
      <c r="BJW22"/>
      <c r="BJX22"/>
      <c r="BJY22"/>
      <c r="BJZ22"/>
      <c r="BKA22"/>
      <c r="BKB22"/>
      <c r="BKC22"/>
      <c r="BKD22"/>
      <c r="BKE22"/>
      <c r="BKF22"/>
      <c r="BKG22"/>
      <c r="BKH22"/>
      <c r="BKI22"/>
      <c r="BKJ22"/>
      <c r="BKK22"/>
      <c r="BKL22"/>
      <c r="BKM22"/>
      <c r="BKN22"/>
      <c r="BKO22"/>
      <c r="BKP22"/>
      <c r="BKQ22"/>
      <c r="BKR22"/>
      <c r="BKS22"/>
      <c r="BKT22"/>
      <c r="BKU22"/>
      <c r="BKV22"/>
      <c r="BKW22"/>
      <c r="BKX22"/>
      <c r="BKY22"/>
      <c r="BKZ22"/>
      <c r="BLA22"/>
      <c r="BLB22"/>
      <c r="BLC22"/>
      <c r="BLD22"/>
      <c r="BLE22"/>
      <c r="BLF22"/>
      <c r="BLG22"/>
      <c r="BLH22"/>
      <c r="BLI22"/>
      <c r="BLJ22"/>
      <c r="BLK22"/>
      <c r="BLL22"/>
      <c r="BLM22"/>
      <c r="BLN22"/>
      <c r="BLO22"/>
      <c r="BLP22"/>
      <c r="BLQ22"/>
      <c r="BLR22"/>
      <c r="BLS22"/>
      <c r="BLT22"/>
      <c r="BLU22"/>
      <c r="BLV22"/>
      <c r="BLW22"/>
      <c r="BLX22"/>
      <c r="BLY22"/>
      <c r="BLZ22"/>
      <c r="BMA22"/>
      <c r="BMB22"/>
      <c r="BMC22"/>
      <c r="BMD22"/>
      <c r="BME22"/>
      <c r="BMF22"/>
      <c r="BMG22"/>
      <c r="BMH22"/>
      <c r="BMI22"/>
      <c r="BMJ22"/>
      <c r="BMK22"/>
      <c r="BML22"/>
      <c r="BMM22"/>
      <c r="BMN22"/>
      <c r="BMO22"/>
      <c r="BMP22"/>
      <c r="BMQ22"/>
      <c r="BMR22"/>
      <c r="BMS22"/>
      <c r="BMT22"/>
      <c r="BMU22"/>
      <c r="BMV22"/>
      <c r="BMW22"/>
      <c r="BMX22"/>
      <c r="BMY22"/>
      <c r="BMZ22"/>
      <c r="BNA22"/>
      <c r="BNB22"/>
      <c r="BNC22"/>
      <c r="BND22"/>
      <c r="BNE22"/>
      <c r="BNF22"/>
      <c r="BNG22"/>
      <c r="BNH22"/>
      <c r="BNI22"/>
      <c r="BNJ22"/>
      <c r="BNK22"/>
      <c r="BNL22"/>
      <c r="BNM22"/>
      <c r="BNN22"/>
      <c r="BNO22"/>
      <c r="BNP22"/>
      <c r="BNQ22"/>
      <c r="BNR22"/>
      <c r="BNS22"/>
      <c r="BNT22"/>
      <c r="BNU22"/>
      <c r="BNV22"/>
      <c r="BNW22"/>
      <c r="BNX22"/>
      <c r="BNY22"/>
      <c r="BNZ22"/>
      <c r="BOA22"/>
      <c r="BOB22"/>
      <c r="BOC22"/>
      <c r="BOD22"/>
      <c r="BOE22"/>
      <c r="BOF22"/>
      <c r="BOG22"/>
      <c r="BOH22"/>
      <c r="BOI22"/>
      <c r="BOJ22"/>
      <c r="BOK22"/>
      <c r="BOL22"/>
      <c r="BOM22"/>
      <c r="BON22"/>
      <c r="BOO22"/>
      <c r="BOP22"/>
      <c r="BOQ22"/>
      <c r="BOR22"/>
      <c r="BOS22"/>
      <c r="BOT22"/>
      <c r="BOU22"/>
      <c r="BOV22"/>
      <c r="BOW22"/>
      <c r="BOX22"/>
      <c r="BOY22"/>
      <c r="BOZ22"/>
      <c r="BPA22"/>
      <c r="BPB22"/>
      <c r="BPC22"/>
      <c r="BPD22"/>
      <c r="BPE22"/>
      <c r="BPF22"/>
      <c r="BPG22"/>
      <c r="BPH22"/>
      <c r="BPI22"/>
      <c r="BPJ22"/>
      <c r="BPK22"/>
      <c r="BPL22"/>
      <c r="BPM22"/>
      <c r="BPN22"/>
      <c r="BPO22"/>
      <c r="BPP22"/>
      <c r="BPQ22"/>
      <c r="BPR22"/>
      <c r="BPS22"/>
      <c r="BPT22"/>
      <c r="BPU22"/>
      <c r="BPV22"/>
      <c r="BPW22"/>
      <c r="BPX22"/>
      <c r="BPY22"/>
      <c r="BPZ22"/>
      <c r="BQA22"/>
      <c r="BQB22"/>
      <c r="BQC22"/>
      <c r="BQD22"/>
      <c r="BQE22"/>
      <c r="BQF22"/>
      <c r="BQG22"/>
      <c r="BQH22"/>
      <c r="BQI22"/>
      <c r="BQJ22"/>
      <c r="BQK22"/>
      <c r="BQL22"/>
      <c r="BQM22"/>
      <c r="BQN22"/>
      <c r="BQO22"/>
      <c r="BQP22"/>
      <c r="BQQ22"/>
      <c r="BQR22"/>
      <c r="BQS22"/>
      <c r="BQT22"/>
      <c r="BQU22"/>
      <c r="BQV22"/>
      <c r="BQW22"/>
      <c r="BQX22"/>
      <c r="BQY22"/>
      <c r="BQZ22"/>
      <c r="BRA22"/>
      <c r="BRB22"/>
      <c r="BRC22"/>
      <c r="BRD22"/>
      <c r="BRE22"/>
      <c r="BRF22"/>
      <c r="BRG22"/>
      <c r="BRH22"/>
      <c r="BRI22"/>
      <c r="BRJ22"/>
      <c r="BRK22"/>
      <c r="BRL22"/>
      <c r="BRM22"/>
      <c r="BRN22"/>
      <c r="BRO22"/>
      <c r="BRP22"/>
      <c r="BRQ22"/>
      <c r="BRR22"/>
      <c r="BRS22"/>
      <c r="BRT22"/>
      <c r="BRU22"/>
      <c r="BRV22"/>
      <c r="BRW22"/>
      <c r="BRX22"/>
      <c r="BRY22"/>
      <c r="BRZ22"/>
      <c r="BSA22"/>
      <c r="BSB22"/>
      <c r="BSC22"/>
      <c r="BSD22"/>
      <c r="BSE22"/>
      <c r="BSF22"/>
      <c r="BSG22"/>
      <c r="BSH22"/>
      <c r="BSI22"/>
      <c r="BSJ22"/>
      <c r="BSK22"/>
      <c r="BSL22"/>
      <c r="BSM22"/>
      <c r="BSN22"/>
      <c r="BSO22"/>
      <c r="BSP22"/>
      <c r="BSQ22"/>
      <c r="BSR22"/>
      <c r="BSS22"/>
      <c r="BST22"/>
      <c r="BSU22"/>
      <c r="BSV22"/>
      <c r="BSW22"/>
      <c r="BSX22"/>
      <c r="BSY22"/>
      <c r="BSZ22"/>
      <c r="BTA22"/>
      <c r="BTB22"/>
      <c r="BTC22"/>
      <c r="BTD22"/>
      <c r="BTE22"/>
      <c r="BTF22"/>
      <c r="BTG22"/>
      <c r="BTH22"/>
      <c r="BTI22"/>
      <c r="BTJ22"/>
      <c r="BTK22"/>
      <c r="BTL22"/>
      <c r="BTM22"/>
      <c r="BTN22"/>
      <c r="BTO22"/>
      <c r="BTP22"/>
      <c r="BTQ22"/>
      <c r="BTR22"/>
      <c r="BTS22"/>
      <c r="BTT22"/>
      <c r="BTU22"/>
      <c r="BTV22"/>
      <c r="BTW22"/>
      <c r="BTX22"/>
      <c r="BTY22"/>
      <c r="BTZ22"/>
      <c r="BUA22"/>
      <c r="BUB22"/>
      <c r="BUC22"/>
      <c r="BUD22"/>
      <c r="BUE22"/>
      <c r="BUF22"/>
      <c r="BUG22"/>
      <c r="BUH22"/>
      <c r="BUI22"/>
      <c r="BUJ22"/>
      <c r="BUK22"/>
      <c r="BUL22"/>
      <c r="BUM22"/>
      <c r="BUN22"/>
      <c r="BUO22"/>
      <c r="BUP22"/>
      <c r="BUQ22"/>
      <c r="BUR22"/>
      <c r="BUS22"/>
      <c r="BUT22"/>
      <c r="BUU22"/>
      <c r="BUV22"/>
      <c r="BUW22"/>
      <c r="BUX22"/>
      <c r="BUY22"/>
      <c r="BUZ22"/>
      <c r="BVA22"/>
      <c r="BVB22"/>
      <c r="BVC22"/>
      <c r="BVD22"/>
      <c r="BVE22"/>
      <c r="BVF22"/>
      <c r="BVG22"/>
      <c r="BVH22"/>
      <c r="BVI22"/>
      <c r="BVJ22"/>
      <c r="BVK22"/>
      <c r="BVL22"/>
      <c r="BVM22"/>
      <c r="BVN22"/>
      <c r="BVO22"/>
      <c r="BVP22"/>
      <c r="BVQ22"/>
      <c r="BVR22"/>
      <c r="BVS22"/>
      <c r="BVT22"/>
      <c r="BVU22"/>
      <c r="BVV22"/>
      <c r="BVW22"/>
      <c r="BVX22"/>
      <c r="BVY22"/>
      <c r="BVZ22"/>
      <c r="BWA22"/>
      <c r="BWB22"/>
      <c r="BWC22"/>
      <c r="BWD22"/>
      <c r="BWE22"/>
      <c r="BWF22"/>
      <c r="BWG22"/>
      <c r="BWH22"/>
      <c r="BWI22"/>
      <c r="BWJ22"/>
      <c r="BWK22"/>
      <c r="BWL22"/>
      <c r="BWM22"/>
      <c r="BWN22"/>
      <c r="BWO22"/>
      <c r="BWP22"/>
      <c r="BWQ22"/>
      <c r="BWR22"/>
      <c r="BWS22"/>
      <c r="BWT22"/>
      <c r="BWU22"/>
      <c r="BWV22"/>
      <c r="BWW22"/>
      <c r="BWX22"/>
      <c r="BWY22"/>
      <c r="BWZ22"/>
      <c r="BXA22"/>
      <c r="BXB22"/>
      <c r="BXC22"/>
      <c r="BXD22"/>
      <c r="BXE22"/>
      <c r="BXF22"/>
      <c r="BXG22"/>
      <c r="BXH22"/>
      <c r="BXI22"/>
      <c r="BXJ22"/>
      <c r="BXK22"/>
      <c r="BXL22"/>
      <c r="BXM22"/>
      <c r="BXN22"/>
      <c r="BXO22"/>
      <c r="BXP22"/>
      <c r="BXQ22"/>
      <c r="BXR22"/>
      <c r="BXS22"/>
      <c r="BXT22"/>
      <c r="BXU22"/>
      <c r="BXV22"/>
      <c r="BXW22"/>
      <c r="BXX22"/>
      <c r="BXY22"/>
      <c r="BXZ22"/>
      <c r="BYA22"/>
      <c r="BYB22"/>
      <c r="BYC22"/>
      <c r="BYD22"/>
      <c r="BYE22"/>
      <c r="BYF22"/>
      <c r="BYG22"/>
      <c r="BYH22"/>
      <c r="BYI22"/>
      <c r="BYJ22"/>
      <c r="BYK22"/>
      <c r="BYL22"/>
      <c r="BYM22"/>
      <c r="BYN22"/>
      <c r="BYO22"/>
      <c r="BYP22"/>
      <c r="BYQ22"/>
      <c r="BYR22"/>
      <c r="BYS22"/>
      <c r="BYT22"/>
      <c r="BYU22"/>
      <c r="BYV22"/>
      <c r="BYW22"/>
      <c r="BYX22"/>
      <c r="BYY22"/>
      <c r="BYZ22"/>
      <c r="BZA22"/>
      <c r="BZB22"/>
      <c r="BZC22"/>
      <c r="BZD22"/>
      <c r="BZE22"/>
      <c r="BZF22"/>
      <c r="BZG22"/>
      <c r="BZH22"/>
      <c r="BZI22"/>
      <c r="BZJ22"/>
      <c r="BZK22"/>
      <c r="BZL22"/>
      <c r="BZM22"/>
      <c r="BZN22"/>
      <c r="BZO22"/>
      <c r="BZP22"/>
      <c r="BZQ22"/>
      <c r="BZR22"/>
      <c r="BZS22"/>
      <c r="BZT22"/>
      <c r="BZU22"/>
      <c r="BZV22"/>
      <c r="BZW22"/>
      <c r="BZX22"/>
      <c r="BZY22"/>
      <c r="BZZ22"/>
      <c r="CAA22"/>
      <c r="CAB22"/>
      <c r="CAC22"/>
      <c r="CAD22"/>
      <c r="CAE22"/>
      <c r="CAF22"/>
      <c r="CAG22"/>
      <c r="CAH22"/>
      <c r="CAI22"/>
      <c r="CAJ22"/>
      <c r="CAK22"/>
      <c r="CAL22"/>
      <c r="CAM22"/>
      <c r="CAN22"/>
      <c r="CAO22"/>
      <c r="CAP22"/>
      <c r="CAQ22"/>
      <c r="CAR22"/>
      <c r="CAS22"/>
      <c r="CAT22"/>
      <c r="CAU22"/>
      <c r="CAV22"/>
      <c r="CAW22"/>
      <c r="CAX22"/>
      <c r="CAY22"/>
      <c r="CAZ22"/>
      <c r="CBA22"/>
      <c r="CBB22"/>
      <c r="CBC22"/>
      <c r="CBD22"/>
      <c r="CBE22"/>
      <c r="CBF22"/>
      <c r="CBG22"/>
      <c r="CBH22"/>
      <c r="CBI22"/>
      <c r="CBJ22"/>
      <c r="CBK22"/>
      <c r="CBL22"/>
      <c r="CBM22"/>
      <c r="CBN22"/>
      <c r="CBO22"/>
      <c r="CBP22"/>
      <c r="CBQ22"/>
      <c r="CBR22"/>
      <c r="CBS22"/>
      <c r="CBT22"/>
      <c r="CBU22"/>
      <c r="CBV22"/>
      <c r="CBW22"/>
      <c r="CBX22"/>
      <c r="CBY22"/>
      <c r="CBZ22"/>
      <c r="CCA22"/>
      <c r="CCB22"/>
      <c r="CCC22"/>
      <c r="CCD22"/>
      <c r="CCE22"/>
      <c r="CCF22"/>
      <c r="CCG22"/>
      <c r="CCH22"/>
      <c r="CCI22"/>
      <c r="CCJ22"/>
      <c r="CCK22"/>
      <c r="CCL22"/>
      <c r="CCM22"/>
      <c r="CCN22"/>
      <c r="CCO22"/>
      <c r="CCP22"/>
      <c r="CCQ22"/>
      <c r="CCR22"/>
      <c r="CCS22"/>
      <c r="CCT22"/>
      <c r="CCU22"/>
      <c r="CCV22"/>
      <c r="CCW22"/>
      <c r="CCX22"/>
      <c r="CCY22"/>
      <c r="CCZ22"/>
      <c r="CDA22"/>
      <c r="CDB22"/>
      <c r="CDC22"/>
      <c r="CDD22"/>
      <c r="CDE22"/>
      <c r="CDF22"/>
      <c r="CDG22"/>
      <c r="CDH22"/>
      <c r="CDI22"/>
      <c r="CDJ22"/>
      <c r="CDK22"/>
      <c r="CDL22"/>
      <c r="CDM22"/>
      <c r="CDN22"/>
      <c r="CDO22"/>
      <c r="CDP22"/>
      <c r="CDQ22"/>
      <c r="CDR22"/>
      <c r="CDS22"/>
      <c r="CDT22"/>
      <c r="CDU22"/>
      <c r="CDV22"/>
      <c r="CDW22"/>
      <c r="CDX22"/>
      <c r="CDY22"/>
      <c r="CDZ22"/>
      <c r="CEA22"/>
      <c r="CEB22"/>
      <c r="CEC22"/>
      <c r="CED22"/>
      <c r="CEE22"/>
      <c r="CEF22"/>
      <c r="CEG22"/>
      <c r="CEH22"/>
      <c r="CEI22"/>
      <c r="CEJ22"/>
      <c r="CEK22"/>
      <c r="CEL22"/>
      <c r="CEM22"/>
      <c r="CEN22"/>
      <c r="CEO22"/>
      <c r="CEP22"/>
      <c r="CEQ22"/>
      <c r="CER22"/>
      <c r="CES22"/>
      <c r="CET22"/>
      <c r="CEU22"/>
      <c r="CEV22"/>
      <c r="CEW22"/>
      <c r="CEX22"/>
      <c r="CEY22"/>
      <c r="CEZ22"/>
      <c r="CFA22"/>
      <c r="CFB22"/>
      <c r="CFC22"/>
      <c r="CFD22"/>
      <c r="CFE22"/>
      <c r="CFF22"/>
      <c r="CFG22"/>
      <c r="CFH22"/>
      <c r="CFI22"/>
      <c r="CFJ22"/>
      <c r="CFK22"/>
      <c r="CFL22"/>
      <c r="CFM22"/>
      <c r="CFN22"/>
      <c r="CFO22"/>
      <c r="CFP22"/>
      <c r="CFQ22"/>
      <c r="CFR22"/>
      <c r="CFS22"/>
      <c r="CFT22"/>
      <c r="CFU22"/>
      <c r="CFV22"/>
      <c r="CFW22"/>
      <c r="CFX22"/>
      <c r="CFY22"/>
      <c r="CFZ22"/>
      <c r="CGA22"/>
      <c r="CGB22"/>
      <c r="CGC22"/>
      <c r="CGD22"/>
      <c r="CGE22"/>
      <c r="CGF22"/>
      <c r="CGG22"/>
      <c r="CGH22"/>
      <c r="CGI22"/>
      <c r="CGJ22"/>
      <c r="CGK22"/>
      <c r="CGL22"/>
      <c r="CGM22"/>
      <c r="CGN22"/>
      <c r="CGO22"/>
      <c r="CGP22"/>
      <c r="CGQ22"/>
      <c r="CGR22"/>
      <c r="CGS22"/>
      <c r="CGT22"/>
      <c r="CGU22"/>
      <c r="CGV22"/>
      <c r="CGW22"/>
      <c r="CGX22"/>
      <c r="CGY22"/>
      <c r="CGZ22"/>
      <c r="CHA22"/>
      <c r="CHB22"/>
      <c r="CHC22"/>
      <c r="CHD22"/>
      <c r="CHE22"/>
      <c r="CHF22"/>
      <c r="CHG22"/>
      <c r="CHH22"/>
      <c r="CHI22"/>
      <c r="CHJ22"/>
      <c r="CHK22"/>
      <c r="CHL22"/>
      <c r="CHM22"/>
      <c r="CHN22"/>
      <c r="CHO22"/>
      <c r="CHP22"/>
      <c r="CHQ22"/>
      <c r="CHR22"/>
      <c r="CHS22"/>
      <c r="CHT22"/>
      <c r="CHU22"/>
      <c r="CHV22"/>
      <c r="CHW22"/>
      <c r="CHX22"/>
      <c r="CHY22"/>
      <c r="CHZ22"/>
      <c r="CIA22"/>
      <c r="CIB22"/>
      <c r="CIC22"/>
      <c r="CID22"/>
      <c r="CIE22"/>
      <c r="CIF22"/>
      <c r="CIG22"/>
      <c r="CIH22"/>
      <c r="CII22"/>
      <c r="CIJ22"/>
      <c r="CIK22"/>
      <c r="CIL22"/>
      <c r="CIM22"/>
      <c r="CIN22"/>
      <c r="CIO22"/>
      <c r="CIP22"/>
      <c r="CIQ22"/>
      <c r="CIR22"/>
      <c r="CIS22"/>
      <c r="CIT22"/>
      <c r="CIU22"/>
      <c r="CIV22"/>
      <c r="CIW22"/>
      <c r="CIX22"/>
      <c r="CIY22"/>
      <c r="CIZ22"/>
      <c r="CJA22"/>
      <c r="CJB22"/>
      <c r="CJC22"/>
      <c r="CJD22"/>
      <c r="CJE22"/>
      <c r="CJF22"/>
      <c r="CJG22"/>
      <c r="CJH22"/>
      <c r="CJI22"/>
      <c r="CJJ22"/>
      <c r="CJK22"/>
      <c r="CJL22"/>
      <c r="CJM22"/>
      <c r="CJN22"/>
      <c r="CJO22"/>
      <c r="CJP22"/>
      <c r="CJQ22"/>
      <c r="CJR22"/>
      <c r="CJS22"/>
      <c r="CJT22"/>
      <c r="CJU22"/>
      <c r="CJV22"/>
      <c r="CJW22"/>
      <c r="CJX22"/>
      <c r="CJY22"/>
      <c r="CJZ22"/>
      <c r="CKA22"/>
      <c r="CKB22"/>
      <c r="CKC22"/>
      <c r="CKD22"/>
      <c r="CKE22"/>
      <c r="CKF22"/>
      <c r="CKG22"/>
      <c r="CKH22"/>
      <c r="CKI22"/>
      <c r="CKJ22"/>
      <c r="CKK22"/>
      <c r="CKL22"/>
      <c r="CKM22"/>
      <c r="CKN22"/>
      <c r="CKO22"/>
      <c r="CKP22"/>
      <c r="CKQ22"/>
      <c r="CKR22"/>
      <c r="CKS22"/>
      <c r="CKT22"/>
      <c r="CKU22"/>
      <c r="CKV22"/>
      <c r="CKW22"/>
      <c r="CKX22"/>
      <c r="CKY22"/>
      <c r="CKZ22"/>
      <c r="CLA22"/>
      <c r="CLB22"/>
      <c r="CLC22"/>
      <c r="CLD22"/>
      <c r="CLE22"/>
      <c r="CLF22"/>
      <c r="CLG22"/>
      <c r="CLH22"/>
      <c r="CLI22"/>
      <c r="CLJ22"/>
      <c r="CLK22"/>
      <c r="CLL22"/>
      <c r="CLM22"/>
      <c r="CLN22"/>
      <c r="CLO22"/>
      <c r="CLP22"/>
      <c r="CLQ22"/>
      <c r="CLR22"/>
      <c r="CLS22"/>
      <c r="CLT22"/>
      <c r="CLU22"/>
      <c r="CLV22"/>
      <c r="CLW22"/>
      <c r="CLX22"/>
      <c r="CLY22"/>
      <c r="CLZ22"/>
      <c r="CMA22"/>
      <c r="CMB22"/>
      <c r="CMC22"/>
      <c r="CMD22"/>
      <c r="CME22"/>
      <c r="CMF22"/>
      <c r="CMG22"/>
      <c r="CMH22"/>
      <c r="CMI22"/>
      <c r="CMJ22"/>
      <c r="CMK22"/>
      <c r="CML22"/>
      <c r="CMM22"/>
      <c r="CMN22"/>
      <c r="CMO22"/>
      <c r="CMP22"/>
      <c r="CMQ22"/>
      <c r="CMR22"/>
      <c r="CMS22"/>
      <c r="CMT22"/>
      <c r="CMU22"/>
      <c r="CMV22"/>
      <c r="CMW22"/>
      <c r="CMX22"/>
      <c r="CMY22"/>
      <c r="CMZ22"/>
      <c r="CNA22"/>
      <c r="CNB22"/>
      <c r="CNC22"/>
      <c r="CND22"/>
      <c r="CNE22"/>
      <c r="CNF22"/>
      <c r="CNG22"/>
      <c r="CNH22"/>
      <c r="CNI22"/>
      <c r="CNJ22"/>
      <c r="CNK22"/>
      <c r="CNL22"/>
      <c r="CNM22"/>
      <c r="CNN22"/>
      <c r="CNO22"/>
      <c r="CNP22"/>
      <c r="CNQ22"/>
      <c r="CNR22"/>
      <c r="CNS22"/>
      <c r="CNT22"/>
      <c r="CNU22"/>
      <c r="CNV22"/>
      <c r="CNW22"/>
      <c r="CNX22"/>
      <c r="CNY22"/>
      <c r="CNZ22"/>
      <c r="COA22"/>
      <c r="COB22"/>
      <c r="COC22"/>
      <c r="COD22"/>
      <c r="COE22"/>
      <c r="COF22"/>
      <c r="COG22"/>
      <c r="COH22"/>
      <c r="COI22"/>
      <c r="COJ22"/>
      <c r="COK22"/>
      <c r="COL22"/>
      <c r="COM22"/>
      <c r="CON22"/>
      <c r="COO22"/>
      <c r="COP22"/>
      <c r="COQ22"/>
      <c r="COR22"/>
      <c r="COS22"/>
      <c r="COT22"/>
      <c r="COU22"/>
      <c r="COV22"/>
      <c r="COW22"/>
      <c r="COX22"/>
      <c r="COY22"/>
      <c r="COZ22"/>
      <c r="CPA22"/>
      <c r="CPB22"/>
      <c r="CPC22"/>
      <c r="CPD22"/>
      <c r="CPE22"/>
      <c r="CPF22"/>
      <c r="CPG22"/>
      <c r="CPH22"/>
      <c r="CPI22"/>
      <c r="CPJ22"/>
      <c r="CPK22"/>
      <c r="CPL22"/>
      <c r="CPM22"/>
      <c r="CPN22"/>
      <c r="CPO22"/>
      <c r="CPP22"/>
      <c r="CPQ22"/>
      <c r="CPR22"/>
      <c r="CPS22"/>
      <c r="CPT22"/>
      <c r="CPU22"/>
      <c r="CPV22"/>
      <c r="CPW22"/>
      <c r="CPX22"/>
      <c r="CPY22"/>
      <c r="CPZ22"/>
      <c r="CQA22"/>
      <c r="CQB22"/>
      <c r="CQC22"/>
      <c r="CQD22"/>
      <c r="CQE22"/>
      <c r="CQF22"/>
      <c r="CQG22"/>
      <c r="CQH22"/>
      <c r="CQI22"/>
      <c r="CQJ22"/>
      <c r="CQK22"/>
      <c r="CQL22"/>
      <c r="CQM22"/>
      <c r="CQN22"/>
      <c r="CQO22"/>
      <c r="CQP22"/>
      <c r="CQQ22"/>
      <c r="CQR22"/>
      <c r="CQS22"/>
      <c r="CQT22"/>
      <c r="CQU22"/>
      <c r="CQV22"/>
      <c r="CQW22"/>
      <c r="CQX22"/>
      <c r="CQY22"/>
      <c r="CQZ22"/>
      <c r="CRA22"/>
      <c r="CRB22"/>
      <c r="CRC22"/>
      <c r="CRD22"/>
      <c r="CRE22"/>
      <c r="CRF22"/>
      <c r="CRG22"/>
      <c r="CRH22"/>
      <c r="CRI22"/>
      <c r="CRJ22"/>
      <c r="CRK22"/>
    </row>
    <row r="23" spans="1:2507" s="35" customFormat="1" x14ac:dyDescent="0.3">
      <c r="A23" s="119" t="s">
        <v>516</v>
      </c>
      <c r="B23" s="64" t="s">
        <v>80</v>
      </c>
      <c r="C23" s="124">
        <v>1000000</v>
      </c>
      <c r="E23" s="119" t="s">
        <v>602</v>
      </c>
      <c r="F23" s="123" t="s">
        <v>80</v>
      </c>
      <c r="G23" s="123">
        <v>1000000000000</v>
      </c>
      <c r="I23" s="119" t="s">
        <v>888</v>
      </c>
      <c r="J23" s="123" t="s">
        <v>80</v>
      </c>
      <c r="K23" s="123">
        <v>1000000000000000</v>
      </c>
      <c r="AC23" s="12"/>
      <c r="AD23" s="12"/>
      <c r="AE23" s="12"/>
      <c r="AF23" s="12"/>
      <c r="AG23" s="12"/>
      <c r="AH23" s="12"/>
      <c r="AI23" s="12"/>
      <c r="AJ23" s="12"/>
      <c r="AK23" s="12"/>
      <c r="AL23" s="12"/>
      <c r="AM23" s="12"/>
      <c r="AN23" s="12"/>
      <c r="AO23" s="12"/>
      <c r="AP23" s="12"/>
      <c r="AQ23" s="12"/>
      <c r="AR23" s="12"/>
      <c r="AS23" s="12"/>
      <c r="AT23" s="12"/>
      <c r="AU23" s="12"/>
      <c r="AV23" s="12"/>
      <c r="AW23" s="12"/>
      <c r="AX23" s="12"/>
      <c r="AY23" s="12"/>
      <c r="AZ23" s="12"/>
      <c r="BA23" s="12"/>
      <c r="BB23" s="12"/>
      <c r="BC23" s="12"/>
      <c r="BD23" s="12"/>
      <c r="BE23" s="12"/>
      <c r="BF23" s="12"/>
      <c r="BG23" s="12"/>
      <c r="BH23" s="12"/>
      <c r="BI23" s="12"/>
      <c r="BJ23" s="12"/>
      <c r="BK23" s="12"/>
      <c r="BL23" s="12"/>
      <c r="BM23" s="12"/>
      <c r="BN23" s="12"/>
      <c r="BO23" s="12"/>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IW23"/>
      <c r="IX23"/>
      <c r="IY23"/>
      <c r="IZ23"/>
      <c r="JA23"/>
      <c r="JB23"/>
      <c r="JC23"/>
      <c r="JD23"/>
      <c r="JE23"/>
      <c r="JF23"/>
      <c r="JG23"/>
      <c r="JH23"/>
      <c r="JI23"/>
      <c r="JJ23"/>
      <c r="JK23"/>
      <c r="JL23"/>
      <c r="JM23"/>
      <c r="JN23"/>
      <c r="JO23"/>
      <c r="JP23"/>
      <c r="JQ23"/>
      <c r="JR23"/>
      <c r="JS23"/>
      <c r="JT23"/>
      <c r="JU23"/>
      <c r="JV23"/>
      <c r="JW23"/>
      <c r="JX23"/>
      <c r="JY23"/>
      <c r="JZ23"/>
      <c r="KA23"/>
      <c r="KB23"/>
      <c r="KC23"/>
      <c r="KD23"/>
      <c r="KE23"/>
      <c r="KF23"/>
      <c r="KG23"/>
      <c r="KH23"/>
      <c r="KI23"/>
      <c r="KJ23"/>
      <c r="KK23"/>
      <c r="KL23"/>
      <c r="KM23"/>
      <c r="KN23"/>
      <c r="KO23"/>
      <c r="KP23"/>
      <c r="KQ23"/>
      <c r="KR23"/>
      <c r="KS23"/>
      <c r="KT23"/>
      <c r="KU23"/>
      <c r="KV23"/>
      <c r="KW23"/>
      <c r="KX23"/>
      <c r="KY23"/>
      <c r="KZ23"/>
      <c r="LA23"/>
      <c r="LB23"/>
      <c r="LC23"/>
      <c r="LD23"/>
      <c r="LE23"/>
      <c r="LF23"/>
      <c r="LG23"/>
      <c r="LH23"/>
      <c r="LI23"/>
      <c r="LJ23"/>
      <c r="LK23"/>
      <c r="LL23"/>
      <c r="LM23"/>
      <c r="LN23"/>
      <c r="LO23"/>
      <c r="LP23"/>
      <c r="LQ23"/>
      <c r="LR23"/>
      <c r="LS23"/>
      <c r="LT23"/>
      <c r="LU23"/>
      <c r="LV23"/>
      <c r="LW23"/>
      <c r="LX23"/>
      <c r="LY23"/>
      <c r="LZ23"/>
      <c r="MA23"/>
      <c r="MB23"/>
      <c r="MC23"/>
      <c r="MD23"/>
      <c r="ME23"/>
      <c r="MF23"/>
      <c r="MG23"/>
      <c r="MH23"/>
      <c r="MI23"/>
      <c r="MJ23"/>
      <c r="MK23"/>
      <c r="ML23"/>
      <c r="MM23"/>
      <c r="MN23"/>
      <c r="MO23"/>
      <c r="MP23"/>
      <c r="MQ23"/>
      <c r="MR23"/>
      <c r="MS23"/>
      <c r="MT23"/>
      <c r="MU23"/>
      <c r="MV23"/>
      <c r="MW23"/>
      <c r="MX23"/>
      <c r="MY23"/>
      <c r="MZ23"/>
      <c r="NA23"/>
      <c r="NB23"/>
      <c r="NC23"/>
      <c r="ND23"/>
      <c r="NE23"/>
      <c r="NF23"/>
      <c r="NG23"/>
      <c r="NH23"/>
      <c r="NI23"/>
      <c r="NJ23"/>
      <c r="NK23"/>
      <c r="NL23"/>
      <c r="NM23"/>
      <c r="NN23"/>
      <c r="NO23"/>
      <c r="NP23"/>
      <c r="NQ23"/>
      <c r="NR23"/>
      <c r="NS23"/>
      <c r="NT23"/>
      <c r="NU23"/>
      <c r="NV23"/>
      <c r="NW23"/>
      <c r="NX23"/>
      <c r="NY23"/>
      <c r="NZ23"/>
      <c r="OA23"/>
      <c r="OB23"/>
      <c r="OC23"/>
      <c r="OD23"/>
      <c r="OE23"/>
      <c r="OF23"/>
      <c r="OG23"/>
      <c r="OH23"/>
      <c r="OI23"/>
      <c r="OJ23"/>
      <c r="OK23"/>
      <c r="OL23"/>
      <c r="OM23"/>
      <c r="ON23"/>
      <c r="OO23"/>
      <c r="OP23"/>
      <c r="OQ23"/>
      <c r="OR23"/>
      <c r="OS23"/>
      <c r="OT23"/>
      <c r="OU23"/>
      <c r="OV23"/>
      <c r="OW23"/>
      <c r="OX23"/>
      <c r="OY23"/>
      <c r="OZ23"/>
      <c r="PA23"/>
      <c r="PB23"/>
      <c r="PC23"/>
      <c r="PD23"/>
      <c r="PE23"/>
      <c r="PF23"/>
      <c r="PG23"/>
      <c r="PH23"/>
      <c r="PI23"/>
      <c r="PJ23"/>
      <c r="PK23"/>
      <c r="PL23"/>
      <c r="PM23"/>
      <c r="PN23"/>
      <c r="PO23"/>
      <c r="PP23"/>
      <c r="PQ23"/>
      <c r="PR23"/>
      <c r="PS23"/>
      <c r="PT23"/>
      <c r="PU23"/>
      <c r="PV23"/>
      <c r="PW23"/>
      <c r="PX23"/>
      <c r="PY23"/>
      <c r="PZ23"/>
      <c r="QA23"/>
      <c r="QB23"/>
      <c r="QC23"/>
      <c r="QD23"/>
      <c r="QE23"/>
      <c r="QF23"/>
      <c r="QG23"/>
      <c r="QH23"/>
      <c r="QI23"/>
      <c r="QJ23"/>
      <c r="QK23"/>
      <c r="QL23"/>
      <c r="QM23"/>
      <c r="QN23"/>
      <c r="QO23"/>
      <c r="QP23"/>
      <c r="QQ23"/>
      <c r="QR23"/>
      <c r="QS23"/>
      <c r="QT23"/>
      <c r="QU23"/>
      <c r="QV23"/>
      <c r="QW23"/>
      <c r="QX23"/>
      <c r="QY23"/>
      <c r="QZ23"/>
      <c r="RA23"/>
      <c r="RB23"/>
      <c r="RC23"/>
      <c r="RD23"/>
      <c r="RE23"/>
      <c r="RF23"/>
      <c r="RG23"/>
      <c r="RH23"/>
      <c r="RI23"/>
      <c r="RJ23"/>
      <c r="RK23"/>
      <c r="RL23"/>
      <c r="RM23"/>
      <c r="RN23"/>
      <c r="RO23"/>
      <c r="RP23"/>
      <c r="RQ23"/>
      <c r="RR23"/>
      <c r="RS23"/>
      <c r="RT23"/>
      <c r="RU23"/>
      <c r="RV23"/>
      <c r="RW23"/>
      <c r="RX23"/>
      <c r="RY23"/>
      <c r="RZ23"/>
      <c r="SA23"/>
      <c r="SB23"/>
      <c r="SC23"/>
      <c r="SD23"/>
      <c r="SE23"/>
      <c r="SF23"/>
      <c r="SG23"/>
      <c r="SH23"/>
      <c r="SI23"/>
      <c r="SJ23"/>
      <c r="SK23"/>
      <c r="SL23"/>
      <c r="SM23"/>
      <c r="SN23"/>
      <c r="SO23"/>
      <c r="SP23"/>
      <c r="SQ23"/>
      <c r="SR23"/>
      <c r="SS23"/>
      <c r="ST23"/>
      <c r="SU23"/>
      <c r="SV23"/>
      <c r="SW23"/>
      <c r="SX23"/>
      <c r="SY23"/>
      <c r="SZ23"/>
      <c r="TA23"/>
      <c r="TB23"/>
      <c r="TC23"/>
      <c r="TD23"/>
      <c r="TE23"/>
      <c r="TF23"/>
      <c r="TG23"/>
      <c r="TH23"/>
      <c r="TI23"/>
      <c r="TJ23"/>
      <c r="TK23"/>
      <c r="TL23"/>
      <c r="TM23"/>
      <c r="TN23"/>
      <c r="TO23"/>
      <c r="TP23"/>
      <c r="TQ23"/>
      <c r="TR23"/>
      <c r="TS23"/>
      <c r="TT23"/>
      <c r="TU23"/>
      <c r="TV23"/>
      <c r="TW23"/>
      <c r="TX23"/>
      <c r="TY23"/>
      <c r="TZ23"/>
      <c r="UA23"/>
      <c r="UB23"/>
      <c r="UC23"/>
      <c r="UD23"/>
      <c r="UE23"/>
      <c r="UF23"/>
      <c r="UG23"/>
      <c r="UH23"/>
      <c r="UI23"/>
      <c r="UJ23"/>
      <c r="UK23"/>
      <c r="UL23"/>
      <c r="UM23"/>
      <c r="UN23"/>
      <c r="UO23"/>
      <c r="UP23"/>
      <c r="UQ23"/>
      <c r="UR23"/>
      <c r="US23"/>
      <c r="UT23"/>
      <c r="UU23"/>
      <c r="UV23"/>
      <c r="UW23"/>
      <c r="UX23"/>
      <c r="UY23"/>
      <c r="UZ23"/>
      <c r="VA23"/>
      <c r="VB23"/>
      <c r="VC23"/>
      <c r="VD23"/>
      <c r="VE23"/>
      <c r="VF23"/>
      <c r="VG23"/>
      <c r="VH23"/>
      <c r="VI23"/>
      <c r="VJ23"/>
      <c r="VK23"/>
      <c r="VL23"/>
      <c r="VM23"/>
      <c r="VN23"/>
      <c r="VO23"/>
      <c r="VP23"/>
      <c r="VQ23"/>
      <c r="VR23"/>
      <c r="VS23"/>
      <c r="VT23"/>
      <c r="VU23"/>
      <c r="VV23"/>
      <c r="VW23"/>
      <c r="VX23"/>
      <c r="VY23"/>
      <c r="VZ23"/>
      <c r="WA23"/>
      <c r="WB23"/>
      <c r="WC23"/>
      <c r="WD23"/>
      <c r="WE23"/>
      <c r="WF23"/>
      <c r="WG23"/>
      <c r="WH23"/>
      <c r="WI23"/>
      <c r="WJ23"/>
      <c r="WK23"/>
      <c r="WL23"/>
      <c r="WM23"/>
      <c r="WN23"/>
      <c r="WO23"/>
      <c r="WP23"/>
      <c r="WQ23"/>
      <c r="WR23"/>
      <c r="WS23"/>
      <c r="WT23"/>
      <c r="WU23"/>
      <c r="WV23"/>
      <c r="WW23"/>
      <c r="WX23"/>
      <c r="WY23"/>
      <c r="WZ23"/>
      <c r="XA23"/>
      <c r="XB23"/>
      <c r="XC23"/>
      <c r="XD23"/>
      <c r="XE23"/>
      <c r="XF23"/>
      <c r="XG23"/>
      <c r="XH23"/>
      <c r="XI23"/>
      <c r="XJ23"/>
      <c r="XK23"/>
      <c r="XL23"/>
      <c r="XM23"/>
      <c r="XN23"/>
      <c r="XO23"/>
      <c r="XP23"/>
      <c r="XQ23"/>
      <c r="XR23"/>
      <c r="XS23"/>
      <c r="XT23"/>
      <c r="XU23"/>
      <c r="XV23"/>
      <c r="XW23"/>
      <c r="XX23"/>
      <c r="XY23"/>
      <c r="XZ23"/>
      <c r="YA23"/>
      <c r="YB23"/>
      <c r="YC23"/>
      <c r="YD23"/>
      <c r="YE23"/>
      <c r="YF23"/>
      <c r="YG23"/>
      <c r="YH23"/>
      <c r="YI23"/>
      <c r="YJ23"/>
      <c r="YK23"/>
      <c r="YL23"/>
      <c r="YM23"/>
      <c r="YN23"/>
      <c r="YO23"/>
      <c r="YP23"/>
      <c r="YQ23"/>
      <c r="YR23"/>
      <c r="YS23"/>
      <c r="YT23"/>
      <c r="YU23"/>
      <c r="YV23"/>
      <c r="YW23"/>
      <c r="YX23"/>
      <c r="YY23"/>
      <c r="YZ23"/>
      <c r="ZA23"/>
      <c r="ZB23"/>
      <c r="ZC23"/>
      <c r="ZD23"/>
      <c r="ZE23"/>
      <c r="ZF23"/>
      <c r="ZG23"/>
      <c r="ZH23"/>
      <c r="ZI23"/>
      <c r="ZJ23"/>
      <c r="ZK23"/>
      <c r="ZL23"/>
      <c r="ZM23"/>
      <c r="ZN23"/>
      <c r="ZO23"/>
      <c r="ZP23"/>
      <c r="ZQ23"/>
      <c r="ZR23"/>
      <c r="ZS23"/>
      <c r="ZT23"/>
      <c r="ZU23"/>
      <c r="ZV23"/>
      <c r="ZW23"/>
      <c r="ZX23"/>
      <c r="ZY23"/>
      <c r="ZZ23"/>
      <c r="AAA23"/>
      <c r="AAB23"/>
      <c r="AAC23"/>
      <c r="AAD23"/>
      <c r="AAE23"/>
      <c r="AAF23"/>
      <c r="AAG23"/>
      <c r="AAH23"/>
      <c r="AAI23"/>
      <c r="AAJ23"/>
      <c r="AAK23"/>
      <c r="AAL23"/>
      <c r="AAM23"/>
      <c r="AAN23"/>
      <c r="AAO23"/>
      <c r="AAP23"/>
      <c r="AAQ23"/>
      <c r="AAR23"/>
      <c r="AAS23"/>
      <c r="AAT23"/>
      <c r="AAU23"/>
      <c r="AAV23"/>
      <c r="AAW23"/>
      <c r="AAX23"/>
      <c r="AAY23"/>
      <c r="AAZ23"/>
      <c r="ABA23"/>
      <c r="ABB23"/>
      <c r="ABC23"/>
      <c r="ABD23"/>
      <c r="ABE23"/>
      <c r="ABF23"/>
      <c r="ABG23"/>
      <c r="ABH23"/>
      <c r="ABI23"/>
      <c r="ABJ23"/>
      <c r="ABK23"/>
      <c r="ABL23"/>
      <c r="ABM23"/>
      <c r="ABN23"/>
      <c r="ABO23"/>
      <c r="ABP23"/>
      <c r="ABQ23"/>
      <c r="ABR23"/>
      <c r="ABS23"/>
      <c r="ABT23"/>
      <c r="ABU23"/>
      <c r="ABV23"/>
      <c r="ABW23"/>
      <c r="ABX23"/>
      <c r="ABY23"/>
      <c r="ABZ23"/>
      <c r="ACA23"/>
      <c r="ACB23"/>
      <c r="ACC23"/>
      <c r="ACD23"/>
      <c r="ACE23"/>
      <c r="ACF23"/>
      <c r="ACG23"/>
      <c r="ACH23"/>
      <c r="ACI23"/>
      <c r="ACJ23"/>
      <c r="ACK23"/>
      <c r="ACL23"/>
      <c r="ACM23"/>
      <c r="ACN23"/>
      <c r="ACO23"/>
      <c r="ACP23"/>
      <c r="ACQ23"/>
      <c r="ACR23"/>
      <c r="ACS23"/>
      <c r="ACT23"/>
      <c r="ACU23"/>
      <c r="ACV23"/>
      <c r="ACW23"/>
      <c r="ACX23"/>
      <c r="ACY23"/>
      <c r="ACZ23"/>
      <c r="ADA23"/>
      <c r="ADB23"/>
      <c r="ADC23"/>
      <c r="ADD23"/>
      <c r="ADE23"/>
      <c r="ADF23"/>
      <c r="ADG23"/>
      <c r="ADH23"/>
      <c r="ADI23"/>
      <c r="ADJ23"/>
      <c r="ADK23"/>
      <c r="ADL23"/>
      <c r="ADM23"/>
      <c r="ADN23"/>
      <c r="ADO23"/>
      <c r="ADP23"/>
      <c r="ADQ23"/>
      <c r="ADR23"/>
      <c r="ADS23"/>
      <c r="ADT23"/>
      <c r="ADU23"/>
      <c r="ADV23"/>
      <c r="ADW23"/>
      <c r="ADX23"/>
      <c r="ADY23"/>
      <c r="ADZ23"/>
      <c r="AEA23"/>
      <c r="AEB23"/>
      <c r="AEC23"/>
      <c r="AED23"/>
      <c r="AEE23"/>
      <c r="AEF23"/>
      <c r="AEG23"/>
      <c r="AEH23"/>
      <c r="AEI23"/>
      <c r="AEJ23"/>
      <c r="AEK23"/>
      <c r="AEL23"/>
      <c r="AEM23"/>
      <c r="AEN23"/>
      <c r="AEO23"/>
      <c r="AEP23"/>
      <c r="AEQ23"/>
      <c r="AER23"/>
      <c r="AES23"/>
      <c r="AET23"/>
      <c r="AEU23"/>
      <c r="AEV23"/>
      <c r="AEW23"/>
      <c r="AEX23"/>
      <c r="AEY23"/>
      <c r="AEZ23"/>
      <c r="AFA23"/>
      <c r="AFB23"/>
      <c r="AFC23"/>
      <c r="AFD23"/>
      <c r="AFE23"/>
      <c r="AFF23"/>
      <c r="AFG23"/>
      <c r="AFH23"/>
      <c r="AFI23"/>
      <c r="AFJ23"/>
      <c r="AFK23"/>
      <c r="AFL23"/>
      <c r="AFM23"/>
      <c r="AFN23"/>
      <c r="AFO23"/>
      <c r="AFP23"/>
      <c r="AFQ23"/>
      <c r="AFR23"/>
      <c r="AFS23"/>
      <c r="AFT23"/>
      <c r="AFU23"/>
      <c r="AFV23"/>
      <c r="AFW23"/>
      <c r="AFX23"/>
      <c r="AFY23"/>
      <c r="AFZ23"/>
      <c r="AGA23"/>
      <c r="AGB23"/>
      <c r="AGC23"/>
      <c r="AGD23"/>
      <c r="AGE23"/>
      <c r="AGF23"/>
      <c r="AGG23"/>
      <c r="AGH23"/>
      <c r="AGI23"/>
      <c r="AGJ23"/>
      <c r="AGK23"/>
      <c r="AGL23"/>
      <c r="AGM23"/>
      <c r="AGN23"/>
      <c r="AGO23"/>
      <c r="AGP23"/>
      <c r="AGQ23"/>
      <c r="AGR23"/>
      <c r="AGS23"/>
      <c r="AGT23"/>
      <c r="AGU23"/>
      <c r="AGV23"/>
      <c r="AGW23"/>
      <c r="AGX23"/>
      <c r="AGY23"/>
      <c r="AGZ23"/>
      <c r="AHA23"/>
      <c r="AHB23"/>
      <c r="AHC23"/>
      <c r="AHD23"/>
      <c r="AHE23"/>
      <c r="AHF23"/>
      <c r="AHG23"/>
      <c r="AHH23"/>
      <c r="AHI23"/>
      <c r="AHJ23"/>
      <c r="AHK23"/>
      <c r="AHL23"/>
      <c r="AHM23"/>
      <c r="AHN23"/>
      <c r="AHO23"/>
      <c r="AHP23"/>
      <c r="AHQ23"/>
      <c r="AHR23"/>
      <c r="AHS23"/>
      <c r="AHT23"/>
      <c r="AHU23"/>
      <c r="AHV23"/>
      <c r="AHW23"/>
      <c r="AHX23"/>
      <c r="AHY23"/>
      <c r="AHZ23"/>
      <c r="AIA23"/>
      <c r="AIB23"/>
      <c r="AIC23"/>
      <c r="AID23"/>
      <c r="AIE23"/>
      <c r="AIF23"/>
      <c r="AIG23"/>
      <c r="AIH23"/>
      <c r="AII23"/>
      <c r="AIJ23"/>
      <c r="AIK23"/>
      <c r="AIL23"/>
      <c r="AIM23"/>
      <c r="AIN23"/>
      <c r="AIO23"/>
      <c r="AIP23"/>
      <c r="AIQ23"/>
      <c r="AIR23"/>
      <c r="AIS23"/>
      <c r="AIT23"/>
      <c r="AIU23"/>
      <c r="AIV23"/>
      <c r="AIW23"/>
      <c r="AIX23"/>
      <c r="AIY23"/>
      <c r="AIZ23"/>
      <c r="AJA23"/>
      <c r="AJB23"/>
      <c r="AJC23"/>
      <c r="AJD23"/>
      <c r="AJE23"/>
      <c r="AJF23"/>
      <c r="AJG23"/>
      <c r="AJH23"/>
      <c r="AJI23"/>
      <c r="AJJ23"/>
      <c r="AJK23"/>
      <c r="AJL23"/>
      <c r="AJM23"/>
      <c r="AJN23"/>
      <c r="AJO23"/>
      <c r="AJP23"/>
      <c r="AJQ23"/>
      <c r="AJR23"/>
      <c r="AJS23"/>
      <c r="AJT23"/>
      <c r="AJU23"/>
      <c r="AJV23"/>
      <c r="AJW23"/>
      <c r="AJX23"/>
      <c r="AJY23"/>
      <c r="AJZ23"/>
      <c r="AKA23"/>
      <c r="AKB23"/>
      <c r="AKC23"/>
      <c r="AKD23"/>
      <c r="AKE23"/>
      <c r="AKF23"/>
      <c r="AKG23"/>
      <c r="AKH23"/>
      <c r="AKI23"/>
      <c r="AKJ23"/>
      <c r="AKK23"/>
      <c r="AKL23"/>
      <c r="AKM23"/>
      <c r="AKN23"/>
      <c r="AKO23"/>
      <c r="AKP23"/>
      <c r="AKQ23"/>
      <c r="AKR23"/>
      <c r="AKS23"/>
      <c r="AKT23"/>
      <c r="AKU23"/>
      <c r="AKV23"/>
      <c r="AKW23"/>
      <c r="AKX23"/>
      <c r="AKY23"/>
      <c r="AKZ23"/>
      <c r="ALA23"/>
      <c r="ALB23"/>
      <c r="ALC23"/>
      <c r="ALD23"/>
      <c r="ALE23"/>
      <c r="ALF23"/>
      <c r="ALG23"/>
      <c r="ALH23"/>
      <c r="ALI23"/>
      <c r="ALJ23"/>
      <c r="ALK23"/>
      <c r="ALL23"/>
      <c r="ALM23"/>
      <c r="ALN23"/>
      <c r="ALO23"/>
      <c r="ALP23"/>
      <c r="ALQ23"/>
      <c r="ALR23"/>
      <c r="ALS23"/>
      <c r="ALT23"/>
      <c r="ALU23"/>
      <c r="ALV23"/>
      <c r="ALW23"/>
      <c r="ALX23"/>
      <c r="ALY23"/>
      <c r="ALZ23"/>
      <c r="AMA23"/>
      <c r="AMB23"/>
      <c r="AMC23"/>
      <c r="AMD23"/>
      <c r="AME23"/>
      <c r="AMF23"/>
      <c r="AMG23"/>
      <c r="AMH23"/>
      <c r="AMI23"/>
      <c r="AMJ23"/>
      <c r="AMK23"/>
      <c r="AML23"/>
      <c r="AMM23"/>
      <c r="AMN23"/>
      <c r="AMO23"/>
      <c r="AMP23"/>
      <c r="AMQ23"/>
      <c r="AMR23"/>
      <c r="AMS23"/>
      <c r="AMT23"/>
      <c r="AMU23"/>
      <c r="AMV23"/>
      <c r="AMW23"/>
      <c r="AMX23"/>
      <c r="AMY23"/>
      <c r="AMZ23"/>
      <c r="ANA23"/>
      <c r="ANB23"/>
      <c r="ANC23"/>
      <c r="AND23"/>
      <c r="ANE23"/>
      <c r="ANF23"/>
      <c r="ANG23"/>
      <c r="ANH23"/>
      <c r="ANI23"/>
      <c r="ANJ23"/>
      <c r="ANK23"/>
      <c r="ANL23"/>
      <c r="ANM23"/>
      <c r="ANN23"/>
      <c r="ANO23"/>
      <c r="ANP23"/>
      <c r="ANQ23"/>
      <c r="ANR23"/>
      <c r="ANS23"/>
      <c r="ANT23"/>
      <c r="ANU23"/>
      <c r="ANV23"/>
      <c r="ANW23"/>
      <c r="ANX23"/>
      <c r="ANY23"/>
      <c r="ANZ23"/>
      <c r="AOA23"/>
      <c r="AOB23"/>
      <c r="AOC23"/>
      <c r="AOD23"/>
      <c r="AOE23"/>
      <c r="AOF23"/>
      <c r="AOG23"/>
      <c r="AOH23"/>
      <c r="AOI23"/>
      <c r="AOJ23"/>
      <c r="AOK23"/>
      <c r="AOL23"/>
      <c r="AOM23"/>
      <c r="AON23"/>
      <c r="AOO23"/>
      <c r="AOP23"/>
      <c r="AOQ23"/>
      <c r="AOR23"/>
      <c r="AOS23"/>
      <c r="AOT23"/>
      <c r="AOU23"/>
      <c r="AOV23"/>
      <c r="AOW23"/>
      <c r="AOX23"/>
      <c r="AOY23"/>
      <c r="AOZ23"/>
      <c r="APA23"/>
      <c r="APB23"/>
      <c r="APC23"/>
      <c r="APD23"/>
      <c r="APE23"/>
      <c r="APF23"/>
      <c r="APG23"/>
      <c r="APH23"/>
      <c r="API23"/>
      <c r="APJ23"/>
      <c r="APK23"/>
      <c r="APL23"/>
      <c r="APM23"/>
      <c r="APN23"/>
      <c r="APO23"/>
      <c r="APP23"/>
      <c r="APQ23"/>
      <c r="APR23"/>
      <c r="APS23"/>
      <c r="APT23"/>
      <c r="APU23"/>
      <c r="APV23"/>
      <c r="APW23"/>
      <c r="APX23"/>
      <c r="APY23"/>
      <c r="APZ23"/>
      <c r="AQA23"/>
      <c r="AQB23"/>
      <c r="AQC23"/>
      <c r="AQD23"/>
      <c r="AQE23"/>
      <c r="AQF23"/>
      <c r="AQG23"/>
      <c r="AQH23"/>
      <c r="AQI23"/>
      <c r="AQJ23"/>
      <c r="AQK23"/>
      <c r="AQL23"/>
      <c r="AQM23"/>
      <c r="AQN23"/>
      <c r="AQO23"/>
      <c r="AQP23"/>
      <c r="AQQ23"/>
      <c r="AQR23"/>
      <c r="AQS23"/>
      <c r="AQT23"/>
      <c r="AQU23"/>
      <c r="AQV23"/>
      <c r="AQW23"/>
      <c r="AQX23"/>
      <c r="AQY23"/>
      <c r="AQZ23"/>
      <c r="ARA23"/>
      <c r="ARB23"/>
      <c r="ARC23"/>
      <c r="ARD23"/>
      <c r="ARE23"/>
      <c r="ARF23"/>
      <c r="ARG23"/>
      <c r="ARH23"/>
      <c r="ARI23"/>
      <c r="ARJ23"/>
      <c r="ARK23"/>
      <c r="ARL23"/>
      <c r="ARM23"/>
      <c r="ARN23"/>
      <c r="ARO23"/>
      <c r="ARP23"/>
      <c r="ARQ23"/>
      <c r="ARR23"/>
      <c r="ARS23"/>
      <c r="ART23"/>
      <c r="ARU23"/>
      <c r="ARV23"/>
      <c r="ARW23"/>
      <c r="ARX23"/>
      <c r="ARY23"/>
      <c r="ARZ23"/>
      <c r="ASA23"/>
      <c r="ASB23"/>
      <c r="ASC23"/>
      <c r="ASD23"/>
      <c r="ASE23"/>
      <c r="ASF23"/>
      <c r="ASG23"/>
      <c r="ASH23"/>
      <c r="ASI23"/>
      <c r="ASJ23"/>
      <c r="ASK23"/>
      <c r="ASL23"/>
      <c r="ASM23"/>
      <c r="ASN23"/>
      <c r="ASO23"/>
      <c r="ASP23"/>
      <c r="ASQ23"/>
      <c r="ASR23"/>
      <c r="ASS23"/>
      <c r="AST23"/>
      <c r="ASU23"/>
      <c r="ASV23"/>
      <c r="ASW23"/>
      <c r="ASX23"/>
      <c r="ASY23"/>
      <c r="ASZ23"/>
      <c r="ATA23"/>
      <c r="ATB23"/>
      <c r="ATC23"/>
      <c r="ATD23"/>
      <c r="ATE23"/>
      <c r="ATF23"/>
      <c r="ATG23"/>
      <c r="ATH23"/>
      <c r="ATI23"/>
      <c r="ATJ23"/>
      <c r="ATK23"/>
      <c r="ATL23"/>
      <c r="ATM23"/>
      <c r="ATN23"/>
      <c r="ATO23"/>
      <c r="ATP23"/>
      <c r="ATQ23"/>
      <c r="ATR23"/>
      <c r="ATS23"/>
      <c r="ATT23"/>
      <c r="ATU23"/>
      <c r="ATV23"/>
      <c r="ATW23"/>
      <c r="ATX23"/>
      <c r="ATY23"/>
      <c r="ATZ23"/>
      <c r="AUA23"/>
      <c r="AUB23"/>
      <c r="AUC23"/>
      <c r="AUD23"/>
      <c r="AUE23"/>
      <c r="AUF23"/>
      <c r="AUG23"/>
      <c r="AUH23"/>
      <c r="AUI23"/>
      <c r="AUJ23"/>
      <c r="AUK23"/>
      <c r="AUL23"/>
      <c r="AUM23"/>
      <c r="AUN23"/>
      <c r="AUO23"/>
      <c r="AUP23"/>
      <c r="AUQ23"/>
      <c r="AUR23"/>
      <c r="AUS23"/>
      <c r="AUT23"/>
      <c r="AUU23"/>
      <c r="AUV23"/>
      <c r="AUW23"/>
      <c r="AUX23"/>
      <c r="AUY23"/>
      <c r="AUZ23"/>
      <c r="AVA23"/>
      <c r="AVB23"/>
      <c r="AVC23"/>
      <c r="AVD23"/>
      <c r="AVE23"/>
      <c r="AVF23"/>
      <c r="AVG23"/>
      <c r="AVH23"/>
      <c r="AVI23"/>
      <c r="AVJ23"/>
      <c r="AVK23"/>
      <c r="AVL23"/>
      <c r="AVM23"/>
      <c r="AVN23"/>
      <c r="AVO23"/>
      <c r="AVP23"/>
      <c r="AVQ23"/>
      <c r="AVR23"/>
      <c r="AVS23"/>
      <c r="AVT23"/>
      <c r="AVU23"/>
      <c r="AVV23"/>
      <c r="AVW23"/>
      <c r="AVX23"/>
      <c r="AVY23"/>
      <c r="AVZ23"/>
      <c r="AWA23"/>
      <c r="AWB23"/>
      <c r="AWC23"/>
      <c r="AWD23"/>
      <c r="AWE23"/>
      <c r="AWF23"/>
      <c r="AWG23"/>
      <c r="AWH23"/>
      <c r="AWI23"/>
      <c r="AWJ23"/>
      <c r="AWK23"/>
      <c r="AWL23"/>
      <c r="AWM23"/>
      <c r="AWN23"/>
      <c r="AWO23"/>
      <c r="AWP23"/>
      <c r="AWQ23"/>
      <c r="AWR23"/>
      <c r="AWS23"/>
      <c r="AWT23"/>
      <c r="AWU23"/>
      <c r="AWV23"/>
      <c r="AWW23"/>
      <c r="AWX23"/>
      <c r="AWY23"/>
      <c r="AWZ23"/>
      <c r="AXA23"/>
      <c r="AXB23"/>
      <c r="AXC23"/>
      <c r="AXD23"/>
      <c r="AXE23"/>
      <c r="AXF23"/>
      <c r="AXG23"/>
      <c r="AXH23"/>
      <c r="AXI23"/>
      <c r="AXJ23"/>
      <c r="AXK23"/>
      <c r="AXL23"/>
      <c r="AXM23"/>
      <c r="AXN23"/>
      <c r="AXO23"/>
      <c r="AXP23"/>
      <c r="AXQ23"/>
      <c r="AXR23"/>
      <c r="AXS23"/>
      <c r="AXT23"/>
      <c r="AXU23"/>
      <c r="AXV23"/>
      <c r="AXW23"/>
      <c r="AXX23"/>
      <c r="AXY23"/>
      <c r="AXZ23"/>
      <c r="AYA23"/>
      <c r="AYB23"/>
      <c r="AYC23"/>
      <c r="AYD23"/>
      <c r="AYE23"/>
      <c r="AYF23"/>
      <c r="AYG23"/>
      <c r="AYH23"/>
      <c r="AYI23"/>
      <c r="AYJ23"/>
      <c r="AYK23"/>
      <c r="AYL23"/>
      <c r="AYM23"/>
      <c r="AYN23"/>
      <c r="AYO23"/>
      <c r="AYP23"/>
      <c r="AYQ23"/>
      <c r="AYR23"/>
      <c r="AYS23"/>
      <c r="AYT23"/>
      <c r="AYU23"/>
      <c r="AYV23"/>
      <c r="AYW23"/>
      <c r="AYX23"/>
      <c r="AYY23"/>
      <c r="AYZ23"/>
      <c r="AZA23"/>
      <c r="AZB23"/>
      <c r="AZC23"/>
      <c r="AZD23"/>
      <c r="AZE23"/>
      <c r="AZF23"/>
      <c r="AZG23"/>
      <c r="AZH23"/>
      <c r="AZI23"/>
      <c r="AZJ23"/>
      <c r="AZK23"/>
      <c r="AZL23"/>
      <c r="AZM23"/>
      <c r="AZN23"/>
      <c r="AZO23"/>
      <c r="AZP23"/>
      <c r="AZQ23"/>
      <c r="AZR23"/>
      <c r="AZS23"/>
      <c r="AZT23"/>
      <c r="AZU23"/>
      <c r="AZV23"/>
      <c r="AZW23"/>
      <c r="AZX23"/>
      <c r="AZY23"/>
      <c r="AZZ23"/>
      <c r="BAA23"/>
      <c r="BAB23"/>
      <c r="BAC23"/>
      <c r="BAD23"/>
      <c r="BAE23"/>
      <c r="BAF23"/>
      <c r="BAG23"/>
      <c r="BAH23"/>
      <c r="BAI23"/>
      <c r="BAJ23"/>
      <c r="BAK23"/>
      <c r="BAL23"/>
      <c r="BAM23"/>
      <c r="BAN23"/>
      <c r="BAO23"/>
      <c r="BAP23"/>
      <c r="BAQ23"/>
      <c r="BAR23"/>
      <c r="BAS23"/>
      <c r="BAT23"/>
      <c r="BAU23"/>
      <c r="BAV23"/>
      <c r="BAW23"/>
      <c r="BAX23"/>
      <c r="BAY23"/>
      <c r="BAZ23"/>
      <c r="BBA23"/>
      <c r="BBB23"/>
      <c r="BBC23"/>
      <c r="BBD23"/>
      <c r="BBE23"/>
      <c r="BBF23"/>
      <c r="BBG23"/>
      <c r="BBH23"/>
      <c r="BBI23"/>
      <c r="BBJ23"/>
      <c r="BBK23"/>
      <c r="BBL23"/>
      <c r="BBM23"/>
      <c r="BBN23"/>
      <c r="BBO23"/>
      <c r="BBP23"/>
      <c r="BBQ23"/>
      <c r="BBR23"/>
      <c r="BBS23"/>
      <c r="BBT23"/>
      <c r="BBU23"/>
      <c r="BBV23"/>
      <c r="BBW23"/>
      <c r="BBX23"/>
      <c r="BBY23"/>
      <c r="BBZ23"/>
      <c r="BCA23"/>
      <c r="BCB23"/>
      <c r="BCC23"/>
      <c r="BCD23"/>
      <c r="BCE23"/>
      <c r="BCF23"/>
      <c r="BCG23"/>
      <c r="BCH23"/>
      <c r="BCI23"/>
      <c r="BCJ23"/>
      <c r="BCK23"/>
      <c r="BCL23"/>
      <c r="BCM23"/>
      <c r="BCN23"/>
      <c r="BCO23"/>
      <c r="BCP23"/>
      <c r="BCQ23"/>
      <c r="BCR23"/>
      <c r="BCS23"/>
      <c r="BCT23"/>
      <c r="BCU23"/>
      <c r="BCV23"/>
      <c r="BCW23"/>
      <c r="BCX23"/>
      <c r="BCY23"/>
      <c r="BCZ23"/>
      <c r="BDA23"/>
      <c r="BDB23"/>
      <c r="BDC23"/>
      <c r="BDD23"/>
      <c r="BDE23"/>
      <c r="BDF23"/>
      <c r="BDG23"/>
      <c r="BDH23"/>
      <c r="BDI23"/>
      <c r="BDJ23"/>
      <c r="BDK23"/>
      <c r="BDL23"/>
      <c r="BDM23"/>
      <c r="BDN23"/>
      <c r="BDO23"/>
      <c r="BDP23"/>
      <c r="BDQ23"/>
      <c r="BDR23"/>
      <c r="BDS23"/>
      <c r="BDT23"/>
      <c r="BDU23"/>
      <c r="BDV23"/>
      <c r="BDW23"/>
      <c r="BDX23"/>
      <c r="BDY23"/>
      <c r="BDZ23"/>
      <c r="BEA23"/>
      <c r="BEB23"/>
      <c r="BEC23"/>
      <c r="BED23"/>
      <c r="BEE23"/>
      <c r="BEF23"/>
      <c r="BEG23"/>
      <c r="BEH23"/>
      <c r="BEI23"/>
      <c r="BEJ23"/>
      <c r="BEK23"/>
      <c r="BEL23"/>
      <c r="BEM23"/>
      <c r="BEN23"/>
      <c r="BEO23"/>
      <c r="BEP23"/>
      <c r="BEQ23"/>
      <c r="BER23"/>
      <c r="BES23"/>
      <c r="BET23"/>
      <c r="BEU23"/>
      <c r="BEV23"/>
      <c r="BEW23"/>
      <c r="BEX23"/>
      <c r="BEY23"/>
      <c r="BEZ23"/>
      <c r="BFA23"/>
      <c r="BFB23"/>
      <c r="BFC23"/>
      <c r="BFD23"/>
      <c r="BFE23"/>
      <c r="BFF23"/>
      <c r="BFG23"/>
      <c r="BFH23"/>
      <c r="BFI23"/>
      <c r="BFJ23"/>
      <c r="BFK23"/>
      <c r="BFL23"/>
      <c r="BFM23"/>
      <c r="BFN23"/>
      <c r="BFO23"/>
      <c r="BFP23"/>
      <c r="BFQ23"/>
      <c r="BFR23"/>
      <c r="BFS23"/>
      <c r="BFT23"/>
      <c r="BFU23"/>
      <c r="BFV23"/>
      <c r="BFW23"/>
      <c r="BFX23"/>
      <c r="BFY23"/>
      <c r="BFZ23"/>
      <c r="BGA23"/>
      <c r="BGB23"/>
      <c r="BGC23"/>
      <c r="BGD23"/>
      <c r="BGE23"/>
      <c r="BGF23"/>
      <c r="BGG23"/>
      <c r="BGH23"/>
      <c r="BGI23"/>
      <c r="BGJ23"/>
      <c r="BGK23"/>
      <c r="BGL23"/>
      <c r="BGM23"/>
      <c r="BGN23"/>
      <c r="BGO23"/>
      <c r="BGP23"/>
      <c r="BGQ23"/>
      <c r="BGR23"/>
      <c r="BGS23"/>
      <c r="BGT23"/>
      <c r="BGU23"/>
      <c r="BGV23"/>
      <c r="BGW23"/>
      <c r="BGX23"/>
      <c r="BGY23"/>
      <c r="BGZ23"/>
      <c r="BHA23"/>
      <c r="BHB23"/>
      <c r="BHC23"/>
      <c r="BHD23"/>
      <c r="BHE23"/>
      <c r="BHF23"/>
      <c r="BHG23"/>
      <c r="BHH23"/>
      <c r="BHI23"/>
      <c r="BHJ23"/>
      <c r="BHK23"/>
      <c r="BHL23"/>
      <c r="BHM23"/>
      <c r="BHN23"/>
      <c r="BHO23"/>
      <c r="BHP23"/>
      <c r="BHQ23"/>
      <c r="BHR23"/>
      <c r="BHS23"/>
      <c r="BHT23"/>
      <c r="BHU23"/>
      <c r="BHV23"/>
      <c r="BHW23"/>
      <c r="BHX23"/>
      <c r="BHY23"/>
      <c r="BHZ23"/>
      <c r="BIA23"/>
      <c r="BIB23"/>
      <c r="BIC23"/>
      <c r="BID23"/>
      <c r="BIE23"/>
      <c r="BIF23"/>
      <c r="BIG23"/>
      <c r="BIH23"/>
      <c r="BII23"/>
      <c r="BIJ23"/>
      <c r="BIK23"/>
      <c r="BIL23"/>
      <c r="BIM23"/>
      <c r="BIN23"/>
      <c r="BIO23"/>
      <c r="BIP23"/>
      <c r="BIQ23"/>
      <c r="BIR23"/>
      <c r="BIS23"/>
      <c r="BIT23"/>
      <c r="BIU23"/>
      <c r="BIV23"/>
      <c r="BIW23"/>
      <c r="BIX23"/>
      <c r="BIY23"/>
      <c r="BIZ23"/>
      <c r="BJA23"/>
      <c r="BJB23"/>
      <c r="BJC23"/>
      <c r="BJD23"/>
      <c r="BJE23"/>
      <c r="BJF23"/>
      <c r="BJG23"/>
      <c r="BJH23"/>
      <c r="BJI23"/>
      <c r="BJJ23"/>
      <c r="BJK23"/>
      <c r="BJL23"/>
      <c r="BJM23"/>
      <c r="BJN23"/>
      <c r="BJO23"/>
      <c r="BJP23"/>
      <c r="BJQ23"/>
      <c r="BJR23"/>
      <c r="BJS23"/>
      <c r="BJT23"/>
      <c r="BJU23"/>
      <c r="BJV23"/>
      <c r="BJW23"/>
      <c r="BJX23"/>
      <c r="BJY23"/>
      <c r="BJZ23"/>
      <c r="BKA23"/>
      <c r="BKB23"/>
      <c r="BKC23"/>
      <c r="BKD23"/>
      <c r="BKE23"/>
      <c r="BKF23"/>
      <c r="BKG23"/>
      <c r="BKH23"/>
      <c r="BKI23"/>
      <c r="BKJ23"/>
      <c r="BKK23"/>
      <c r="BKL23"/>
      <c r="BKM23"/>
      <c r="BKN23"/>
      <c r="BKO23"/>
      <c r="BKP23"/>
      <c r="BKQ23"/>
      <c r="BKR23"/>
      <c r="BKS23"/>
      <c r="BKT23"/>
      <c r="BKU23"/>
      <c r="BKV23"/>
      <c r="BKW23"/>
      <c r="BKX23"/>
      <c r="BKY23"/>
      <c r="BKZ23"/>
      <c r="BLA23"/>
      <c r="BLB23"/>
      <c r="BLC23"/>
      <c r="BLD23"/>
      <c r="BLE23"/>
      <c r="BLF23"/>
      <c r="BLG23"/>
      <c r="BLH23"/>
      <c r="BLI23"/>
      <c r="BLJ23"/>
      <c r="BLK23"/>
      <c r="BLL23"/>
      <c r="BLM23"/>
      <c r="BLN23"/>
      <c r="BLO23"/>
      <c r="BLP23"/>
      <c r="BLQ23"/>
      <c r="BLR23"/>
      <c r="BLS23"/>
      <c r="BLT23"/>
      <c r="BLU23"/>
      <c r="BLV23"/>
      <c r="BLW23"/>
      <c r="BLX23"/>
      <c r="BLY23"/>
      <c r="BLZ23"/>
      <c r="BMA23"/>
      <c r="BMB23"/>
      <c r="BMC23"/>
      <c r="BMD23"/>
      <c r="BME23"/>
      <c r="BMF23"/>
      <c r="BMG23"/>
      <c r="BMH23"/>
      <c r="BMI23"/>
      <c r="BMJ23"/>
      <c r="BMK23"/>
      <c r="BML23"/>
      <c r="BMM23"/>
      <c r="BMN23"/>
      <c r="BMO23"/>
      <c r="BMP23"/>
      <c r="BMQ23"/>
      <c r="BMR23"/>
      <c r="BMS23"/>
      <c r="BMT23"/>
      <c r="BMU23"/>
      <c r="BMV23"/>
      <c r="BMW23"/>
      <c r="BMX23"/>
      <c r="BMY23"/>
      <c r="BMZ23"/>
      <c r="BNA23"/>
      <c r="BNB23"/>
      <c r="BNC23"/>
      <c r="BND23"/>
      <c r="BNE23"/>
      <c r="BNF23"/>
      <c r="BNG23"/>
      <c r="BNH23"/>
      <c r="BNI23"/>
      <c r="BNJ23"/>
      <c r="BNK23"/>
      <c r="BNL23"/>
      <c r="BNM23"/>
      <c r="BNN23"/>
      <c r="BNO23"/>
      <c r="BNP23"/>
      <c r="BNQ23"/>
      <c r="BNR23"/>
      <c r="BNS23"/>
      <c r="BNT23"/>
      <c r="BNU23"/>
      <c r="BNV23"/>
      <c r="BNW23"/>
      <c r="BNX23"/>
      <c r="BNY23"/>
      <c r="BNZ23"/>
      <c r="BOA23"/>
      <c r="BOB23"/>
      <c r="BOC23"/>
      <c r="BOD23"/>
      <c r="BOE23"/>
      <c r="BOF23"/>
      <c r="BOG23"/>
      <c r="BOH23"/>
      <c r="BOI23"/>
      <c r="BOJ23"/>
      <c r="BOK23"/>
      <c r="BOL23"/>
      <c r="BOM23"/>
      <c r="BON23"/>
      <c r="BOO23"/>
      <c r="BOP23"/>
      <c r="BOQ23"/>
      <c r="BOR23"/>
      <c r="BOS23"/>
      <c r="BOT23"/>
      <c r="BOU23"/>
      <c r="BOV23"/>
      <c r="BOW23"/>
      <c r="BOX23"/>
      <c r="BOY23"/>
      <c r="BOZ23"/>
      <c r="BPA23"/>
      <c r="BPB23"/>
      <c r="BPC23"/>
      <c r="BPD23"/>
      <c r="BPE23"/>
      <c r="BPF23"/>
      <c r="BPG23"/>
      <c r="BPH23"/>
      <c r="BPI23"/>
      <c r="BPJ23"/>
      <c r="BPK23"/>
      <c r="BPL23"/>
      <c r="BPM23"/>
      <c r="BPN23"/>
      <c r="BPO23"/>
      <c r="BPP23"/>
      <c r="BPQ23"/>
      <c r="BPR23"/>
      <c r="BPS23"/>
      <c r="BPT23"/>
      <c r="BPU23"/>
      <c r="BPV23"/>
      <c r="BPW23"/>
      <c r="BPX23"/>
      <c r="BPY23"/>
      <c r="BPZ23"/>
      <c r="BQA23"/>
      <c r="BQB23"/>
      <c r="BQC23"/>
      <c r="BQD23"/>
      <c r="BQE23"/>
      <c r="BQF23"/>
      <c r="BQG23"/>
      <c r="BQH23"/>
      <c r="BQI23"/>
      <c r="BQJ23"/>
      <c r="BQK23"/>
      <c r="BQL23"/>
      <c r="BQM23"/>
      <c r="BQN23"/>
      <c r="BQO23"/>
      <c r="BQP23"/>
      <c r="BQQ23"/>
      <c r="BQR23"/>
      <c r="BQS23"/>
      <c r="BQT23"/>
      <c r="BQU23"/>
      <c r="BQV23"/>
      <c r="BQW23"/>
      <c r="BQX23"/>
      <c r="BQY23"/>
      <c r="BQZ23"/>
      <c r="BRA23"/>
      <c r="BRB23"/>
      <c r="BRC23"/>
      <c r="BRD23"/>
      <c r="BRE23"/>
      <c r="BRF23"/>
      <c r="BRG23"/>
      <c r="BRH23"/>
      <c r="BRI23"/>
      <c r="BRJ23"/>
      <c r="BRK23"/>
      <c r="BRL23"/>
      <c r="BRM23"/>
      <c r="BRN23"/>
      <c r="BRO23"/>
      <c r="BRP23"/>
      <c r="BRQ23"/>
      <c r="BRR23"/>
      <c r="BRS23"/>
      <c r="BRT23"/>
      <c r="BRU23"/>
      <c r="BRV23"/>
      <c r="BRW23"/>
      <c r="BRX23"/>
      <c r="BRY23"/>
      <c r="BRZ23"/>
      <c r="BSA23"/>
      <c r="BSB23"/>
      <c r="BSC23"/>
      <c r="BSD23"/>
      <c r="BSE23"/>
      <c r="BSF23"/>
      <c r="BSG23"/>
      <c r="BSH23"/>
      <c r="BSI23"/>
      <c r="BSJ23"/>
      <c r="BSK23"/>
      <c r="BSL23"/>
      <c r="BSM23"/>
      <c r="BSN23"/>
      <c r="BSO23"/>
      <c r="BSP23"/>
      <c r="BSQ23"/>
      <c r="BSR23"/>
      <c r="BSS23"/>
      <c r="BST23"/>
      <c r="BSU23"/>
      <c r="BSV23"/>
      <c r="BSW23"/>
      <c r="BSX23"/>
      <c r="BSY23"/>
      <c r="BSZ23"/>
      <c r="BTA23"/>
      <c r="BTB23"/>
      <c r="BTC23"/>
      <c r="BTD23"/>
      <c r="BTE23"/>
      <c r="BTF23"/>
      <c r="BTG23"/>
      <c r="BTH23"/>
      <c r="BTI23"/>
      <c r="BTJ23"/>
      <c r="BTK23"/>
      <c r="BTL23"/>
      <c r="BTM23"/>
      <c r="BTN23"/>
      <c r="BTO23"/>
      <c r="BTP23"/>
      <c r="BTQ23"/>
      <c r="BTR23"/>
      <c r="BTS23"/>
      <c r="BTT23"/>
      <c r="BTU23"/>
      <c r="BTV23"/>
      <c r="BTW23"/>
      <c r="BTX23"/>
      <c r="BTY23"/>
      <c r="BTZ23"/>
      <c r="BUA23"/>
      <c r="BUB23"/>
      <c r="BUC23"/>
      <c r="BUD23"/>
      <c r="BUE23"/>
      <c r="BUF23"/>
      <c r="BUG23"/>
      <c r="BUH23"/>
      <c r="BUI23"/>
      <c r="BUJ23"/>
      <c r="BUK23"/>
      <c r="BUL23"/>
      <c r="BUM23"/>
      <c r="BUN23"/>
      <c r="BUO23"/>
      <c r="BUP23"/>
      <c r="BUQ23"/>
      <c r="BUR23"/>
      <c r="BUS23"/>
      <c r="BUT23"/>
      <c r="BUU23"/>
      <c r="BUV23"/>
      <c r="BUW23"/>
      <c r="BUX23"/>
      <c r="BUY23"/>
      <c r="BUZ23"/>
      <c r="BVA23"/>
      <c r="BVB23"/>
      <c r="BVC23"/>
      <c r="BVD23"/>
      <c r="BVE23"/>
      <c r="BVF23"/>
      <c r="BVG23"/>
      <c r="BVH23"/>
      <c r="BVI23"/>
      <c r="BVJ23"/>
      <c r="BVK23"/>
      <c r="BVL23"/>
      <c r="BVM23"/>
      <c r="BVN23"/>
      <c r="BVO23"/>
      <c r="BVP23"/>
      <c r="BVQ23"/>
      <c r="BVR23"/>
      <c r="BVS23"/>
      <c r="BVT23"/>
      <c r="BVU23"/>
      <c r="BVV23"/>
      <c r="BVW23"/>
      <c r="BVX23"/>
      <c r="BVY23"/>
      <c r="BVZ23"/>
      <c r="BWA23"/>
      <c r="BWB23"/>
      <c r="BWC23"/>
      <c r="BWD23"/>
      <c r="BWE23"/>
      <c r="BWF23"/>
      <c r="BWG23"/>
      <c r="BWH23"/>
      <c r="BWI23"/>
      <c r="BWJ23"/>
      <c r="BWK23"/>
      <c r="BWL23"/>
      <c r="BWM23"/>
      <c r="BWN23"/>
      <c r="BWO23"/>
      <c r="BWP23"/>
      <c r="BWQ23"/>
      <c r="BWR23"/>
      <c r="BWS23"/>
      <c r="BWT23"/>
      <c r="BWU23"/>
      <c r="BWV23"/>
      <c r="BWW23"/>
      <c r="BWX23"/>
      <c r="BWY23"/>
      <c r="BWZ23"/>
      <c r="BXA23"/>
      <c r="BXB23"/>
      <c r="BXC23"/>
      <c r="BXD23"/>
      <c r="BXE23"/>
      <c r="BXF23"/>
      <c r="BXG23"/>
      <c r="BXH23"/>
      <c r="BXI23"/>
      <c r="BXJ23"/>
      <c r="BXK23"/>
      <c r="BXL23"/>
      <c r="BXM23"/>
      <c r="BXN23"/>
      <c r="BXO23"/>
      <c r="BXP23"/>
      <c r="BXQ23"/>
      <c r="BXR23"/>
      <c r="BXS23"/>
      <c r="BXT23"/>
      <c r="BXU23"/>
      <c r="BXV23"/>
      <c r="BXW23"/>
      <c r="BXX23"/>
      <c r="BXY23"/>
      <c r="BXZ23"/>
      <c r="BYA23"/>
      <c r="BYB23"/>
      <c r="BYC23"/>
      <c r="BYD23"/>
      <c r="BYE23"/>
      <c r="BYF23"/>
      <c r="BYG23"/>
      <c r="BYH23"/>
      <c r="BYI23"/>
      <c r="BYJ23"/>
      <c r="BYK23"/>
      <c r="BYL23"/>
      <c r="BYM23"/>
      <c r="BYN23"/>
      <c r="BYO23"/>
      <c r="BYP23"/>
      <c r="BYQ23"/>
      <c r="BYR23"/>
      <c r="BYS23"/>
      <c r="BYT23"/>
      <c r="BYU23"/>
      <c r="BYV23"/>
      <c r="BYW23"/>
      <c r="BYX23"/>
      <c r="BYY23"/>
      <c r="BYZ23"/>
      <c r="BZA23"/>
      <c r="BZB23"/>
      <c r="BZC23"/>
      <c r="BZD23"/>
      <c r="BZE23"/>
      <c r="BZF23"/>
      <c r="BZG23"/>
      <c r="BZH23"/>
      <c r="BZI23"/>
      <c r="BZJ23"/>
      <c r="BZK23"/>
      <c r="BZL23"/>
      <c r="BZM23"/>
      <c r="BZN23"/>
      <c r="BZO23"/>
      <c r="BZP23"/>
      <c r="BZQ23"/>
      <c r="BZR23"/>
      <c r="BZS23"/>
      <c r="BZT23"/>
      <c r="BZU23"/>
      <c r="BZV23"/>
      <c r="BZW23"/>
      <c r="BZX23"/>
      <c r="BZY23"/>
      <c r="BZZ23"/>
      <c r="CAA23"/>
      <c r="CAB23"/>
      <c r="CAC23"/>
      <c r="CAD23"/>
      <c r="CAE23"/>
      <c r="CAF23"/>
      <c r="CAG23"/>
      <c r="CAH23"/>
      <c r="CAI23"/>
      <c r="CAJ23"/>
      <c r="CAK23"/>
      <c r="CAL23"/>
      <c r="CAM23"/>
      <c r="CAN23"/>
      <c r="CAO23"/>
      <c r="CAP23"/>
      <c r="CAQ23"/>
      <c r="CAR23"/>
      <c r="CAS23"/>
      <c r="CAT23"/>
      <c r="CAU23"/>
      <c r="CAV23"/>
      <c r="CAW23"/>
      <c r="CAX23"/>
      <c r="CAY23"/>
      <c r="CAZ23"/>
      <c r="CBA23"/>
      <c r="CBB23"/>
      <c r="CBC23"/>
      <c r="CBD23"/>
      <c r="CBE23"/>
      <c r="CBF23"/>
      <c r="CBG23"/>
      <c r="CBH23"/>
      <c r="CBI23"/>
      <c r="CBJ23"/>
      <c r="CBK23"/>
      <c r="CBL23"/>
      <c r="CBM23"/>
      <c r="CBN23"/>
      <c r="CBO23"/>
      <c r="CBP23"/>
      <c r="CBQ23"/>
      <c r="CBR23"/>
      <c r="CBS23"/>
      <c r="CBT23"/>
      <c r="CBU23"/>
      <c r="CBV23"/>
      <c r="CBW23"/>
      <c r="CBX23"/>
      <c r="CBY23"/>
      <c r="CBZ23"/>
      <c r="CCA23"/>
      <c r="CCB23"/>
      <c r="CCC23"/>
      <c r="CCD23"/>
      <c r="CCE23"/>
      <c r="CCF23"/>
      <c r="CCG23"/>
      <c r="CCH23"/>
      <c r="CCI23"/>
      <c r="CCJ23"/>
      <c r="CCK23"/>
      <c r="CCL23"/>
      <c r="CCM23"/>
      <c r="CCN23"/>
      <c r="CCO23"/>
      <c r="CCP23"/>
      <c r="CCQ23"/>
      <c r="CCR23"/>
      <c r="CCS23"/>
      <c r="CCT23"/>
      <c r="CCU23"/>
      <c r="CCV23"/>
      <c r="CCW23"/>
      <c r="CCX23"/>
      <c r="CCY23"/>
      <c r="CCZ23"/>
      <c r="CDA23"/>
      <c r="CDB23"/>
      <c r="CDC23"/>
      <c r="CDD23"/>
      <c r="CDE23"/>
      <c r="CDF23"/>
      <c r="CDG23"/>
      <c r="CDH23"/>
      <c r="CDI23"/>
      <c r="CDJ23"/>
      <c r="CDK23"/>
      <c r="CDL23"/>
      <c r="CDM23"/>
      <c r="CDN23"/>
      <c r="CDO23"/>
      <c r="CDP23"/>
      <c r="CDQ23"/>
      <c r="CDR23"/>
      <c r="CDS23"/>
      <c r="CDT23"/>
      <c r="CDU23"/>
      <c r="CDV23"/>
      <c r="CDW23"/>
      <c r="CDX23"/>
      <c r="CDY23"/>
      <c r="CDZ23"/>
      <c r="CEA23"/>
      <c r="CEB23"/>
      <c r="CEC23"/>
      <c r="CED23"/>
      <c r="CEE23"/>
      <c r="CEF23"/>
      <c r="CEG23"/>
      <c r="CEH23"/>
      <c r="CEI23"/>
      <c r="CEJ23"/>
      <c r="CEK23"/>
      <c r="CEL23"/>
      <c r="CEM23"/>
      <c r="CEN23"/>
      <c r="CEO23"/>
      <c r="CEP23"/>
      <c r="CEQ23"/>
      <c r="CER23"/>
      <c r="CES23"/>
      <c r="CET23"/>
      <c r="CEU23"/>
      <c r="CEV23"/>
      <c r="CEW23"/>
      <c r="CEX23"/>
      <c r="CEY23"/>
      <c r="CEZ23"/>
      <c r="CFA23"/>
      <c r="CFB23"/>
      <c r="CFC23"/>
      <c r="CFD23"/>
      <c r="CFE23"/>
      <c r="CFF23"/>
      <c r="CFG23"/>
      <c r="CFH23"/>
      <c r="CFI23"/>
      <c r="CFJ23"/>
      <c r="CFK23"/>
      <c r="CFL23"/>
      <c r="CFM23"/>
      <c r="CFN23"/>
      <c r="CFO23"/>
      <c r="CFP23"/>
      <c r="CFQ23"/>
      <c r="CFR23"/>
      <c r="CFS23"/>
      <c r="CFT23"/>
      <c r="CFU23"/>
      <c r="CFV23"/>
      <c r="CFW23"/>
      <c r="CFX23"/>
      <c r="CFY23"/>
      <c r="CFZ23"/>
      <c r="CGA23"/>
      <c r="CGB23"/>
      <c r="CGC23"/>
      <c r="CGD23"/>
      <c r="CGE23"/>
      <c r="CGF23"/>
      <c r="CGG23"/>
      <c r="CGH23"/>
      <c r="CGI23"/>
      <c r="CGJ23"/>
      <c r="CGK23"/>
      <c r="CGL23"/>
      <c r="CGM23"/>
      <c r="CGN23"/>
      <c r="CGO23"/>
      <c r="CGP23"/>
      <c r="CGQ23"/>
      <c r="CGR23"/>
      <c r="CGS23"/>
      <c r="CGT23"/>
      <c r="CGU23"/>
      <c r="CGV23"/>
      <c r="CGW23"/>
      <c r="CGX23"/>
      <c r="CGY23"/>
      <c r="CGZ23"/>
      <c r="CHA23"/>
      <c r="CHB23"/>
      <c r="CHC23"/>
      <c r="CHD23"/>
      <c r="CHE23"/>
      <c r="CHF23"/>
      <c r="CHG23"/>
      <c r="CHH23"/>
      <c r="CHI23"/>
      <c r="CHJ23"/>
      <c r="CHK23"/>
      <c r="CHL23"/>
      <c r="CHM23"/>
      <c r="CHN23"/>
      <c r="CHO23"/>
      <c r="CHP23"/>
      <c r="CHQ23"/>
      <c r="CHR23"/>
      <c r="CHS23"/>
      <c r="CHT23"/>
      <c r="CHU23"/>
      <c r="CHV23"/>
      <c r="CHW23"/>
      <c r="CHX23"/>
      <c r="CHY23"/>
      <c r="CHZ23"/>
      <c r="CIA23"/>
      <c r="CIB23"/>
      <c r="CIC23"/>
      <c r="CID23"/>
      <c r="CIE23"/>
      <c r="CIF23"/>
      <c r="CIG23"/>
      <c r="CIH23"/>
      <c r="CII23"/>
      <c r="CIJ23"/>
      <c r="CIK23"/>
      <c r="CIL23"/>
      <c r="CIM23"/>
      <c r="CIN23"/>
      <c r="CIO23"/>
      <c r="CIP23"/>
      <c r="CIQ23"/>
      <c r="CIR23"/>
      <c r="CIS23"/>
      <c r="CIT23"/>
      <c r="CIU23"/>
      <c r="CIV23"/>
      <c r="CIW23"/>
      <c r="CIX23"/>
      <c r="CIY23"/>
      <c r="CIZ23"/>
      <c r="CJA23"/>
      <c r="CJB23"/>
      <c r="CJC23"/>
      <c r="CJD23"/>
      <c r="CJE23"/>
      <c r="CJF23"/>
      <c r="CJG23"/>
      <c r="CJH23"/>
      <c r="CJI23"/>
      <c r="CJJ23"/>
      <c r="CJK23"/>
      <c r="CJL23"/>
      <c r="CJM23"/>
      <c r="CJN23"/>
      <c r="CJO23"/>
      <c r="CJP23"/>
      <c r="CJQ23"/>
      <c r="CJR23"/>
      <c r="CJS23"/>
      <c r="CJT23"/>
      <c r="CJU23"/>
      <c r="CJV23"/>
      <c r="CJW23"/>
      <c r="CJX23"/>
      <c r="CJY23"/>
      <c r="CJZ23"/>
      <c r="CKA23"/>
      <c r="CKB23"/>
      <c r="CKC23"/>
      <c r="CKD23"/>
      <c r="CKE23"/>
      <c r="CKF23"/>
      <c r="CKG23"/>
      <c r="CKH23"/>
      <c r="CKI23"/>
      <c r="CKJ23"/>
      <c r="CKK23"/>
      <c r="CKL23"/>
      <c r="CKM23"/>
      <c r="CKN23"/>
      <c r="CKO23"/>
      <c r="CKP23"/>
      <c r="CKQ23"/>
      <c r="CKR23"/>
      <c r="CKS23"/>
      <c r="CKT23"/>
      <c r="CKU23"/>
      <c r="CKV23"/>
      <c r="CKW23"/>
      <c r="CKX23"/>
      <c r="CKY23"/>
      <c r="CKZ23"/>
      <c r="CLA23"/>
      <c r="CLB23"/>
      <c r="CLC23"/>
      <c r="CLD23"/>
      <c r="CLE23"/>
      <c r="CLF23"/>
      <c r="CLG23"/>
      <c r="CLH23"/>
      <c r="CLI23"/>
      <c r="CLJ23"/>
      <c r="CLK23"/>
      <c r="CLL23"/>
      <c r="CLM23"/>
      <c r="CLN23"/>
      <c r="CLO23"/>
      <c r="CLP23"/>
      <c r="CLQ23"/>
      <c r="CLR23"/>
      <c r="CLS23"/>
      <c r="CLT23"/>
      <c r="CLU23"/>
      <c r="CLV23"/>
      <c r="CLW23"/>
      <c r="CLX23"/>
      <c r="CLY23"/>
      <c r="CLZ23"/>
      <c r="CMA23"/>
      <c r="CMB23"/>
      <c r="CMC23"/>
      <c r="CMD23"/>
      <c r="CME23"/>
      <c r="CMF23"/>
      <c r="CMG23"/>
      <c r="CMH23"/>
      <c r="CMI23"/>
      <c r="CMJ23"/>
      <c r="CMK23"/>
      <c r="CML23"/>
      <c r="CMM23"/>
      <c r="CMN23"/>
      <c r="CMO23"/>
      <c r="CMP23"/>
      <c r="CMQ23"/>
      <c r="CMR23"/>
      <c r="CMS23"/>
      <c r="CMT23"/>
      <c r="CMU23"/>
      <c r="CMV23"/>
      <c r="CMW23"/>
      <c r="CMX23"/>
      <c r="CMY23"/>
      <c r="CMZ23"/>
      <c r="CNA23"/>
      <c r="CNB23"/>
      <c r="CNC23"/>
      <c r="CND23"/>
      <c r="CNE23"/>
      <c r="CNF23"/>
      <c r="CNG23"/>
      <c r="CNH23"/>
      <c r="CNI23"/>
      <c r="CNJ23"/>
      <c r="CNK23"/>
      <c r="CNL23"/>
      <c r="CNM23"/>
      <c r="CNN23"/>
      <c r="CNO23"/>
      <c r="CNP23"/>
      <c r="CNQ23"/>
      <c r="CNR23"/>
      <c r="CNS23"/>
      <c r="CNT23"/>
      <c r="CNU23"/>
      <c r="CNV23"/>
      <c r="CNW23"/>
      <c r="CNX23"/>
      <c r="CNY23"/>
      <c r="CNZ23"/>
      <c r="COA23"/>
      <c r="COB23"/>
      <c r="COC23"/>
      <c r="COD23"/>
      <c r="COE23"/>
      <c r="COF23"/>
      <c r="COG23"/>
      <c r="COH23"/>
      <c r="COI23"/>
      <c r="COJ23"/>
      <c r="COK23"/>
      <c r="COL23"/>
      <c r="COM23"/>
      <c r="CON23"/>
      <c r="COO23"/>
      <c r="COP23"/>
      <c r="COQ23"/>
      <c r="COR23"/>
      <c r="COS23"/>
      <c r="COT23"/>
      <c r="COU23"/>
      <c r="COV23"/>
      <c r="COW23"/>
      <c r="COX23"/>
      <c r="COY23"/>
      <c r="COZ23"/>
      <c r="CPA23"/>
      <c r="CPB23"/>
      <c r="CPC23"/>
      <c r="CPD23"/>
      <c r="CPE23"/>
      <c r="CPF23"/>
      <c r="CPG23"/>
      <c r="CPH23"/>
      <c r="CPI23"/>
      <c r="CPJ23"/>
      <c r="CPK23"/>
      <c r="CPL23"/>
      <c r="CPM23"/>
      <c r="CPN23"/>
      <c r="CPO23"/>
      <c r="CPP23"/>
      <c r="CPQ23"/>
      <c r="CPR23"/>
      <c r="CPS23"/>
      <c r="CPT23"/>
      <c r="CPU23"/>
      <c r="CPV23"/>
      <c r="CPW23"/>
      <c r="CPX23"/>
      <c r="CPY23"/>
      <c r="CPZ23"/>
      <c r="CQA23"/>
      <c r="CQB23"/>
      <c r="CQC23"/>
      <c r="CQD23"/>
      <c r="CQE23"/>
      <c r="CQF23"/>
      <c r="CQG23"/>
      <c r="CQH23"/>
      <c r="CQI23"/>
      <c r="CQJ23"/>
      <c r="CQK23"/>
      <c r="CQL23"/>
      <c r="CQM23"/>
      <c r="CQN23"/>
      <c r="CQO23"/>
      <c r="CQP23"/>
      <c r="CQQ23"/>
      <c r="CQR23"/>
      <c r="CQS23"/>
      <c r="CQT23"/>
      <c r="CQU23"/>
      <c r="CQV23"/>
      <c r="CQW23"/>
      <c r="CQX23"/>
      <c r="CQY23"/>
      <c r="CQZ23"/>
      <c r="CRA23"/>
      <c r="CRB23"/>
      <c r="CRC23"/>
      <c r="CRD23"/>
      <c r="CRE23"/>
      <c r="CRF23"/>
      <c r="CRG23"/>
      <c r="CRH23"/>
      <c r="CRI23"/>
      <c r="CRJ23"/>
      <c r="CRK23"/>
    </row>
    <row r="24" spans="1:2507" ht="15" thickBot="1" x14ac:dyDescent="0.35">
      <c r="A24" s="119" t="s">
        <v>517</v>
      </c>
      <c r="B24" s="64" t="s">
        <v>80</v>
      </c>
      <c r="C24" s="401">
        <v>1000000000</v>
      </c>
      <c r="E24" s="119" t="s">
        <v>516</v>
      </c>
      <c r="F24" s="123" t="s">
        <v>80</v>
      </c>
      <c r="G24" s="123">
        <v>1000000</v>
      </c>
      <c r="AB24" s="7"/>
      <c r="AC24" s="12"/>
      <c r="AD24" s="12"/>
      <c r="AE24" s="12"/>
      <c r="AF24" s="12"/>
      <c r="AG24" s="12"/>
      <c r="AH24" s="12"/>
      <c r="AI24" s="12"/>
      <c r="AJ24" s="12"/>
      <c r="AK24" s="12"/>
      <c r="AL24" s="12"/>
      <c r="AM24" s="12"/>
      <c r="AN24" s="12"/>
      <c r="AO24" s="12"/>
      <c r="AP24" s="12"/>
      <c r="AQ24" s="12"/>
      <c r="AR24" s="12"/>
      <c r="AS24" s="12"/>
      <c r="AT24" s="12"/>
      <c r="AU24" s="12"/>
      <c r="AV24" s="12"/>
      <c r="AW24" s="12"/>
      <c r="AX24" s="12"/>
      <c r="AY24" s="12"/>
      <c r="AZ24" s="12"/>
      <c r="BA24" s="12"/>
      <c r="BB24" s="12"/>
      <c r="BC24" s="12"/>
      <c r="BD24" s="12"/>
      <c r="BE24" s="12"/>
      <c r="BF24" s="12"/>
      <c r="BG24" s="12"/>
      <c r="BH24" s="12"/>
      <c r="BI24" s="12"/>
      <c r="BJ24" s="12"/>
      <c r="BK24" s="12"/>
      <c r="BL24" s="12"/>
      <c r="BM24" s="12"/>
      <c r="BN24" s="12"/>
      <c r="BO24" s="12"/>
    </row>
    <row r="25" spans="1:2507" x14ac:dyDescent="0.3">
      <c r="A25" s="398" t="s">
        <v>70</v>
      </c>
      <c r="B25" s="399"/>
      <c r="C25" s="400">
        <v>1990</v>
      </c>
      <c r="D25" s="86">
        <v>1991</v>
      </c>
      <c r="E25" s="402">
        <v>1992</v>
      </c>
      <c r="F25" s="402">
        <v>1993</v>
      </c>
      <c r="G25" s="402">
        <v>1994</v>
      </c>
      <c r="H25" s="86">
        <v>1995</v>
      </c>
      <c r="I25" s="86">
        <v>1996</v>
      </c>
      <c r="J25" s="86">
        <v>1997</v>
      </c>
      <c r="K25" s="86">
        <v>1998</v>
      </c>
      <c r="L25" s="86">
        <v>1999</v>
      </c>
      <c r="M25" s="86">
        <v>2000</v>
      </c>
      <c r="N25" s="86">
        <v>2001</v>
      </c>
      <c r="O25" s="86">
        <v>2002</v>
      </c>
      <c r="P25" s="86">
        <v>2003</v>
      </c>
      <c r="Q25" s="86">
        <v>2004</v>
      </c>
      <c r="R25" s="86">
        <v>2005</v>
      </c>
      <c r="S25" s="86">
        <v>2006</v>
      </c>
      <c r="T25" s="86">
        <v>2007</v>
      </c>
      <c r="U25" s="86">
        <v>2008</v>
      </c>
      <c r="V25" s="86">
        <v>2009</v>
      </c>
      <c r="W25" s="87">
        <v>2010</v>
      </c>
      <c r="X25" s="88">
        <v>2011</v>
      </c>
      <c r="Y25" s="87">
        <v>2012</v>
      </c>
      <c r="Z25" s="88">
        <v>2013</v>
      </c>
      <c r="AA25" s="87">
        <v>2014</v>
      </c>
      <c r="AB25" s="70">
        <v>2015</v>
      </c>
      <c r="AC25" s="12"/>
      <c r="AD25" s="12" t="s">
        <v>466</v>
      </c>
      <c r="AE25" s="12"/>
      <c r="AF25" s="12"/>
      <c r="AG25" s="12"/>
      <c r="AH25" s="12"/>
      <c r="AI25" s="12"/>
      <c r="AJ25" s="12"/>
      <c r="AK25" s="12"/>
      <c r="AL25" s="12"/>
      <c r="AM25" s="12"/>
      <c r="AN25" s="12"/>
      <c r="AO25" s="12"/>
      <c r="AP25" s="12"/>
      <c r="AQ25" s="12"/>
      <c r="AR25" s="12"/>
      <c r="AS25" s="12"/>
      <c r="AT25" s="12"/>
      <c r="AU25" s="12"/>
      <c r="AV25" s="12"/>
      <c r="AW25" s="12"/>
      <c r="AX25" s="12"/>
      <c r="AY25" s="12"/>
      <c r="AZ25" s="12"/>
      <c r="BA25" s="12"/>
      <c r="BB25" s="12"/>
      <c r="BC25" s="12"/>
      <c r="BD25" s="12"/>
      <c r="BE25" s="12"/>
      <c r="BF25" s="12"/>
      <c r="BG25" s="12"/>
      <c r="BH25" s="12"/>
      <c r="BI25" s="12"/>
      <c r="BJ25" s="12"/>
      <c r="BK25" s="12"/>
      <c r="BL25" s="12"/>
      <c r="BM25" s="12"/>
      <c r="BN25" s="12"/>
      <c r="BO25" s="12"/>
    </row>
    <row r="26" spans="1:2507" s="128" customFormat="1" x14ac:dyDescent="0.3">
      <c r="A26" s="403" t="s">
        <v>0</v>
      </c>
      <c r="B26" s="126"/>
      <c r="C26" s="261"/>
      <c r="D26" s="261"/>
      <c r="E26" s="261"/>
      <c r="F26" s="261"/>
      <c r="G26" s="261"/>
      <c r="H26" s="261"/>
      <c r="I26" s="261"/>
      <c r="J26" s="261"/>
      <c r="K26" s="261"/>
      <c r="L26" s="261"/>
      <c r="M26" s="261"/>
      <c r="N26" s="261"/>
      <c r="O26" s="261"/>
      <c r="P26" s="261"/>
      <c r="Q26" s="261"/>
      <c r="R26" s="261"/>
      <c r="S26" s="261"/>
      <c r="T26" s="261"/>
      <c r="U26" s="261"/>
      <c r="V26" s="261"/>
      <c r="W26" s="261"/>
      <c r="X26" s="261"/>
      <c r="Y26" s="261"/>
      <c r="Z26" s="261"/>
      <c r="AA26" s="412"/>
      <c r="AB26" s="127"/>
      <c r="AC26" s="12"/>
      <c r="AD26" s="12"/>
      <c r="AE26" s="12"/>
      <c r="AF26" s="12"/>
      <c r="AG26" s="12"/>
      <c r="AH26" s="12"/>
      <c r="AI26" s="12"/>
      <c r="AJ26" s="12"/>
      <c r="AK26" s="12"/>
      <c r="AL26" s="12"/>
      <c r="AM26" s="12"/>
      <c r="AN26" s="12"/>
      <c r="AO26" s="12"/>
      <c r="AP26" s="12"/>
      <c r="AQ26" s="12"/>
      <c r="AR26" s="12"/>
      <c r="AS26" s="12"/>
      <c r="AT26" s="12"/>
      <c r="AU26" s="12"/>
      <c r="AV26" s="12"/>
      <c r="AW26" s="12"/>
      <c r="AX26" s="12"/>
      <c r="AY26" s="12"/>
      <c r="AZ26" s="12"/>
      <c r="BA26" s="12"/>
      <c r="BB26" s="12"/>
      <c r="BC26" s="12"/>
      <c r="BD26" s="12"/>
      <c r="BE26" s="12"/>
      <c r="BF26" s="12"/>
      <c r="BG26" s="12"/>
      <c r="BH26" s="12"/>
      <c r="BI26" s="12"/>
      <c r="BJ26" s="12"/>
      <c r="BK26" s="12"/>
      <c r="BL26" s="12"/>
      <c r="BM26" s="12"/>
      <c r="BN26" s="12"/>
      <c r="BO26" s="12"/>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c r="IW26"/>
      <c r="IX26"/>
      <c r="IY26"/>
      <c r="IZ26"/>
      <c r="JA26"/>
      <c r="JB26"/>
      <c r="JC26"/>
      <c r="JD26"/>
      <c r="JE26"/>
      <c r="JF26"/>
      <c r="JG26"/>
      <c r="JH26"/>
      <c r="JI26"/>
      <c r="JJ26"/>
      <c r="JK26"/>
      <c r="JL26"/>
      <c r="JM26"/>
      <c r="JN26"/>
      <c r="JO26"/>
      <c r="JP26"/>
      <c r="JQ26"/>
      <c r="JR26"/>
      <c r="JS26"/>
      <c r="JT26"/>
      <c r="JU26"/>
      <c r="JV26"/>
      <c r="JW26"/>
      <c r="JX26"/>
      <c r="JY26"/>
      <c r="JZ26"/>
      <c r="KA26"/>
      <c r="KB26"/>
      <c r="KC26"/>
      <c r="KD26"/>
      <c r="KE26"/>
      <c r="KF26"/>
      <c r="KG26"/>
      <c r="KH26"/>
      <c r="KI26"/>
      <c r="KJ26"/>
      <c r="KK26"/>
      <c r="KL26"/>
      <c r="KM26"/>
      <c r="KN26"/>
      <c r="KO26"/>
      <c r="KP26"/>
      <c r="KQ26"/>
      <c r="KR26"/>
      <c r="KS26"/>
      <c r="KT26"/>
      <c r="KU26"/>
      <c r="KV26"/>
      <c r="KW26"/>
      <c r="KX26"/>
      <c r="KY26"/>
      <c r="KZ26"/>
      <c r="LA26"/>
      <c r="LB26"/>
      <c r="LC26"/>
      <c r="LD26"/>
      <c r="LE26"/>
      <c r="LF26"/>
      <c r="LG26"/>
      <c r="LH26"/>
      <c r="LI26"/>
      <c r="LJ26"/>
      <c r="LK26"/>
      <c r="LL26"/>
      <c r="LM26"/>
      <c r="LN26"/>
      <c r="LO26"/>
      <c r="LP26"/>
      <c r="LQ26"/>
      <c r="LR26"/>
      <c r="LS26"/>
      <c r="LT26"/>
      <c r="LU26"/>
      <c r="LV26"/>
      <c r="LW26"/>
      <c r="LX26"/>
      <c r="LY26"/>
      <c r="LZ26"/>
      <c r="MA26"/>
      <c r="MB26"/>
      <c r="MC26"/>
      <c r="MD26"/>
      <c r="ME26"/>
      <c r="MF26"/>
      <c r="MG26"/>
      <c r="MH26"/>
      <c r="MI26"/>
      <c r="MJ26"/>
      <c r="MK26"/>
      <c r="ML26"/>
      <c r="MM26"/>
      <c r="MN26"/>
      <c r="MO26"/>
      <c r="MP26"/>
      <c r="MQ26"/>
      <c r="MR26"/>
      <c r="MS26"/>
      <c r="MT26"/>
      <c r="MU26"/>
      <c r="MV26"/>
      <c r="MW26"/>
      <c r="MX26"/>
      <c r="MY26"/>
      <c r="MZ26"/>
      <c r="NA26"/>
      <c r="NB26"/>
      <c r="NC26"/>
      <c r="ND26"/>
      <c r="NE26"/>
      <c r="NF26"/>
      <c r="NG26"/>
      <c r="NH26"/>
      <c r="NI26"/>
      <c r="NJ26"/>
      <c r="NK26"/>
      <c r="NL26"/>
      <c r="NM26"/>
      <c r="NN26"/>
      <c r="NO26"/>
      <c r="NP26"/>
      <c r="NQ26"/>
      <c r="NR26"/>
      <c r="NS26"/>
      <c r="NT26"/>
      <c r="NU26"/>
      <c r="NV26"/>
      <c r="NW26"/>
      <c r="NX26"/>
      <c r="NY26"/>
      <c r="NZ26"/>
      <c r="OA26"/>
      <c r="OB26"/>
      <c r="OC26"/>
      <c r="OD26"/>
      <c r="OE26"/>
      <c r="OF26"/>
      <c r="OG26"/>
      <c r="OH26"/>
      <c r="OI26"/>
      <c r="OJ26"/>
      <c r="OK26"/>
      <c r="OL26"/>
      <c r="OM26"/>
      <c r="ON26"/>
      <c r="OO26"/>
      <c r="OP26"/>
      <c r="OQ26"/>
      <c r="OR26"/>
      <c r="OS26"/>
      <c r="OT26"/>
      <c r="OU26"/>
      <c r="OV26"/>
      <c r="OW26"/>
      <c r="OX26"/>
      <c r="OY26"/>
      <c r="OZ26"/>
      <c r="PA26"/>
      <c r="PB26"/>
      <c r="PC26"/>
      <c r="PD26"/>
      <c r="PE26"/>
      <c r="PF26"/>
      <c r="PG26"/>
      <c r="PH26"/>
      <c r="PI26"/>
      <c r="PJ26"/>
      <c r="PK26"/>
      <c r="PL26"/>
      <c r="PM26"/>
      <c r="PN26"/>
      <c r="PO26"/>
      <c r="PP26"/>
      <c r="PQ26"/>
      <c r="PR26"/>
      <c r="PS26"/>
      <c r="PT26"/>
      <c r="PU26"/>
      <c r="PV26"/>
      <c r="PW26"/>
      <c r="PX26"/>
      <c r="PY26"/>
      <c r="PZ26"/>
      <c r="QA26"/>
      <c r="QB26"/>
      <c r="QC26"/>
      <c r="QD26"/>
      <c r="QE26"/>
      <c r="QF26"/>
      <c r="QG26"/>
      <c r="QH26"/>
      <c r="QI26"/>
      <c r="QJ26"/>
      <c r="QK26"/>
      <c r="QL26"/>
      <c r="QM26"/>
      <c r="QN26"/>
      <c r="QO26"/>
      <c r="QP26"/>
      <c r="QQ26"/>
      <c r="QR26"/>
      <c r="QS26"/>
      <c r="QT26"/>
      <c r="QU26"/>
      <c r="QV26"/>
      <c r="QW26"/>
      <c r="QX26"/>
      <c r="QY26"/>
      <c r="QZ26"/>
      <c r="RA26"/>
      <c r="RB26"/>
      <c r="RC26"/>
      <c r="RD26"/>
      <c r="RE26"/>
      <c r="RF26"/>
      <c r="RG26"/>
      <c r="RH26"/>
      <c r="RI26"/>
      <c r="RJ26"/>
      <c r="RK26"/>
      <c r="RL26"/>
      <c r="RM26"/>
      <c r="RN26"/>
      <c r="RO26"/>
      <c r="RP26"/>
      <c r="RQ26"/>
      <c r="RR26"/>
      <c r="RS26"/>
      <c r="RT26"/>
      <c r="RU26"/>
      <c r="RV26"/>
      <c r="RW26"/>
      <c r="RX26"/>
      <c r="RY26"/>
      <c r="RZ26"/>
      <c r="SA26"/>
      <c r="SB26"/>
      <c r="SC26"/>
      <c r="SD26"/>
      <c r="SE26"/>
      <c r="SF26"/>
      <c r="SG26"/>
      <c r="SH26"/>
      <c r="SI26"/>
      <c r="SJ26"/>
      <c r="SK26"/>
      <c r="SL26"/>
      <c r="SM26"/>
      <c r="SN26"/>
      <c r="SO26"/>
      <c r="SP26"/>
      <c r="SQ26"/>
      <c r="SR26"/>
      <c r="SS26"/>
      <c r="ST26"/>
      <c r="SU26"/>
      <c r="SV26"/>
      <c r="SW26"/>
      <c r="SX26"/>
      <c r="SY26"/>
      <c r="SZ26"/>
      <c r="TA26"/>
      <c r="TB26"/>
      <c r="TC26"/>
      <c r="TD26"/>
      <c r="TE26"/>
      <c r="TF26"/>
      <c r="TG26"/>
      <c r="TH26"/>
      <c r="TI26"/>
      <c r="TJ26"/>
      <c r="TK26"/>
      <c r="TL26"/>
      <c r="TM26"/>
      <c r="TN26"/>
      <c r="TO26"/>
      <c r="TP26"/>
      <c r="TQ26"/>
      <c r="TR26"/>
      <c r="TS26"/>
      <c r="TT26"/>
      <c r="TU26"/>
      <c r="TV26"/>
      <c r="TW26"/>
      <c r="TX26"/>
      <c r="TY26"/>
      <c r="TZ26"/>
      <c r="UA26"/>
      <c r="UB26"/>
      <c r="UC26"/>
      <c r="UD26"/>
      <c r="UE26"/>
      <c r="UF26"/>
      <c r="UG26"/>
      <c r="UH26"/>
      <c r="UI26"/>
      <c r="UJ26"/>
      <c r="UK26"/>
      <c r="UL26"/>
      <c r="UM26"/>
      <c r="UN26"/>
      <c r="UO26"/>
      <c r="UP26"/>
      <c r="UQ26"/>
      <c r="UR26"/>
      <c r="US26"/>
      <c r="UT26"/>
      <c r="UU26"/>
      <c r="UV26"/>
      <c r="UW26"/>
      <c r="UX26"/>
      <c r="UY26"/>
      <c r="UZ26"/>
      <c r="VA26"/>
      <c r="VB26"/>
      <c r="VC26"/>
      <c r="VD26"/>
      <c r="VE26"/>
      <c r="VF26"/>
      <c r="VG26"/>
      <c r="VH26"/>
      <c r="VI26"/>
      <c r="VJ26"/>
      <c r="VK26"/>
      <c r="VL26"/>
      <c r="VM26"/>
      <c r="VN26"/>
      <c r="VO26"/>
      <c r="VP26"/>
      <c r="VQ26"/>
      <c r="VR26"/>
      <c r="VS26"/>
      <c r="VT26"/>
      <c r="VU26"/>
      <c r="VV26"/>
      <c r="VW26"/>
      <c r="VX26"/>
      <c r="VY26"/>
      <c r="VZ26"/>
      <c r="WA26"/>
      <c r="WB26"/>
      <c r="WC26"/>
      <c r="WD26"/>
      <c r="WE26"/>
      <c r="WF26"/>
      <c r="WG26"/>
      <c r="WH26"/>
      <c r="WI26"/>
      <c r="WJ26"/>
      <c r="WK26"/>
      <c r="WL26"/>
      <c r="WM26"/>
      <c r="WN26"/>
      <c r="WO26"/>
      <c r="WP26"/>
      <c r="WQ26"/>
      <c r="WR26"/>
      <c r="WS26"/>
      <c r="WT26"/>
      <c r="WU26"/>
      <c r="WV26"/>
      <c r="WW26"/>
      <c r="WX26"/>
      <c r="WY26"/>
      <c r="WZ26"/>
      <c r="XA26"/>
      <c r="XB26"/>
      <c r="XC26"/>
      <c r="XD26"/>
      <c r="XE26"/>
      <c r="XF26"/>
      <c r="XG26"/>
      <c r="XH26"/>
      <c r="XI26"/>
      <c r="XJ26"/>
      <c r="XK26"/>
      <c r="XL26"/>
      <c r="XM26"/>
      <c r="XN26"/>
      <c r="XO26"/>
      <c r="XP26"/>
      <c r="XQ26"/>
      <c r="XR26"/>
      <c r="XS26"/>
      <c r="XT26"/>
      <c r="XU26"/>
      <c r="XV26"/>
      <c r="XW26"/>
      <c r="XX26"/>
      <c r="XY26"/>
      <c r="XZ26"/>
      <c r="YA26"/>
      <c r="YB26"/>
      <c r="YC26"/>
      <c r="YD26"/>
      <c r="YE26"/>
      <c r="YF26"/>
      <c r="YG26"/>
      <c r="YH26"/>
      <c r="YI26"/>
      <c r="YJ26"/>
      <c r="YK26"/>
      <c r="YL26"/>
      <c r="YM26"/>
      <c r="YN26"/>
      <c r="YO26"/>
      <c r="YP26"/>
      <c r="YQ26"/>
      <c r="YR26"/>
      <c r="YS26"/>
      <c r="YT26"/>
      <c r="YU26"/>
      <c r="YV26"/>
      <c r="YW26"/>
      <c r="YX26"/>
      <c r="YY26"/>
      <c r="YZ26"/>
      <c r="ZA26"/>
      <c r="ZB26"/>
      <c r="ZC26"/>
      <c r="ZD26"/>
      <c r="ZE26"/>
      <c r="ZF26"/>
      <c r="ZG26"/>
      <c r="ZH26"/>
      <c r="ZI26"/>
      <c r="ZJ26"/>
      <c r="ZK26"/>
      <c r="ZL26"/>
      <c r="ZM26"/>
      <c r="ZN26"/>
      <c r="ZO26"/>
      <c r="ZP26"/>
      <c r="ZQ26"/>
      <c r="ZR26"/>
      <c r="ZS26"/>
      <c r="ZT26"/>
      <c r="ZU26"/>
      <c r="ZV26"/>
      <c r="ZW26"/>
      <c r="ZX26"/>
      <c r="ZY26"/>
      <c r="ZZ26"/>
      <c r="AAA26"/>
      <c r="AAB26"/>
      <c r="AAC26"/>
      <c r="AAD26"/>
      <c r="AAE26"/>
      <c r="AAF26"/>
      <c r="AAG26"/>
      <c r="AAH26"/>
      <c r="AAI26"/>
      <c r="AAJ26"/>
      <c r="AAK26"/>
      <c r="AAL26"/>
      <c r="AAM26"/>
      <c r="AAN26"/>
      <c r="AAO26"/>
      <c r="AAP26"/>
      <c r="AAQ26"/>
      <c r="AAR26"/>
      <c r="AAS26"/>
      <c r="AAT26"/>
      <c r="AAU26"/>
      <c r="AAV26"/>
      <c r="AAW26"/>
      <c r="AAX26"/>
      <c r="AAY26"/>
      <c r="AAZ26"/>
      <c r="ABA26"/>
      <c r="ABB26"/>
      <c r="ABC26"/>
      <c r="ABD26"/>
      <c r="ABE26"/>
      <c r="ABF26"/>
      <c r="ABG26"/>
      <c r="ABH26"/>
      <c r="ABI26"/>
      <c r="ABJ26"/>
      <c r="ABK26"/>
      <c r="ABL26"/>
      <c r="ABM26"/>
      <c r="ABN26"/>
      <c r="ABO26"/>
      <c r="ABP26"/>
      <c r="ABQ26"/>
      <c r="ABR26"/>
      <c r="ABS26"/>
      <c r="ABT26"/>
      <c r="ABU26"/>
      <c r="ABV26"/>
      <c r="ABW26"/>
      <c r="ABX26"/>
      <c r="ABY26"/>
      <c r="ABZ26"/>
      <c r="ACA26"/>
      <c r="ACB26"/>
      <c r="ACC26"/>
      <c r="ACD26"/>
      <c r="ACE26"/>
      <c r="ACF26"/>
      <c r="ACG26"/>
      <c r="ACH26"/>
      <c r="ACI26"/>
      <c r="ACJ26"/>
      <c r="ACK26"/>
      <c r="ACL26"/>
      <c r="ACM26"/>
      <c r="ACN26"/>
      <c r="ACO26"/>
      <c r="ACP26"/>
      <c r="ACQ26"/>
      <c r="ACR26"/>
      <c r="ACS26"/>
      <c r="ACT26"/>
      <c r="ACU26"/>
      <c r="ACV26"/>
      <c r="ACW26"/>
      <c r="ACX26"/>
      <c r="ACY26"/>
      <c r="ACZ26"/>
      <c r="ADA26"/>
      <c r="ADB26"/>
      <c r="ADC26"/>
      <c r="ADD26"/>
      <c r="ADE26"/>
      <c r="ADF26"/>
      <c r="ADG26"/>
      <c r="ADH26"/>
      <c r="ADI26"/>
      <c r="ADJ26"/>
      <c r="ADK26"/>
      <c r="ADL26"/>
      <c r="ADM26"/>
      <c r="ADN26"/>
      <c r="ADO26"/>
      <c r="ADP26"/>
      <c r="ADQ26"/>
      <c r="ADR26"/>
      <c r="ADS26"/>
      <c r="ADT26"/>
      <c r="ADU26"/>
      <c r="ADV26"/>
      <c r="ADW26"/>
      <c r="ADX26"/>
      <c r="ADY26"/>
      <c r="ADZ26"/>
      <c r="AEA26"/>
      <c r="AEB26"/>
      <c r="AEC26"/>
      <c r="AED26"/>
      <c r="AEE26"/>
      <c r="AEF26"/>
      <c r="AEG26"/>
      <c r="AEH26"/>
      <c r="AEI26"/>
      <c r="AEJ26"/>
      <c r="AEK26"/>
      <c r="AEL26"/>
      <c r="AEM26"/>
      <c r="AEN26"/>
      <c r="AEO26"/>
      <c r="AEP26"/>
      <c r="AEQ26"/>
      <c r="AER26"/>
      <c r="AES26"/>
      <c r="AET26"/>
      <c r="AEU26"/>
      <c r="AEV26"/>
      <c r="AEW26"/>
      <c r="AEX26"/>
      <c r="AEY26"/>
      <c r="AEZ26"/>
      <c r="AFA26"/>
      <c r="AFB26"/>
      <c r="AFC26"/>
      <c r="AFD26"/>
      <c r="AFE26"/>
      <c r="AFF26"/>
      <c r="AFG26"/>
      <c r="AFH26"/>
      <c r="AFI26"/>
      <c r="AFJ26"/>
      <c r="AFK26"/>
      <c r="AFL26"/>
      <c r="AFM26"/>
      <c r="AFN26"/>
      <c r="AFO26"/>
      <c r="AFP26"/>
      <c r="AFQ26"/>
      <c r="AFR26"/>
      <c r="AFS26"/>
      <c r="AFT26"/>
      <c r="AFU26"/>
      <c r="AFV26"/>
      <c r="AFW26"/>
      <c r="AFX26"/>
      <c r="AFY26"/>
      <c r="AFZ26"/>
      <c r="AGA26"/>
      <c r="AGB26"/>
      <c r="AGC26"/>
      <c r="AGD26"/>
      <c r="AGE26"/>
      <c r="AGF26"/>
      <c r="AGG26"/>
      <c r="AGH26"/>
      <c r="AGI26"/>
      <c r="AGJ26"/>
      <c r="AGK26"/>
      <c r="AGL26"/>
      <c r="AGM26"/>
      <c r="AGN26"/>
      <c r="AGO26"/>
      <c r="AGP26"/>
      <c r="AGQ26"/>
      <c r="AGR26"/>
      <c r="AGS26"/>
      <c r="AGT26"/>
      <c r="AGU26"/>
      <c r="AGV26"/>
      <c r="AGW26"/>
      <c r="AGX26"/>
      <c r="AGY26"/>
      <c r="AGZ26"/>
      <c r="AHA26"/>
      <c r="AHB26"/>
      <c r="AHC26"/>
      <c r="AHD26"/>
      <c r="AHE26"/>
      <c r="AHF26"/>
      <c r="AHG26"/>
      <c r="AHH26"/>
      <c r="AHI26"/>
      <c r="AHJ26"/>
      <c r="AHK26"/>
      <c r="AHL26"/>
      <c r="AHM26"/>
      <c r="AHN26"/>
      <c r="AHO26"/>
      <c r="AHP26"/>
      <c r="AHQ26"/>
      <c r="AHR26"/>
      <c r="AHS26"/>
      <c r="AHT26"/>
      <c r="AHU26"/>
      <c r="AHV26"/>
      <c r="AHW26"/>
      <c r="AHX26"/>
      <c r="AHY26"/>
      <c r="AHZ26"/>
      <c r="AIA26"/>
      <c r="AIB26"/>
      <c r="AIC26"/>
      <c r="AID26"/>
      <c r="AIE26"/>
      <c r="AIF26"/>
      <c r="AIG26"/>
      <c r="AIH26"/>
      <c r="AII26"/>
      <c r="AIJ26"/>
      <c r="AIK26"/>
      <c r="AIL26"/>
      <c r="AIM26"/>
      <c r="AIN26"/>
      <c r="AIO26"/>
      <c r="AIP26"/>
      <c r="AIQ26"/>
      <c r="AIR26"/>
      <c r="AIS26"/>
      <c r="AIT26"/>
      <c r="AIU26"/>
      <c r="AIV26"/>
      <c r="AIW26"/>
      <c r="AIX26"/>
      <c r="AIY26"/>
      <c r="AIZ26"/>
      <c r="AJA26"/>
      <c r="AJB26"/>
      <c r="AJC26"/>
      <c r="AJD26"/>
      <c r="AJE26"/>
      <c r="AJF26"/>
      <c r="AJG26"/>
      <c r="AJH26"/>
      <c r="AJI26"/>
      <c r="AJJ26"/>
      <c r="AJK26"/>
      <c r="AJL26"/>
      <c r="AJM26"/>
      <c r="AJN26"/>
      <c r="AJO26"/>
      <c r="AJP26"/>
      <c r="AJQ26"/>
      <c r="AJR26"/>
      <c r="AJS26"/>
      <c r="AJT26"/>
      <c r="AJU26"/>
      <c r="AJV26"/>
      <c r="AJW26"/>
      <c r="AJX26"/>
      <c r="AJY26"/>
      <c r="AJZ26"/>
      <c r="AKA26"/>
      <c r="AKB26"/>
      <c r="AKC26"/>
      <c r="AKD26"/>
      <c r="AKE26"/>
      <c r="AKF26"/>
      <c r="AKG26"/>
      <c r="AKH26"/>
      <c r="AKI26"/>
      <c r="AKJ26"/>
      <c r="AKK26"/>
      <c r="AKL26"/>
      <c r="AKM26"/>
      <c r="AKN26"/>
      <c r="AKO26"/>
      <c r="AKP26"/>
      <c r="AKQ26"/>
      <c r="AKR26"/>
      <c r="AKS26"/>
      <c r="AKT26"/>
      <c r="AKU26"/>
      <c r="AKV26"/>
      <c r="AKW26"/>
      <c r="AKX26"/>
      <c r="AKY26"/>
      <c r="AKZ26"/>
      <c r="ALA26"/>
      <c r="ALB26"/>
      <c r="ALC26"/>
      <c r="ALD26"/>
      <c r="ALE26"/>
      <c r="ALF26"/>
      <c r="ALG26"/>
      <c r="ALH26"/>
      <c r="ALI26"/>
      <c r="ALJ26"/>
      <c r="ALK26"/>
      <c r="ALL26"/>
      <c r="ALM26"/>
      <c r="ALN26"/>
      <c r="ALO26"/>
      <c r="ALP26"/>
      <c r="ALQ26"/>
      <c r="ALR26"/>
      <c r="ALS26"/>
      <c r="ALT26"/>
      <c r="ALU26"/>
      <c r="ALV26"/>
      <c r="ALW26"/>
      <c r="ALX26"/>
      <c r="ALY26"/>
      <c r="ALZ26"/>
      <c r="AMA26"/>
      <c r="AMB26"/>
      <c r="AMC26"/>
      <c r="AMD26"/>
      <c r="AME26"/>
      <c r="AMF26"/>
      <c r="AMG26"/>
      <c r="AMH26"/>
      <c r="AMI26"/>
      <c r="AMJ26"/>
      <c r="AMK26"/>
      <c r="AML26"/>
      <c r="AMM26"/>
      <c r="AMN26"/>
      <c r="AMO26"/>
      <c r="AMP26"/>
      <c r="AMQ26"/>
      <c r="AMR26"/>
      <c r="AMS26"/>
      <c r="AMT26"/>
      <c r="AMU26"/>
      <c r="AMV26"/>
      <c r="AMW26"/>
      <c r="AMX26"/>
      <c r="AMY26"/>
      <c r="AMZ26"/>
      <c r="ANA26"/>
      <c r="ANB26"/>
      <c r="ANC26"/>
      <c r="AND26"/>
      <c r="ANE26"/>
      <c r="ANF26"/>
      <c r="ANG26"/>
      <c r="ANH26"/>
      <c r="ANI26"/>
      <c r="ANJ26"/>
      <c r="ANK26"/>
      <c r="ANL26"/>
      <c r="ANM26"/>
      <c r="ANN26"/>
      <c r="ANO26"/>
      <c r="ANP26"/>
      <c r="ANQ26"/>
      <c r="ANR26"/>
      <c r="ANS26"/>
      <c r="ANT26"/>
      <c r="ANU26"/>
      <c r="ANV26"/>
      <c r="ANW26"/>
      <c r="ANX26"/>
      <c r="ANY26"/>
      <c r="ANZ26"/>
      <c r="AOA26"/>
      <c r="AOB26"/>
      <c r="AOC26"/>
      <c r="AOD26"/>
      <c r="AOE26"/>
      <c r="AOF26"/>
      <c r="AOG26"/>
      <c r="AOH26"/>
      <c r="AOI26"/>
      <c r="AOJ26"/>
      <c r="AOK26"/>
      <c r="AOL26"/>
      <c r="AOM26"/>
      <c r="AON26"/>
      <c r="AOO26"/>
      <c r="AOP26"/>
      <c r="AOQ26"/>
      <c r="AOR26"/>
      <c r="AOS26"/>
      <c r="AOT26"/>
      <c r="AOU26"/>
      <c r="AOV26"/>
      <c r="AOW26"/>
      <c r="AOX26"/>
      <c r="AOY26"/>
      <c r="AOZ26"/>
      <c r="APA26"/>
      <c r="APB26"/>
      <c r="APC26"/>
      <c r="APD26"/>
      <c r="APE26"/>
      <c r="APF26"/>
      <c r="APG26"/>
      <c r="APH26"/>
      <c r="API26"/>
      <c r="APJ26"/>
      <c r="APK26"/>
      <c r="APL26"/>
      <c r="APM26"/>
      <c r="APN26"/>
      <c r="APO26"/>
      <c r="APP26"/>
      <c r="APQ26"/>
      <c r="APR26"/>
      <c r="APS26"/>
      <c r="APT26"/>
      <c r="APU26"/>
      <c r="APV26"/>
      <c r="APW26"/>
      <c r="APX26"/>
      <c r="APY26"/>
      <c r="APZ26"/>
      <c r="AQA26"/>
      <c r="AQB26"/>
      <c r="AQC26"/>
      <c r="AQD26"/>
      <c r="AQE26"/>
      <c r="AQF26"/>
      <c r="AQG26"/>
      <c r="AQH26"/>
      <c r="AQI26"/>
      <c r="AQJ26"/>
      <c r="AQK26"/>
      <c r="AQL26"/>
      <c r="AQM26"/>
      <c r="AQN26"/>
      <c r="AQO26"/>
      <c r="AQP26"/>
      <c r="AQQ26"/>
      <c r="AQR26"/>
      <c r="AQS26"/>
      <c r="AQT26"/>
      <c r="AQU26"/>
      <c r="AQV26"/>
      <c r="AQW26"/>
      <c r="AQX26"/>
      <c r="AQY26"/>
      <c r="AQZ26"/>
      <c r="ARA26"/>
      <c r="ARB26"/>
      <c r="ARC26"/>
      <c r="ARD26"/>
      <c r="ARE26"/>
      <c r="ARF26"/>
      <c r="ARG26"/>
      <c r="ARH26"/>
      <c r="ARI26"/>
      <c r="ARJ26"/>
      <c r="ARK26"/>
      <c r="ARL26"/>
      <c r="ARM26"/>
      <c r="ARN26"/>
      <c r="ARO26"/>
      <c r="ARP26"/>
      <c r="ARQ26"/>
      <c r="ARR26"/>
      <c r="ARS26"/>
      <c r="ART26"/>
      <c r="ARU26"/>
      <c r="ARV26"/>
      <c r="ARW26"/>
      <c r="ARX26"/>
      <c r="ARY26"/>
      <c r="ARZ26"/>
      <c r="ASA26"/>
      <c r="ASB26"/>
      <c r="ASC26"/>
      <c r="ASD26"/>
      <c r="ASE26"/>
      <c r="ASF26"/>
      <c r="ASG26"/>
      <c r="ASH26"/>
      <c r="ASI26"/>
      <c r="ASJ26"/>
      <c r="ASK26"/>
      <c r="ASL26"/>
      <c r="ASM26"/>
      <c r="ASN26"/>
      <c r="ASO26"/>
      <c r="ASP26"/>
      <c r="ASQ26"/>
      <c r="ASR26"/>
      <c r="ASS26"/>
      <c r="AST26"/>
      <c r="ASU26"/>
      <c r="ASV26"/>
      <c r="ASW26"/>
      <c r="ASX26"/>
      <c r="ASY26"/>
      <c r="ASZ26"/>
      <c r="ATA26"/>
      <c r="ATB26"/>
      <c r="ATC26"/>
      <c r="ATD26"/>
      <c r="ATE26"/>
      <c r="ATF26"/>
      <c r="ATG26"/>
      <c r="ATH26"/>
      <c r="ATI26"/>
      <c r="ATJ26"/>
      <c r="ATK26"/>
      <c r="ATL26"/>
      <c r="ATM26"/>
      <c r="ATN26"/>
      <c r="ATO26"/>
      <c r="ATP26"/>
      <c r="ATQ26"/>
      <c r="ATR26"/>
      <c r="ATS26"/>
      <c r="ATT26"/>
      <c r="ATU26"/>
      <c r="ATV26"/>
      <c r="ATW26"/>
      <c r="ATX26"/>
      <c r="ATY26"/>
      <c r="ATZ26"/>
      <c r="AUA26"/>
      <c r="AUB26"/>
      <c r="AUC26"/>
      <c r="AUD26"/>
      <c r="AUE26"/>
      <c r="AUF26"/>
      <c r="AUG26"/>
      <c r="AUH26"/>
      <c r="AUI26"/>
      <c r="AUJ26"/>
      <c r="AUK26"/>
      <c r="AUL26"/>
      <c r="AUM26"/>
      <c r="AUN26"/>
      <c r="AUO26"/>
      <c r="AUP26"/>
      <c r="AUQ26"/>
      <c r="AUR26"/>
      <c r="AUS26"/>
      <c r="AUT26"/>
      <c r="AUU26"/>
      <c r="AUV26"/>
      <c r="AUW26"/>
      <c r="AUX26"/>
      <c r="AUY26"/>
      <c r="AUZ26"/>
      <c r="AVA26"/>
      <c r="AVB26"/>
      <c r="AVC26"/>
      <c r="AVD26"/>
      <c r="AVE26"/>
      <c r="AVF26"/>
      <c r="AVG26"/>
      <c r="AVH26"/>
      <c r="AVI26"/>
      <c r="AVJ26"/>
      <c r="AVK26"/>
      <c r="AVL26"/>
      <c r="AVM26"/>
      <c r="AVN26"/>
      <c r="AVO26"/>
      <c r="AVP26"/>
      <c r="AVQ26"/>
      <c r="AVR26"/>
      <c r="AVS26"/>
      <c r="AVT26"/>
      <c r="AVU26"/>
      <c r="AVV26"/>
      <c r="AVW26"/>
      <c r="AVX26"/>
      <c r="AVY26"/>
      <c r="AVZ26"/>
      <c r="AWA26"/>
      <c r="AWB26"/>
      <c r="AWC26"/>
      <c r="AWD26"/>
      <c r="AWE26"/>
      <c r="AWF26"/>
      <c r="AWG26"/>
      <c r="AWH26"/>
      <c r="AWI26"/>
      <c r="AWJ26"/>
      <c r="AWK26"/>
      <c r="AWL26"/>
      <c r="AWM26"/>
      <c r="AWN26"/>
      <c r="AWO26"/>
      <c r="AWP26"/>
      <c r="AWQ26"/>
      <c r="AWR26"/>
      <c r="AWS26"/>
      <c r="AWT26"/>
      <c r="AWU26"/>
      <c r="AWV26"/>
      <c r="AWW26"/>
      <c r="AWX26"/>
      <c r="AWY26"/>
      <c r="AWZ26"/>
      <c r="AXA26"/>
      <c r="AXB26"/>
      <c r="AXC26"/>
      <c r="AXD26"/>
      <c r="AXE26"/>
      <c r="AXF26"/>
      <c r="AXG26"/>
      <c r="AXH26"/>
      <c r="AXI26"/>
      <c r="AXJ26"/>
      <c r="AXK26"/>
      <c r="AXL26"/>
      <c r="AXM26"/>
      <c r="AXN26"/>
      <c r="AXO26"/>
      <c r="AXP26"/>
      <c r="AXQ26"/>
      <c r="AXR26"/>
      <c r="AXS26"/>
      <c r="AXT26"/>
      <c r="AXU26"/>
      <c r="AXV26"/>
      <c r="AXW26"/>
      <c r="AXX26"/>
      <c r="AXY26"/>
      <c r="AXZ26"/>
      <c r="AYA26"/>
      <c r="AYB26"/>
      <c r="AYC26"/>
      <c r="AYD26"/>
      <c r="AYE26"/>
      <c r="AYF26"/>
      <c r="AYG26"/>
      <c r="AYH26"/>
      <c r="AYI26"/>
      <c r="AYJ26"/>
      <c r="AYK26"/>
      <c r="AYL26"/>
      <c r="AYM26"/>
      <c r="AYN26"/>
      <c r="AYO26"/>
      <c r="AYP26"/>
      <c r="AYQ26"/>
      <c r="AYR26"/>
      <c r="AYS26"/>
      <c r="AYT26"/>
      <c r="AYU26"/>
      <c r="AYV26"/>
      <c r="AYW26"/>
      <c r="AYX26"/>
      <c r="AYY26"/>
      <c r="AYZ26"/>
      <c r="AZA26"/>
      <c r="AZB26"/>
      <c r="AZC26"/>
      <c r="AZD26"/>
      <c r="AZE26"/>
      <c r="AZF26"/>
      <c r="AZG26"/>
      <c r="AZH26"/>
      <c r="AZI26"/>
      <c r="AZJ26"/>
      <c r="AZK26"/>
      <c r="AZL26"/>
      <c r="AZM26"/>
      <c r="AZN26"/>
      <c r="AZO26"/>
      <c r="AZP26"/>
      <c r="AZQ26"/>
      <c r="AZR26"/>
      <c r="AZS26"/>
      <c r="AZT26"/>
      <c r="AZU26"/>
      <c r="AZV26"/>
      <c r="AZW26"/>
      <c r="AZX26"/>
      <c r="AZY26"/>
      <c r="AZZ26"/>
      <c r="BAA26"/>
      <c r="BAB26"/>
      <c r="BAC26"/>
      <c r="BAD26"/>
      <c r="BAE26"/>
      <c r="BAF26"/>
      <c r="BAG26"/>
      <c r="BAH26"/>
      <c r="BAI26"/>
      <c r="BAJ26"/>
      <c r="BAK26"/>
      <c r="BAL26"/>
      <c r="BAM26"/>
      <c r="BAN26"/>
      <c r="BAO26"/>
      <c r="BAP26"/>
      <c r="BAQ26"/>
      <c r="BAR26"/>
      <c r="BAS26"/>
      <c r="BAT26"/>
      <c r="BAU26"/>
      <c r="BAV26"/>
      <c r="BAW26"/>
      <c r="BAX26"/>
      <c r="BAY26"/>
      <c r="BAZ26"/>
      <c r="BBA26"/>
      <c r="BBB26"/>
      <c r="BBC26"/>
      <c r="BBD26"/>
      <c r="BBE26"/>
      <c r="BBF26"/>
      <c r="BBG26"/>
      <c r="BBH26"/>
      <c r="BBI26"/>
      <c r="BBJ26"/>
      <c r="BBK26"/>
      <c r="BBL26"/>
      <c r="BBM26"/>
      <c r="BBN26"/>
      <c r="BBO26"/>
      <c r="BBP26"/>
      <c r="BBQ26"/>
      <c r="BBR26"/>
      <c r="BBS26"/>
      <c r="BBT26"/>
      <c r="BBU26"/>
      <c r="BBV26"/>
      <c r="BBW26"/>
      <c r="BBX26"/>
      <c r="BBY26"/>
      <c r="BBZ26"/>
      <c r="BCA26"/>
      <c r="BCB26"/>
      <c r="BCC26"/>
      <c r="BCD26"/>
      <c r="BCE26"/>
      <c r="BCF26"/>
      <c r="BCG26"/>
      <c r="BCH26"/>
      <c r="BCI26"/>
      <c r="BCJ26"/>
      <c r="BCK26"/>
      <c r="BCL26"/>
      <c r="BCM26"/>
      <c r="BCN26"/>
      <c r="BCO26"/>
      <c r="BCP26"/>
      <c r="BCQ26"/>
      <c r="BCR26"/>
      <c r="BCS26"/>
      <c r="BCT26"/>
      <c r="BCU26"/>
      <c r="BCV26"/>
      <c r="BCW26"/>
      <c r="BCX26"/>
      <c r="BCY26"/>
      <c r="BCZ26"/>
      <c r="BDA26"/>
      <c r="BDB26"/>
      <c r="BDC26"/>
      <c r="BDD26"/>
      <c r="BDE26"/>
      <c r="BDF26"/>
      <c r="BDG26"/>
      <c r="BDH26"/>
      <c r="BDI26"/>
      <c r="BDJ26"/>
      <c r="BDK26"/>
      <c r="BDL26"/>
      <c r="BDM26"/>
      <c r="BDN26"/>
      <c r="BDO26"/>
      <c r="BDP26"/>
      <c r="BDQ26"/>
      <c r="BDR26"/>
      <c r="BDS26"/>
      <c r="BDT26"/>
      <c r="BDU26"/>
      <c r="BDV26"/>
      <c r="BDW26"/>
      <c r="BDX26"/>
      <c r="BDY26"/>
      <c r="BDZ26"/>
      <c r="BEA26"/>
      <c r="BEB26"/>
      <c r="BEC26"/>
      <c r="BED26"/>
      <c r="BEE26"/>
      <c r="BEF26"/>
      <c r="BEG26"/>
      <c r="BEH26"/>
      <c r="BEI26"/>
      <c r="BEJ26"/>
      <c r="BEK26"/>
      <c r="BEL26"/>
      <c r="BEM26"/>
      <c r="BEN26"/>
      <c r="BEO26"/>
      <c r="BEP26"/>
      <c r="BEQ26"/>
      <c r="BER26"/>
      <c r="BES26"/>
      <c r="BET26"/>
      <c r="BEU26"/>
      <c r="BEV26"/>
      <c r="BEW26"/>
      <c r="BEX26"/>
      <c r="BEY26"/>
      <c r="BEZ26"/>
      <c r="BFA26"/>
      <c r="BFB26"/>
      <c r="BFC26"/>
      <c r="BFD26"/>
      <c r="BFE26"/>
      <c r="BFF26"/>
      <c r="BFG26"/>
      <c r="BFH26"/>
      <c r="BFI26"/>
      <c r="BFJ26"/>
      <c r="BFK26"/>
      <c r="BFL26"/>
      <c r="BFM26"/>
      <c r="BFN26"/>
      <c r="BFO26"/>
      <c r="BFP26"/>
      <c r="BFQ26"/>
      <c r="BFR26"/>
      <c r="BFS26"/>
      <c r="BFT26"/>
      <c r="BFU26"/>
      <c r="BFV26"/>
      <c r="BFW26"/>
      <c r="BFX26"/>
      <c r="BFY26"/>
      <c r="BFZ26"/>
      <c r="BGA26"/>
      <c r="BGB26"/>
      <c r="BGC26"/>
      <c r="BGD26"/>
      <c r="BGE26"/>
      <c r="BGF26"/>
      <c r="BGG26"/>
      <c r="BGH26"/>
      <c r="BGI26"/>
      <c r="BGJ26"/>
      <c r="BGK26"/>
      <c r="BGL26"/>
      <c r="BGM26"/>
      <c r="BGN26"/>
      <c r="BGO26"/>
      <c r="BGP26"/>
      <c r="BGQ26"/>
      <c r="BGR26"/>
      <c r="BGS26"/>
      <c r="BGT26"/>
      <c r="BGU26"/>
      <c r="BGV26"/>
      <c r="BGW26"/>
      <c r="BGX26"/>
      <c r="BGY26"/>
      <c r="BGZ26"/>
      <c r="BHA26"/>
      <c r="BHB26"/>
      <c r="BHC26"/>
      <c r="BHD26"/>
      <c r="BHE26"/>
      <c r="BHF26"/>
      <c r="BHG26"/>
      <c r="BHH26"/>
      <c r="BHI26"/>
      <c r="BHJ26"/>
      <c r="BHK26"/>
      <c r="BHL26"/>
      <c r="BHM26"/>
      <c r="BHN26"/>
      <c r="BHO26"/>
      <c r="BHP26"/>
      <c r="BHQ26"/>
      <c r="BHR26"/>
      <c r="BHS26"/>
      <c r="BHT26"/>
      <c r="BHU26"/>
      <c r="BHV26"/>
      <c r="BHW26"/>
      <c r="BHX26"/>
      <c r="BHY26"/>
      <c r="BHZ26"/>
      <c r="BIA26"/>
      <c r="BIB26"/>
      <c r="BIC26"/>
      <c r="BID26"/>
      <c r="BIE26"/>
      <c r="BIF26"/>
      <c r="BIG26"/>
      <c r="BIH26"/>
      <c r="BII26"/>
      <c r="BIJ26"/>
      <c r="BIK26"/>
      <c r="BIL26"/>
      <c r="BIM26"/>
      <c r="BIN26"/>
      <c r="BIO26"/>
      <c r="BIP26"/>
      <c r="BIQ26"/>
      <c r="BIR26"/>
      <c r="BIS26"/>
      <c r="BIT26"/>
      <c r="BIU26"/>
      <c r="BIV26"/>
      <c r="BIW26"/>
      <c r="BIX26"/>
      <c r="BIY26"/>
      <c r="BIZ26"/>
      <c r="BJA26"/>
      <c r="BJB26"/>
      <c r="BJC26"/>
      <c r="BJD26"/>
      <c r="BJE26"/>
      <c r="BJF26"/>
      <c r="BJG26"/>
      <c r="BJH26"/>
      <c r="BJI26"/>
      <c r="BJJ26"/>
      <c r="BJK26"/>
      <c r="BJL26"/>
      <c r="BJM26"/>
      <c r="BJN26"/>
      <c r="BJO26"/>
      <c r="BJP26"/>
      <c r="BJQ26"/>
      <c r="BJR26"/>
      <c r="BJS26"/>
      <c r="BJT26"/>
      <c r="BJU26"/>
      <c r="BJV26"/>
      <c r="BJW26"/>
      <c r="BJX26"/>
      <c r="BJY26"/>
      <c r="BJZ26"/>
      <c r="BKA26"/>
      <c r="BKB26"/>
      <c r="BKC26"/>
      <c r="BKD26"/>
      <c r="BKE26"/>
      <c r="BKF26"/>
      <c r="BKG26"/>
      <c r="BKH26"/>
      <c r="BKI26"/>
      <c r="BKJ26"/>
      <c r="BKK26"/>
      <c r="BKL26"/>
      <c r="BKM26"/>
      <c r="BKN26"/>
      <c r="BKO26"/>
      <c r="BKP26"/>
      <c r="BKQ26"/>
      <c r="BKR26"/>
      <c r="BKS26"/>
      <c r="BKT26"/>
      <c r="BKU26"/>
      <c r="BKV26"/>
      <c r="BKW26"/>
      <c r="BKX26"/>
      <c r="BKY26"/>
      <c r="BKZ26"/>
      <c r="BLA26"/>
      <c r="BLB26"/>
      <c r="BLC26"/>
      <c r="BLD26"/>
      <c r="BLE26"/>
      <c r="BLF26"/>
      <c r="BLG26"/>
      <c r="BLH26"/>
      <c r="BLI26"/>
      <c r="BLJ26"/>
      <c r="BLK26"/>
      <c r="BLL26"/>
      <c r="BLM26"/>
      <c r="BLN26"/>
      <c r="BLO26"/>
      <c r="BLP26"/>
      <c r="BLQ26"/>
      <c r="BLR26"/>
      <c r="BLS26"/>
      <c r="BLT26"/>
      <c r="BLU26"/>
      <c r="BLV26"/>
      <c r="BLW26"/>
      <c r="BLX26"/>
      <c r="BLY26"/>
      <c r="BLZ26"/>
      <c r="BMA26"/>
      <c r="BMB26"/>
      <c r="BMC26"/>
      <c r="BMD26"/>
      <c r="BME26"/>
      <c r="BMF26"/>
      <c r="BMG26"/>
      <c r="BMH26"/>
      <c r="BMI26"/>
      <c r="BMJ26"/>
      <c r="BMK26"/>
      <c r="BML26"/>
      <c r="BMM26"/>
      <c r="BMN26"/>
      <c r="BMO26"/>
      <c r="BMP26"/>
      <c r="BMQ26"/>
      <c r="BMR26"/>
      <c r="BMS26"/>
      <c r="BMT26"/>
      <c r="BMU26"/>
      <c r="BMV26"/>
      <c r="BMW26"/>
      <c r="BMX26"/>
      <c r="BMY26"/>
      <c r="BMZ26"/>
      <c r="BNA26"/>
      <c r="BNB26"/>
      <c r="BNC26"/>
      <c r="BND26"/>
      <c r="BNE26"/>
      <c r="BNF26"/>
      <c r="BNG26"/>
      <c r="BNH26"/>
      <c r="BNI26"/>
      <c r="BNJ26"/>
      <c r="BNK26"/>
      <c r="BNL26"/>
      <c r="BNM26"/>
      <c r="BNN26"/>
      <c r="BNO26"/>
      <c r="BNP26"/>
      <c r="BNQ26"/>
      <c r="BNR26"/>
      <c r="BNS26"/>
      <c r="BNT26"/>
      <c r="BNU26"/>
      <c r="BNV26"/>
      <c r="BNW26"/>
      <c r="BNX26"/>
      <c r="BNY26"/>
      <c r="BNZ26"/>
      <c r="BOA26"/>
      <c r="BOB26"/>
      <c r="BOC26"/>
      <c r="BOD26"/>
      <c r="BOE26"/>
      <c r="BOF26"/>
      <c r="BOG26"/>
      <c r="BOH26"/>
      <c r="BOI26"/>
      <c r="BOJ26"/>
      <c r="BOK26"/>
      <c r="BOL26"/>
      <c r="BOM26"/>
      <c r="BON26"/>
      <c r="BOO26"/>
      <c r="BOP26"/>
      <c r="BOQ26"/>
      <c r="BOR26"/>
      <c r="BOS26"/>
      <c r="BOT26"/>
      <c r="BOU26"/>
      <c r="BOV26"/>
      <c r="BOW26"/>
      <c r="BOX26"/>
      <c r="BOY26"/>
      <c r="BOZ26"/>
      <c r="BPA26"/>
      <c r="BPB26"/>
      <c r="BPC26"/>
      <c r="BPD26"/>
      <c r="BPE26"/>
      <c r="BPF26"/>
      <c r="BPG26"/>
      <c r="BPH26"/>
      <c r="BPI26"/>
      <c r="BPJ26"/>
      <c r="BPK26"/>
      <c r="BPL26"/>
      <c r="BPM26"/>
      <c r="BPN26"/>
      <c r="BPO26"/>
      <c r="BPP26"/>
      <c r="BPQ26"/>
      <c r="BPR26"/>
      <c r="BPS26"/>
      <c r="BPT26"/>
      <c r="BPU26"/>
      <c r="BPV26"/>
      <c r="BPW26"/>
      <c r="BPX26"/>
      <c r="BPY26"/>
      <c r="BPZ26"/>
      <c r="BQA26"/>
      <c r="BQB26"/>
      <c r="BQC26"/>
      <c r="BQD26"/>
      <c r="BQE26"/>
      <c r="BQF26"/>
      <c r="BQG26"/>
      <c r="BQH26"/>
      <c r="BQI26"/>
      <c r="BQJ26"/>
      <c r="BQK26"/>
      <c r="BQL26"/>
      <c r="BQM26"/>
      <c r="BQN26"/>
      <c r="BQO26"/>
      <c r="BQP26"/>
      <c r="BQQ26"/>
      <c r="BQR26"/>
      <c r="BQS26"/>
      <c r="BQT26"/>
      <c r="BQU26"/>
      <c r="BQV26"/>
      <c r="BQW26"/>
      <c r="BQX26"/>
      <c r="BQY26"/>
      <c r="BQZ26"/>
      <c r="BRA26"/>
      <c r="BRB26"/>
      <c r="BRC26"/>
      <c r="BRD26"/>
      <c r="BRE26"/>
      <c r="BRF26"/>
      <c r="BRG26"/>
      <c r="BRH26"/>
      <c r="BRI26"/>
      <c r="BRJ26"/>
      <c r="BRK26"/>
      <c r="BRL26"/>
      <c r="BRM26"/>
      <c r="BRN26"/>
      <c r="BRO26"/>
      <c r="BRP26"/>
      <c r="BRQ26"/>
      <c r="BRR26"/>
      <c r="BRS26"/>
      <c r="BRT26"/>
      <c r="BRU26"/>
      <c r="BRV26"/>
      <c r="BRW26"/>
      <c r="BRX26"/>
      <c r="BRY26"/>
      <c r="BRZ26"/>
      <c r="BSA26"/>
      <c r="BSB26"/>
      <c r="BSC26"/>
      <c r="BSD26"/>
      <c r="BSE26"/>
      <c r="BSF26"/>
      <c r="BSG26"/>
      <c r="BSH26"/>
      <c r="BSI26"/>
      <c r="BSJ26"/>
      <c r="BSK26"/>
      <c r="BSL26"/>
      <c r="BSM26"/>
      <c r="BSN26"/>
      <c r="BSO26"/>
      <c r="BSP26"/>
      <c r="BSQ26"/>
      <c r="BSR26"/>
      <c r="BSS26"/>
      <c r="BST26"/>
      <c r="BSU26"/>
      <c r="BSV26"/>
      <c r="BSW26"/>
      <c r="BSX26"/>
      <c r="BSY26"/>
      <c r="BSZ26"/>
      <c r="BTA26"/>
      <c r="BTB26"/>
      <c r="BTC26"/>
      <c r="BTD26"/>
      <c r="BTE26"/>
      <c r="BTF26"/>
      <c r="BTG26"/>
      <c r="BTH26"/>
      <c r="BTI26"/>
      <c r="BTJ26"/>
      <c r="BTK26"/>
      <c r="BTL26"/>
      <c r="BTM26"/>
      <c r="BTN26"/>
      <c r="BTO26"/>
      <c r="BTP26"/>
      <c r="BTQ26"/>
      <c r="BTR26"/>
      <c r="BTS26"/>
      <c r="BTT26"/>
      <c r="BTU26"/>
      <c r="BTV26"/>
      <c r="BTW26"/>
      <c r="BTX26"/>
      <c r="BTY26"/>
      <c r="BTZ26"/>
      <c r="BUA26"/>
      <c r="BUB26"/>
      <c r="BUC26"/>
      <c r="BUD26"/>
      <c r="BUE26"/>
      <c r="BUF26"/>
      <c r="BUG26"/>
      <c r="BUH26"/>
      <c r="BUI26"/>
      <c r="BUJ26"/>
      <c r="BUK26"/>
      <c r="BUL26"/>
      <c r="BUM26"/>
      <c r="BUN26"/>
      <c r="BUO26"/>
      <c r="BUP26"/>
      <c r="BUQ26"/>
      <c r="BUR26"/>
      <c r="BUS26"/>
      <c r="BUT26"/>
      <c r="BUU26"/>
      <c r="BUV26"/>
      <c r="BUW26"/>
      <c r="BUX26"/>
      <c r="BUY26"/>
      <c r="BUZ26"/>
      <c r="BVA26"/>
      <c r="BVB26"/>
      <c r="BVC26"/>
      <c r="BVD26"/>
      <c r="BVE26"/>
      <c r="BVF26"/>
      <c r="BVG26"/>
      <c r="BVH26"/>
      <c r="BVI26"/>
      <c r="BVJ26"/>
      <c r="BVK26"/>
      <c r="BVL26"/>
      <c r="BVM26"/>
      <c r="BVN26"/>
      <c r="BVO26"/>
      <c r="BVP26"/>
      <c r="BVQ26"/>
      <c r="BVR26"/>
      <c r="BVS26"/>
      <c r="BVT26"/>
      <c r="BVU26"/>
      <c r="BVV26"/>
      <c r="BVW26"/>
      <c r="BVX26"/>
      <c r="BVY26"/>
      <c r="BVZ26"/>
      <c r="BWA26"/>
      <c r="BWB26"/>
      <c r="BWC26"/>
      <c r="BWD26"/>
      <c r="BWE26"/>
      <c r="BWF26"/>
      <c r="BWG26"/>
      <c r="BWH26"/>
      <c r="BWI26"/>
      <c r="BWJ26"/>
      <c r="BWK26"/>
      <c r="BWL26"/>
      <c r="BWM26"/>
      <c r="BWN26"/>
      <c r="BWO26"/>
      <c r="BWP26"/>
      <c r="BWQ26"/>
      <c r="BWR26"/>
      <c r="BWS26"/>
      <c r="BWT26"/>
      <c r="BWU26"/>
      <c r="BWV26"/>
      <c r="BWW26"/>
      <c r="BWX26"/>
      <c r="BWY26"/>
      <c r="BWZ26"/>
      <c r="BXA26"/>
      <c r="BXB26"/>
      <c r="BXC26"/>
      <c r="BXD26"/>
      <c r="BXE26"/>
      <c r="BXF26"/>
      <c r="BXG26"/>
      <c r="BXH26"/>
      <c r="BXI26"/>
      <c r="BXJ26"/>
      <c r="BXK26"/>
      <c r="BXL26"/>
      <c r="BXM26"/>
      <c r="BXN26"/>
      <c r="BXO26"/>
      <c r="BXP26"/>
      <c r="BXQ26"/>
      <c r="BXR26"/>
      <c r="BXS26"/>
      <c r="BXT26"/>
      <c r="BXU26"/>
      <c r="BXV26"/>
      <c r="BXW26"/>
      <c r="BXX26"/>
      <c r="BXY26"/>
      <c r="BXZ26"/>
      <c r="BYA26"/>
      <c r="BYB26"/>
      <c r="BYC26"/>
      <c r="BYD26"/>
      <c r="BYE26"/>
      <c r="BYF26"/>
      <c r="BYG26"/>
      <c r="BYH26"/>
      <c r="BYI26"/>
      <c r="BYJ26"/>
      <c r="BYK26"/>
      <c r="BYL26"/>
      <c r="BYM26"/>
      <c r="BYN26"/>
      <c r="BYO26"/>
      <c r="BYP26"/>
      <c r="BYQ26"/>
      <c r="BYR26"/>
      <c r="BYS26"/>
      <c r="BYT26"/>
      <c r="BYU26"/>
      <c r="BYV26"/>
      <c r="BYW26"/>
      <c r="BYX26"/>
      <c r="BYY26"/>
      <c r="BYZ26"/>
      <c r="BZA26"/>
      <c r="BZB26"/>
      <c r="BZC26"/>
      <c r="BZD26"/>
      <c r="BZE26"/>
      <c r="BZF26"/>
      <c r="BZG26"/>
      <c r="BZH26"/>
      <c r="BZI26"/>
      <c r="BZJ26"/>
      <c r="BZK26"/>
      <c r="BZL26"/>
      <c r="BZM26"/>
      <c r="BZN26"/>
      <c r="BZO26"/>
      <c r="BZP26"/>
      <c r="BZQ26"/>
      <c r="BZR26"/>
      <c r="BZS26"/>
      <c r="BZT26"/>
      <c r="BZU26"/>
      <c r="BZV26"/>
      <c r="BZW26"/>
      <c r="BZX26"/>
      <c r="BZY26"/>
      <c r="BZZ26"/>
      <c r="CAA26"/>
      <c r="CAB26"/>
      <c r="CAC26"/>
      <c r="CAD26"/>
      <c r="CAE26"/>
      <c r="CAF26"/>
      <c r="CAG26"/>
      <c r="CAH26"/>
      <c r="CAI26"/>
      <c r="CAJ26"/>
      <c r="CAK26"/>
      <c r="CAL26"/>
      <c r="CAM26"/>
      <c r="CAN26"/>
      <c r="CAO26"/>
      <c r="CAP26"/>
      <c r="CAQ26"/>
      <c r="CAR26"/>
      <c r="CAS26"/>
      <c r="CAT26"/>
      <c r="CAU26"/>
      <c r="CAV26"/>
      <c r="CAW26"/>
      <c r="CAX26"/>
      <c r="CAY26"/>
      <c r="CAZ26"/>
      <c r="CBA26"/>
      <c r="CBB26"/>
      <c r="CBC26"/>
      <c r="CBD26"/>
      <c r="CBE26"/>
      <c r="CBF26"/>
      <c r="CBG26"/>
      <c r="CBH26"/>
      <c r="CBI26"/>
      <c r="CBJ26"/>
      <c r="CBK26"/>
      <c r="CBL26"/>
      <c r="CBM26"/>
      <c r="CBN26"/>
      <c r="CBO26"/>
      <c r="CBP26"/>
      <c r="CBQ26"/>
      <c r="CBR26"/>
      <c r="CBS26"/>
      <c r="CBT26"/>
      <c r="CBU26"/>
      <c r="CBV26"/>
      <c r="CBW26"/>
      <c r="CBX26"/>
      <c r="CBY26"/>
      <c r="CBZ26"/>
      <c r="CCA26"/>
      <c r="CCB26"/>
      <c r="CCC26"/>
      <c r="CCD26"/>
      <c r="CCE26"/>
      <c r="CCF26"/>
      <c r="CCG26"/>
      <c r="CCH26"/>
      <c r="CCI26"/>
      <c r="CCJ26"/>
      <c r="CCK26"/>
      <c r="CCL26"/>
      <c r="CCM26"/>
      <c r="CCN26"/>
      <c r="CCO26"/>
      <c r="CCP26"/>
      <c r="CCQ26"/>
      <c r="CCR26"/>
      <c r="CCS26"/>
      <c r="CCT26"/>
      <c r="CCU26"/>
      <c r="CCV26"/>
      <c r="CCW26"/>
      <c r="CCX26"/>
      <c r="CCY26"/>
      <c r="CCZ26"/>
      <c r="CDA26"/>
      <c r="CDB26"/>
      <c r="CDC26"/>
      <c r="CDD26"/>
      <c r="CDE26"/>
      <c r="CDF26"/>
      <c r="CDG26"/>
      <c r="CDH26"/>
      <c r="CDI26"/>
      <c r="CDJ26"/>
      <c r="CDK26"/>
      <c r="CDL26"/>
      <c r="CDM26"/>
      <c r="CDN26"/>
      <c r="CDO26"/>
      <c r="CDP26"/>
      <c r="CDQ26"/>
      <c r="CDR26"/>
      <c r="CDS26"/>
      <c r="CDT26"/>
      <c r="CDU26"/>
      <c r="CDV26"/>
      <c r="CDW26"/>
      <c r="CDX26"/>
      <c r="CDY26"/>
      <c r="CDZ26"/>
      <c r="CEA26"/>
      <c r="CEB26"/>
      <c r="CEC26"/>
      <c r="CED26"/>
      <c r="CEE26"/>
      <c r="CEF26"/>
      <c r="CEG26"/>
      <c r="CEH26"/>
      <c r="CEI26"/>
      <c r="CEJ26"/>
      <c r="CEK26"/>
      <c r="CEL26"/>
      <c r="CEM26"/>
      <c r="CEN26"/>
      <c r="CEO26"/>
      <c r="CEP26"/>
      <c r="CEQ26"/>
      <c r="CER26"/>
      <c r="CES26"/>
      <c r="CET26"/>
      <c r="CEU26"/>
      <c r="CEV26"/>
      <c r="CEW26"/>
      <c r="CEX26"/>
      <c r="CEY26"/>
      <c r="CEZ26"/>
      <c r="CFA26"/>
      <c r="CFB26"/>
      <c r="CFC26"/>
      <c r="CFD26"/>
      <c r="CFE26"/>
      <c r="CFF26"/>
      <c r="CFG26"/>
      <c r="CFH26"/>
      <c r="CFI26"/>
      <c r="CFJ26"/>
      <c r="CFK26"/>
      <c r="CFL26"/>
      <c r="CFM26"/>
      <c r="CFN26"/>
      <c r="CFO26"/>
      <c r="CFP26"/>
      <c r="CFQ26"/>
      <c r="CFR26"/>
      <c r="CFS26"/>
      <c r="CFT26"/>
      <c r="CFU26"/>
      <c r="CFV26"/>
      <c r="CFW26"/>
      <c r="CFX26"/>
      <c r="CFY26"/>
      <c r="CFZ26"/>
      <c r="CGA26"/>
      <c r="CGB26"/>
      <c r="CGC26"/>
      <c r="CGD26"/>
      <c r="CGE26"/>
      <c r="CGF26"/>
      <c r="CGG26"/>
      <c r="CGH26"/>
      <c r="CGI26"/>
      <c r="CGJ26"/>
      <c r="CGK26"/>
      <c r="CGL26"/>
      <c r="CGM26"/>
      <c r="CGN26"/>
      <c r="CGO26"/>
      <c r="CGP26"/>
      <c r="CGQ26"/>
      <c r="CGR26"/>
      <c r="CGS26"/>
      <c r="CGT26"/>
      <c r="CGU26"/>
      <c r="CGV26"/>
      <c r="CGW26"/>
      <c r="CGX26"/>
      <c r="CGY26"/>
      <c r="CGZ26"/>
      <c r="CHA26"/>
      <c r="CHB26"/>
      <c r="CHC26"/>
      <c r="CHD26"/>
      <c r="CHE26"/>
      <c r="CHF26"/>
      <c r="CHG26"/>
      <c r="CHH26"/>
      <c r="CHI26"/>
      <c r="CHJ26"/>
      <c r="CHK26"/>
      <c r="CHL26"/>
      <c r="CHM26"/>
      <c r="CHN26"/>
      <c r="CHO26"/>
      <c r="CHP26"/>
      <c r="CHQ26"/>
      <c r="CHR26"/>
      <c r="CHS26"/>
      <c r="CHT26"/>
      <c r="CHU26"/>
      <c r="CHV26"/>
      <c r="CHW26"/>
      <c r="CHX26"/>
      <c r="CHY26"/>
      <c r="CHZ26"/>
      <c r="CIA26"/>
      <c r="CIB26"/>
      <c r="CIC26"/>
      <c r="CID26"/>
      <c r="CIE26"/>
      <c r="CIF26"/>
      <c r="CIG26"/>
      <c r="CIH26"/>
      <c r="CII26"/>
      <c r="CIJ26"/>
      <c r="CIK26"/>
      <c r="CIL26"/>
      <c r="CIM26"/>
      <c r="CIN26"/>
      <c r="CIO26"/>
      <c r="CIP26"/>
      <c r="CIQ26"/>
      <c r="CIR26"/>
      <c r="CIS26"/>
      <c r="CIT26"/>
      <c r="CIU26"/>
      <c r="CIV26"/>
      <c r="CIW26"/>
      <c r="CIX26"/>
      <c r="CIY26"/>
      <c r="CIZ26"/>
      <c r="CJA26"/>
      <c r="CJB26"/>
      <c r="CJC26"/>
      <c r="CJD26"/>
      <c r="CJE26"/>
      <c r="CJF26"/>
      <c r="CJG26"/>
      <c r="CJH26"/>
      <c r="CJI26"/>
      <c r="CJJ26"/>
      <c r="CJK26"/>
      <c r="CJL26"/>
      <c r="CJM26"/>
      <c r="CJN26"/>
      <c r="CJO26"/>
      <c r="CJP26"/>
      <c r="CJQ26"/>
      <c r="CJR26"/>
      <c r="CJS26"/>
      <c r="CJT26"/>
      <c r="CJU26"/>
      <c r="CJV26"/>
      <c r="CJW26"/>
      <c r="CJX26"/>
      <c r="CJY26"/>
      <c r="CJZ26"/>
      <c r="CKA26"/>
      <c r="CKB26"/>
      <c r="CKC26"/>
      <c r="CKD26"/>
      <c r="CKE26"/>
      <c r="CKF26"/>
      <c r="CKG26"/>
      <c r="CKH26"/>
      <c r="CKI26"/>
      <c r="CKJ26"/>
      <c r="CKK26"/>
      <c r="CKL26"/>
      <c r="CKM26"/>
      <c r="CKN26"/>
      <c r="CKO26"/>
      <c r="CKP26"/>
      <c r="CKQ26"/>
      <c r="CKR26"/>
      <c r="CKS26"/>
      <c r="CKT26"/>
      <c r="CKU26"/>
      <c r="CKV26"/>
      <c r="CKW26"/>
      <c r="CKX26"/>
      <c r="CKY26"/>
      <c r="CKZ26"/>
      <c r="CLA26"/>
      <c r="CLB26"/>
      <c r="CLC26"/>
      <c r="CLD26"/>
      <c r="CLE26"/>
      <c r="CLF26"/>
      <c r="CLG26"/>
      <c r="CLH26"/>
      <c r="CLI26"/>
      <c r="CLJ26"/>
      <c r="CLK26"/>
      <c r="CLL26"/>
      <c r="CLM26"/>
      <c r="CLN26"/>
      <c r="CLO26"/>
      <c r="CLP26"/>
      <c r="CLQ26"/>
      <c r="CLR26"/>
      <c r="CLS26"/>
      <c r="CLT26"/>
      <c r="CLU26"/>
      <c r="CLV26"/>
      <c r="CLW26"/>
      <c r="CLX26"/>
      <c r="CLY26"/>
      <c r="CLZ26"/>
      <c r="CMA26"/>
      <c r="CMB26"/>
      <c r="CMC26"/>
      <c r="CMD26"/>
      <c r="CME26"/>
      <c r="CMF26"/>
      <c r="CMG26"/>
      <c r="CMH26"/>
      <c r="CMI26"/>
      <c r="CMJ26"/>
      <c r="CMK26"/>
      <c r="CML26"/>
      <c r="CMM26"/>
      <c r="CMN26"/>
      <c r="CMO26"/>
      <c r="CMP26"/>
      <c r="CMQ26"/>
      <c r="CMR26"/>
      <c r="CMS26"/>
      <c r="CMT26"/>
      <c r="CMU26"/>
      <c r="CMV26"/>
      <c r="CMW26"/>
      <c r="CMX26"/>
      <c r="CMY26"/>
      <c r="CMZ26"/>
      <c r="CNA26"/>
      <c r="CNB26"/>
      <c r="CNC26"/>
      <c r="CND26"/>
      <c r="CNE26"/>
      <c r="CNF26"/>
      <c r="CNG26"/>
      <c r="CNH26"/>
      <c r="CNI26"/>
      <c r="CNJ26"/>
      <c r="CNK26"/>
      <c r="CNL26"/>
      <c r="CNM26"/>
      <c r="CNN26"/>
      <c r="CNO26"/>
      <c r="CNP26"/>
      <c r="CNQ26"/>
      <c r="CNR26"/>
      <c r="CNS26"/>
      <c r="CNT26"/>
      <c r="CNU26"/>
      <c r="CNV26"/>
      <c r="CNW26"/>
      <c r="CNX26"/>
      <c r="CNY26"/>
      <c r="CNZ26"/>
      <c r="COA26"/>
      <c r="COB26"/>
      <c r="COC26"/>
      <c r="COD26"/>
      <c r="COE26"/>
      <c r="COF26"/>
      <c r="COG26"/>
      <c r="COH26"/>
      <c r="COI26"/>
      <c r="COJ26"/>
      <c r="COK26"/>
      <c r="COL26"/>
      <c r="COM26"/>
      <c r="CON26"/>
      <c r="COO26"/>
      <c r="COP26"/>
      <c r="COQ26"/>
      <c r="COR26"/>
      <c r="COS26"/>
      <c r="COT26"/>
      <c r="COU26"/>
      <c r="COV26"/>
      <c r="COW26"/>
      <c r="COX26"/>
      <c r="COY26"/>
      <c r="COZ26"/>
      <c r="CPA26"/>
      <c r="CPB26"/>
      <c r="CPC26"/>
      <c r="CPD26"/>
      <c r="CPE26"/>
      <c r="CPF26"/>
      <c r="CPG26"/>
      <c r="CPH26"/>
      <c r="CPI26"/>
      <c r="CPJ26"/>
      <c r="CPK26"/>
      <c r="CPL26"/>
      <c r="CPM26"/>
      <c r="CPN26"/>
      <c r="CPO26"/>
      <c r="CPP26"/>
      <c r="CPQ26"/>
      <c r="CPR26"/>
      <c r="CPS26"/>
      <c r="CPT26"/>
      <c r="CPU26"/>
      <c r="CPV26"/>
      <c r="CPW26"/>
      <c r="CPX26"/>
      <c r="CPY26"/>
      <c r="CPZ26"/>
      <c r="CQA26"/>
      <c r="CQB26"/>
      <c r="CQC26"/>
      <c r="CQD26"/>
      <c r="CQE26"/>
      <c r="CQF26"/>
      <c r="CQG26"/>
      <c r="CQH26"/>
      <c r="CQI26"/>
      <c r="CQJ26"/>
      <c r="CQK26"/>
      <c r="CQL26"/>
      <c r="CQM26"/>
      <c r="CQN26"/>
      <c r="CQO26"/>
      <c r="CQP26"/>
      <c r="CQQ26"/>
      <c r="CQR26"/>
      <c r="CQS26"/>
      <c r="CQT26"/>
      <c r="CQU26"/>
      <c r="CQV26"/>
      <c r="CQW26"/>
      <c r="CQX26"/>
      <c r="CQY26"/>
      <c r="CQZ26"/>
      <c r="CRA26"/>
      <c r="CRB26"/>
      <c r="CRC26"/>
      <c r="CRD26"/>
      <c r="CRE26"/>
      <c r="CRF26"/>
      <c r="CRG26"/>
      <c r="CRH26"/>
      <c r="CRI26"/>
      <c r="CRJ26"/>
      <c r="CRK26"/>
    </row>
    <row r="27" spans="1:2507" s="7" customFormat="1" x14ac:dyDescent="0.3">
      <c r="A27" s="119"/>
      <c r="B27" s="64"/>
      <c r="C27" s="386"/>
      <c r="D27" s="386"/>
      <c r="E27" s="386"/>
      <c r="F27" s="386"/>
      <c r="G27" s="386"/>
      <c r="H27" s="386"/>
      <c r="I27" s="386"/>
      <c r="J27" s="386"/>
      <c r="K27" s="386"/>
      <c r="L27" s="386"/>
      <c r="M27" s="386"/>
      <c r="N27" s="386"/>
      <c r="O27" s="386"/>
      <c r="P27" s="386"/>
      <c r="Q27" s="386"/>
      <c r="R27" s="386"/>
      <c r="S27" s="386"/>
      <c r="T27" s="386"/>
      <c r="U27" s="386"/>
      <c r="V27" s="386"/>
      <c r="W27" s="386"/>
      <c r="X27" s="386"/>
      <c r="Y27" s="386"/>
      <c r="Z27" s="386"/>
      <c r="AA27" s="413"/>
      <c r="AB27" s="386"/>
      <c r="AC27" s="12"/>
      <c r="AD27" s="12"/>
      <c r="AE27" s="12"/>
      <c r="AF27" s="12"/>
      <c r="AG27" s="12"/>
      <c r="AH27" s="12"/>
      <c r="AI27" s="12"/>
      <c r="AJ27" s="12"/>
      <c r="AK27" s="12"/>
      <c r="AL27" s="12"/>
      <c r="AM27" s="12"/>
      <c r="AN27" s="12"/>
      <c r="AO27" s="12"/>
      <c r="AP27" s="12"/>
      <c r="AQ27" s="12"/>
      <c r="AR27" s="12"/>
      <c r="AS27" s="12"/>
      <c r="AT27" s="12"/>
      <c r="AU27" s="12"/>
      <c r="AV27" s="12"/>
      <c r="AW27" s="12"/>
      <c r="AX27" s="12"/>
      <c r="AY27" s="12"/>
      <c r="AZ27" s="12"/>
      <c r="BA27" s="12"/>
      <c r="BB27" s="12"/>
      <c r="BC27" s="12"/>
      <c r="BD27" s="12"/>
      <c r="BE27" s="12"/>
      <c r="BF27" s="12"/>
      <c r="BG27" s="12"/>
      <c r="BH27" s="12"/>
      <c r="BI27" s="12"/>
      <c r="BJ27" s="12"/>
      <c r="BK27" s="12"/>
      <c r="BL27" s="12"/>
      <c r="BM27" s="12"/>
      <c r="BN27" s="12"/>
      <c r="BO27" s="12"/>
      <c r="BP27" s="418"/>
    </row>
    <row r="28" spans="1:2507" s="7" customFormat="1" x14ac:dyDescent="0.3">
      <c r="A28" s="119" t="s">
        <v>76</v>
      </c>
      <c r="B28" s="64" t="s">
        <v>77</v>
      </c>
      <c r="C28" s="90"/>
      <c r="D28" s="90"/>
      <c r="E28" s="90"/>
      <c r="F28" s="90"/>
      <c r="G28" s="90"/>
      <c r="H28" s="90">
        <v>5705843054</v>
      </c>
      <c r="I28" s="90">
        <v>5788596142</v>
      </c>
      <c r="J28" s="90">
        <v>5871549366</v>
      </c>
      <c r="K28" s="90">
        <v>5953672500</v>
      </c>
      <c r="L28" s="90">
        <v>6034911639</v>
      </c>
      <c r="M28" s="90">
        <v>6115444311</v>
      </c>
      <c r="N28" s="90">
        <v>6195589560</v>
      </c>
      <c r="O28" s="90">
        <v>6274734084</v>
      </c>
      <c r="P28" s="90">
        <v>6353976427</v>
      </c>
      <c r="Q28" s="90">
        <v>6433748714</v>
      </c>
      <c r="R28" s="90">
        <v>6513959904</v>
      </c>
      <c r="S28" s="90">
        <v>6594722462</v>
      </c>
      <c r="T28" s="90">
        <v>6675832678</v>
      </c>
      <c r="U28" s="90">
        <v>6758302523</v>
      </c>
      <c r="V28" s="90">
        <v>6840955706</v>
      </c>
      <c r="W28" s="90">
        <v>6923684085</v>
      </c>
      <c r="X28" s="90">
        <v>7006907989</v>
      </c>
      <c r="Y28" s="91">
        <v>7089451551</v>
      </c>
      <c r="Z28" s="91">
        <v>7176092192</v>
      </c>
      <c r="AA28" s="414">
        <v>7260780278</v>
      </c>
      <c r="AB28" s="91">
        <v>7346633037</v>
      </c>
      <c r="AC28" s="12"/>
      <c r="AD28" s="12"/>
      <c r="AE28" s="12"/>
      <c r="AF28" s="12"/>
      <c r="AG28" s="12"/>
      <c r="AH28" s="12"/>
      <c r="AI28" s="12"/>
      <c r="AJ28" s="12"/>
      <c r="AK28" s="12"/>
      <c r="AL28" s="12"/>
      <c r="AM28" s="12"/>
      <c r="AN28" s="12"/>
      <c r="AO28" s="12"/>
      <c r="AP28" s="12"/>
      <c r="AQ28" s="12"/>
      <c r="AR28" s="12"/>
      <c r="AS28" s="12"/>
      <c r="AT28" s="12"/>
      <c r="AU28" s="12"/>
      <c r="AV28" s="12"/>
      <c r="AW28" s="12"/>
      <c r="AX28" s="12"/>
      <c r="AY28" s="12"/>
      <c r="AZ28" s="12"/>
      <c r="BA28" s="12"/>
      <c r="BB28" s="12"/>
      <c r="BC28" s="12"/>
      <c r="BD28" s="12"/>
      <c r="BE28" s="12"/>
      <c r="BF28" s="12"/>
      <c r="BG28" s="12"/>
      <c r="BH28" s="12"/>
      <c r="BI28" s="12"/>
      <c r="BJ28" s="12"/>
      <c r="BK28" s="12"/>
      <c r="BL28" s="12"/>
      <c r="BM28" s="12"/>
      <c r="BN28" s="12"/>
      <c r="BO28" s="12"/>
      <c r="BP28" s="418"/>
    </row>
    <row r="29" spans="1:2507" s="7" customFormat="1" x14ac:dyDescent="0.3">
      <c r="A29" s="119" t="s">
        <v>459</v>
      </c>
      <c r="B29" s="64" t="s">
        <v>80</v>
      </c>
      <c r="H29" s="7">
        <v>0.47494035235993737</v>
      </c>
      <c r="I29" s="7">
        <v>0.48784484337985057</v>
      </c>
      <c r="J29" s="7">
        <v>0.48319453732010703</v>
      </c>
      <c r="K29" s="7">
        <v>0.46891386213666458</v>
      </c>
      <c r="L29" s="7">
        <v>0.45504898204107314</v>
      </c>
      <c r="M29" s="386">
        <v>0.47876220805998509</v>
      </c>
      <c r="N29" s="386">
        <v>0.47678696185711361</v>
      </c>
      <c r="O29" s="386">
        <v>0.47874893888354547</v>
      </c>
      <c r="P29" s="386">
        <v>0.47529703503778065</v>
      </c>
      <c r="Q29" s="386">
        <v>0.477544401524363</v>
      </c>
      <c r="R29" s="386">
        <v>0.45998380576232423</v>
      </c>
      <c r="S29" s="386">
        <v>0.46592174286451321</v>
      </c>
      <c r="T29" s="386">
        <v>0.46554885319992362</v>
      </c>
      <c r="U29" s="386">
        <v>0.46823780955770167</v>
      </c>
      <c r="V29" s="386">
        <v>0.46002547010738759</v>
      </c>
      <c r="W29" s="386">
        <v>0.45474576456496724</v>
      </c>
      <c r="X29" s="386">
        <v>0.44887567948184176</v>
      </c>
      <c r="Y29" s="386">
        <v>0.44103469213256719</v>
      </c>
      <c r="Z29" s="386">
        <v>0.44994734894394395</v>
      </c>
      <c r="AA29" s="413">
        <v>0.4547662603919192</v>
      </c>
      <c r="AB29" s="386"/>
      <c r="AC29" s="12"/>
      <c r="AD29" s="12"/>
      <c r="AE29" s="12"/>
      <c r="AF29" s="12"/>
      <c r="AG29" s="12"/>
      <c r="AH29" s="12"/>
      <c r="AI29" s="12"/>
      <c r="AJ29" s="12"/>
      <c r="AK29" s="12"/>
      <c r="AL29" s="12"/>
      <c r="AM29" s="12"/>
      <c r="AN29" s="12"/>
      <c r="AO29" s="12"/>
      <c r="AP29" s="12"/>
      <c r="AQ29" s="12"/>
      <c r="AR29" s="12"/>
      <c r="AS29" s="12"/>
      <c r="AT29" s="12"/>
      <c r="AU29" s="12"/>
      <c r="AV29" s="12"/>
      <c r="AW29" s="12"/>
      <c r="AX29" s="12"/>
      <c r="AY29" s="12"/>
      <c r="AZ29" s="12"/>
      <c r="BA29" s="12"/>
      <c r="BB29" s="12"/>
      <c r="BC29" s="12"/>
      <c r="BD29" s="12"/>
      <c r="BE29" s="12"/>
      <c r="BF29" s="12"/>
      <c r="BG29" s="12"/>
      <c r="BH29" s="12"/>
      <c r="BI29" s="12"/>
      <c r="BJ29" s="12"/>
      <c r="BK29" s="12"/>
      <c r="BL29" s="12"/>
      <c r="BM29" s="12"/>
      <c r="BN29" s="12"/>
      <c r="BO29" s="12"/>
      <c r="BP29" s="418"/>
    </row>
    <row r="30" spans="1:2507" s="7" customFormat="1" x14ac:dyDescent="0.3">
      <c r="A30" s="119" t="s">
        <v>461</v>
      </c>
      <c r="B30" s="64" t="s">
        <v>80</v>
      </c>
      <c r="H30" s="386">
        <v>0.54260744461855404</v>
      </c>
      <c r="I30" s="386">
        <v>0.52693131937851889</v>
      </c>
      <c r="J30" s="386">
        <v>0.53825325832004678</v>
      </c>
      <c r="K30" s="386">
        <v>0.52972494786651469</v>
      </c>
      <c r="L30" s="386">
        <v>0.54608275737687884</v>
      </c>
      <c r="M30" s="386">
        <v>0.52240616888030911</v>
      </c>
      <c r="N30" s="386">
        <v>0.54118771997640025</v>
      </c>
      <c r="O30" s="386">
        <v>0.55770700413195928</v>
      </c>
      <c r="P30" s="386">
        <v>0.56234297993535398</v>
      </c>
      <c r="Q30" s="386">
        <v>0.56137058257140982</v>
      </c>
      <c r="R30" s="386">
        <v>0.58570403003733484</v>
      </c>
      <c r="S30" s="386">
        <v>0.58900267932487327</v>
      </c>
      <c r="T30" s="386">
        <v>0.5983201717080272</v>
      </c>
      <c r="U30" s="386">
        <v>0.59006885329059822</v>
      </c>
      <c r="V30" s="386">
        <v>0.58160262630188952</v>
      </c>
      <c r="W30" s="386">
        <v>0.5969505315378193</v>
      </c>
      <c r="X30" s="386">
        <v>0.60592468896184981</v>
      </c>
      <c r="Y30" s="386">
        <v>0.61913941594197808</v>
      </c>
      <c r="Z30" s="386">
        <v>0.64684157980827484</v>
      </c>
      <c r="AA30" s="413">
        <v>0.65189594744849411</v>
      </c>
      <c r="AB30" s="386"/>
      <c r="AC30" s="12"/>
      <c r="AD30" s="12"/>
      <c r="AE30" s="12"/>
      <c r="AF30" s="12"/>
      <c r="AG30" s="12"/>
      <c r="AH30" s="12"/>
      <c r="AI30" s="12"/>
      <c r="AJ30" s="12"/>
      <c r="AK30" s="12"/>
      <c r="AL30" s="12"/>
      <c r="AM30" s="12"/>
      <c r="AN30" s="12"/>
      <c r="AO30" s="12"/>
      <c r="AP30" s="12"/>
      <c r="AQ30" s="12"/>
      <c r="AR30" s="12"/>
      <c r="AS30" s="12"/>
      <c r="AT30" s="12"/>
      <c r="AU30" s="12"/>
      <c r="AV30" s="12"/>
      <c r="AW30" s="12"/>
      <c r="AX30" s="12"/>
      <c r="AY30" s="12"/>
      <c r="AZ30" s="12"/>
      <c r="BA30" s="12"/>
      <c r="BB30" s="12"/>
      <c r="BC30" s="12"/>
      <c r="BD30" s="12"/>
      <c r="BE30" s="12"/>
      <c r="BF30" s="12"/>
      <c r="BG30" s="12"/>
      <c r="BH30" s="12"/>
      <c r="BI30" s="12"/>
      <c r="BJ30" s="12"/>
      <c r="BK30" s="12"/>
      <c r="BL30" s="12"/>
      <c r="BM30" s="12"/>
      <c r="BN30" s="12"/>
      <c r="BO30" s="12"/>
      <c r="BP30" s="418"/>
    </row>
    <row r="31" spans="1:2507" s="7" customFormat="1" x14ac:dyDescent="0.3">
      <c r="A31" s="119" t="s">
        <v>462</v>
      </c>
      <c r="B31" s="64" t="s">
        <v>80</v>
      </c>
      <c r="H31" s="94">
        <v>0.35876327289765275</v>
      </c>
      <c r="I31" s="94">
        <v>0.35519166497703214</v>
      </c>
      <c r="J31" s="94">
        <v>0.35566421261455511</v>
      </c>
      <c r="K31" s="94">
        <v>0.36169414628094781</v>
      </c>
      <c r="L31" s="94">
        <v>0.36509493728927023</v>
      </c>
      <c r="M31" s="94">
        <v>0.40196761209331283</v>
      </c>
      <c r="N31" s="94">
        <v>0.38535221433695499</v>
      </c>
      <c r="O31" s="94">
        <v>0.37722442993452976</v>
      </c>
      <c r="P31" s="94">
        <v>0.37435764125661741</v>
      </c>
      <c r="Q31" s="94">
        <v>0.36735303423745824</v>
      </c>
      <c r="R31" s="94">
        <v>0.34039365765541912</v>
      </c>
      <c r="S31" s="94">
        <v>0.33517148653000395</v>
      </c>
      <c r="T31" s="94">
        <v>0.33348407443623029</v>
      </c>
      <c r="U31" s="94">
        <v>0.34726513016810939</v>
      </c>
      <c r="V31" s="94">
        <v>0.3484083154083214</v>
      </c>
      <c r="W31" s="94">
        <v>0.35231242164498339</v>
      </c>
      <c r="X31" s="94">
        <v>0.34250085056914265</v>
      </c>
      <c r="Y31" s="94">
        <v>0.3322497357601053</v>
      </c>
      <c r="Z31" s="386">
        <v>0.31969590117942714</v>
      </c>
      <c r="AA31" s="413">
        <v>0.31525918329376301</v>
      </c>
      <c r="AB31" s="386"/>
      <c r="AC31" s="12"/>
      <c r="AD31" s="12"/>
      <c r="AE31" s="12"/>
      <c r="AF31" s="12"/>
      <c r="AG31" s="12"/>
      <c r="AH31" s="12"/>
      <c r="AI31" s="12"/>
      <c r="AJ31" s="12"/>
      <c r="AK31" s="12"/>
      <c r="AL31" s="12"/>
      <c r="AM31" s="12"/>
      <c r="AN31" s="12"/>
      <c r="AO31" s="12"/>
      <c r="AP31" s="12"/>
      <c r="AQ31" s="12"/>
      <c r="AR31" s="12"/>
      <c r="AS31" s="12"/>
      <c r="AT31" s="12"/>
      <c r="AU31" s="12"/>
      <c r="AV31" s="12"/>
      <c r="AW31" s="12"/>
      <c r="AX31" s="12"/>
      <c r="AY31" s="12"/>
      <c r="AZ31" s="12"/>
      <c r="BA31" s="12"/>
      <c r="BB31" s="12"/>
      <c r="BC31" s="12"/>
      <c r="BD31" s="12"/>
      <c r="BE31" s="12"/>
      <c r="BF31" s="12"/>
      <c r="BG31" s="12"/>
      <c r="BH31" s="12"/>
      <c r="BI31" s="12"/>
      <c r="BJ31" s="12"/>
      <c r="BK31" s="12"/>
      <c r="BL31" s="12"/>
      <c r="BM31" s="12"/>
      <c r="BN31" s="12"/>
      <c r="BO31" s="12"/>
      <c r="BP31" s="418"/>
    </row>
    <row r="32" spans="1:2507" s="7" customFormat="1" x14ac:dyDescent="0.3">
      <c r="A32" s="119" t="s">
        <v>463</v>
      </c>
      <c r="B32" s="64" t="s">
        <v>80</v>
      </c>
      <c r="H32" s="64">
        <v>9.8629282483793212E-2</v>
      </c>
      <c r="I32" s="64">
        <v>0.11787701564444898</v>
      </c>
      <c r="J32" s="64">
        <v>0.10608252906539808</v>
      </c>
      <c r="K32" s="64">
        <v>0.10858090585253756</v>
      </c>
      <c r="L32" s="64">
        <v>8.8822305333850951E-2</v>
      </c>
      <c r="M32" s="64">
        <v>7.5626219026378089E-2</v>
      </c>
      <c r="N32" s="64">
        <v>7.3460065686644802E-2</v>
      </c>
      <c r="O32" s="64">
        <v>6.5068565933511027E-2</v>
      </c>
      <c r="P32" s="64">
        <v>6.3299378808028633E-2</v>
      </c>
      <c r="Q32" s="64">
        <v>7.1276383191131859E-2</v>
      </c>
      <c r="R32" s="64">
        <v>7.3902312307245963E-2</v>
      </c>
      <c r="S32" s="64">
        <v>7.582583414512277E-2</v>
      </c>
      <c r="T32" s="64">
        <v>6.8195753855742475E-2</v>
      </c>
      <c r="U32" s="64">
        <v>6.2666016541292391E-2</v>
      </c>
      <c r="V32" s="64">
        <v>6.9989058289789019E-2</v>
      </c>
      <c r="W32" s="64">
        <v>5.073704681719738E-2</v>
      </c>
      <c r="X32" s="64">
        <v>5.1574460469007627E-2</v>
      </c>
      <c r="Y32" s="64">
        <v>4.8610848297916627E-2</v>
      </c>
      <c r="Z32" s="386">
        <v>3.3462519012297999E-2</v>
      </c>
      <c r="AA32" s="413">
        <v>3.2844869257742916E-2</v>
      </c>
      <c r="AB32" s="386"/>
      <c r="AC32" s="12"/>
      <c r="AD32" s="12"/>
      <c r="AE32" s="12"/>
      <c r="AF32" s="12"/>
      <c r="AG32" s="12"/>
      <c r="AH32" s="12"/>
      <c r="AI32" s="12"/>
      <c r="AJ32" s="12"/>
      <c r="AK32" s="12"/>
      <c r="AL32" s="12"/>
      <c r="AM32" s="12"/>
      <c r="AN32" s="12"/>
      <c r="AO32" s="12"/>
      <c r="AP32" s="12"/>
      <c r="AQ32" s="12"/>
      <c r="AR32" s="12"/>
      <c r="AS32" s="12"/>
      <c r="AT32" s="12"/>
      <c r="AU32" s="12"/>
      <c r="AV32" s="12"/>
      <c r="AW32" s="12"/>
      <c r="AX32" s="12"/>
      <c r="AY32" s="12"/>
      <c r="AZ32" s="12"/>
      <c r="BA32" s="12"/>
      <c r="BB32" s="12"/>
      <c r="BC32" s="12"/>
      <c r="BD32" s="12"/>
      <c r="BE32" s="12"/>
      <c r="BF32" s="12"/>
      <c r="BG32" s="12"/>
      <c r="BH32" s="12"/>
      <c r="BI32" s="12"/>
      <c r="BJ32" s="12"/>
      <c r="BK32" s="12"/>
      <c r="BL32" s="12"/>
      <c r="BM32" s="12"/>
      <c r="BN32" s="12"/>
      <c r="BO32" s="12"/>
      <c r="BP32" s="418"/>
    </row>
    <row r="33" spans="1:2507" s="128" customFormat="1" x14ac:dyDescent="0.3">
      <c r="A33" s="404" t="s">
        <v>221</v>
      </c>
      <c r="B33" s="126"/>
      <c r="C33" s="405"/>
      <c r="D33" s="405"/>
      <c r="E33" s="405"/>
      <c r="F33" s="405"/>
      <c r="G33" s="405"/>
      <c r="H33" s="405"/>
      <c r="I33" s="405"/>
      <c r="J33" s="405"/>
      <c r="K33" s="405"/>
      <c r="L33" s="405"/>
      <c r="M33" s="405"/>
      <c r="N33" s="405"/>
      <c r="O33" s="405"/>
      <c r="P33" s="405"/>
      <c r="Q33" s="405"/>
      <c r="R33" s="405"/>
      <c r="S33" s="405"/>
      <c r="T33" s="405"/>
      <c r="U33" s="405"/>
      <c r="V33" s="405"/>
      <c r="W33" s="405"/>
      <c r="X33" s="405"/>
      <c r="Y33" s="405"/>
      <c r="Z33" s="405"/>
      <c r="AA33" s="415"/>
      <c r="AB33" s="127"/>
      <c r="AC33" s="12"/>
      <c r="AD33" s="12"/>
      <c r="AE33" s="12"/>
      <c r="AF33" s="12"/>
      <c r="AG33" s="12"/>
      <c r="AH33" s="12"/>
      <c r="AI33" s="12"/>
      <c r="AJ33" s="12"/>
      <c r="AK33" s="12"/>
      <c r="AL33" s="12"/>
      <c r="AM33" s="12"/>
      <c r="AN33" s="12"/>
      <c r="AO33" s="12"/>
      <c r="AP33" s="12"/>
      <c r="AQ33" s="12"/>
      <c r="AR33" s="12"/>
      <c r="AS33" s="12"/>
      <c r="AT33" s="12"/>
      <c r="AU33" s="12"/>
      <c r="AV33" s="12"/>
      <c r="AW33" s="12"/>
      <c r="AX33" s="12"/>
      <c r="AY33" s="12"/>
      <c r="AZ33" s="12"/>
      <c r="BA33" s="12"/>
      <c r="BB33" s="12"/>
      <c r="BC33" s="12"/>
      <c r="BD33" s="12"/>
      <c r="BE33" s="12"/>
      <c r="BF33" s="12"/>
      <c r="BG33" s="12"/>
      <c r="BH33" s="12"/>
      <c r="BI33" s="12"/>
      <c r="BJ33" s="12"/>
      <c r="BK33" s="12"/>
      <c r="BL33" s="12"/>
      <c r="BM33" s="12"/>
      <c r="BN33" s="12"/>
      <c r="BO33" s="12"/>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c r="IW33"/>
      <c r="IX33"/>
      <c r="IY33"/>
      <c r="IZ33"/>
      <c r="JA33"/>
      <c r="JB33"/>
      <c r="JC33"/>
      <c r="JD33"/>
      <c r="JE33"/>
      <c r="JF33"/>
      <c r="JG33"/>
      <c r="JH33"/>
      <c r="JI33"/>
      <c r="JJ33"/>
      <c r="JK33"/>
      <c r="JL33"/>
      <c r="JM33"/>
      <c r="JN33"/>
      <c r="JO33"/>
      <c r="JP33"/>
      <c r="JQ33"/>
      <c r="JR33"/>
      <c r="JS33"/>
      <c r="JT33"/>
      <c r="JU33"/>
      <c r="JV33"/>
      <c r="JW33"/>
      <c r="JX33"/>
      <c r="JY33"/>
      <c r="JZ33"/>
      <c r="KA33"/>
      <c r="KB33"/>
      <c r="KC33"/>
      <c r="KD33"/>
      <c r="KE33"/>
      <c r="KF33"/>
      <c r="KG33"/>
      <c r="KH33"/>
      <c r="KI33"/>
      <c r="KJ33"/>
      <c r="KK33"/>
      <c r="KL33"/>
      <c r="KM33"/>
      <c r="KN33"/>
      <c r="KO33"/>
      <c r="KP33"/>
      <c r="KQ33"/>
      <c r="KR33"/>
      <c r="KS33"/>
      <c r="KT33"/>
      <c r="KU33"/>
      <c r="KV33"/>
      <c r="KW33"/>
      <c r="KX33"/>
      <c r="KY33"/>
      <c r="KZ33"/>
      <c r="LA33"/>
      <c r="LB33"/>
      <c r="LC33"/>
      <c r="LD33"/>
      <c r="LE33"/>
      <c r="LF33"/>
      <c r="LG33"/>
      <c r="LH33"/>
      <c r="LI33"/>
      <c r="LJ33"/>
      <c r="LK33"/>
      <c r="LL33"/>
      <c r="LM33"/>
      <c r="LN33"/>
      <c r="LO33"/>
      <c r="LP33"/>
      <c r="LQ33"/>
      <c r="LR33"/>
      <c r="LS33"/>
      <c r="LT33"/>
      <c r="LU33"/>
      <c r="LV33"/>
      <c r="LW33"/>
      <c r="LX33"/>
      <c r="LY33"/>
      <c r="LZ33"/>
      <c r="MA33"/>
      <c r="MB33"/>
      <c r="MC33"/>
      <c r="MD33"/>
      <c r="ME33"/>
      <c r="MF33"/>
      <c r="MG33"/>
      <c r="MH33"/>
      <c r="MI33"/>
      <c r="MJ33"/>
      <c r="MK33"/>
      <c r="ML33"/>
      <c r="MM33"/>
      <c r="MN33"/>
      <c r="MO33"/>
      <c r="MP33"/>
      <c r="MQ33"/>
      <c r="MR33"/>
      <c r="MS33"/>
      <c r="MT33"/>
      <c r="MU33"/>
      <c r="MV33"/>
      <c r="MW33"/>
      <c r="MX33"/>
      <c r="MY33"/>
      <c r="MZ33"/>
      <c r="NA33"/>
      <c r="NB33"/>
      <c r="NC33"/>
      <c r="ND33"/>
      <c r="NE33"/>
      <c r="NF33"/>
      <c r="NG33"/>
      <c r="NH33"/>
      <c r="NI33"/>
      <c r="NJ33"/>
      <c r="NK33"/>
      <c r="NL33"/>
      <c r="NM33"/>
      <c r="NN33"/>
      <c r="NO33"/>
      <c r="NP33"/>
      <c r="NQ33"/>
      <c r="NR33"/>
      <c r="NS33"/>
      <c r="NT33"/>
      <c r="NU33"/>
      <c r="NV33"/>
      <c r="NW33"/>
      <c r="NX33"/>
      <c r="NY33"/>
      <c r="NZ33"/>
      <c r="OA33"/>
      <c r="OB33"/>
      <c r="OC33"/>
      <c r="OD33"/>
      <c r="OE33"/>
      <c r="OF33"/>
      <c r="OG33"/>
      <c r="OH33"/>
      <c r="OI33"/>
      <c r="OJ33"/>
      <c r="OK33"/>
      <c r="OL33"/>
      <c r="OM33"/>
      <c r="ON33"/>
      <c r="OO33"/>
      <c r="OP33"/>
      <c r="OQ33"/>
      <c r="OR33"/>
      <c r="OS33"/>
      <c r="OT33"/>
      <c r="OU33"/>
      <c r="OV33"/>
      <c r="OW33"/>
      <c r="OX33"/>
      <c r="OY33"/>
      <c r="OZ33"/>
      <c r="PA33"/>
      <c r="PB33"/>
      <c r="PC33"/>
      <c r="PD33"/>
      <c r="PE33"/>
      <c r="PF33"/>
      <c r="PG33"/>
      <c r="PH33"/>
      <c r="PI33"/>
      <c r="PJ33"/>
      <c r="PK33"/>
      <c r="PL33"/>
      <c r="PM33"/>
      <c r="PN33"/>
      <c r="PO33"/>
      <c r="PP33"/>
      <c r="PQ33"/>
      <c r="PR33"/>
      <c r="PS33"/>
      <c r="PT33"/>
      <c r="PU33"/>
      <c r="PV33"/>
      <c r="PW33"/>
      <c r="PX33"/>
      <c r="PY33"/>
      <c r="PZ33"/>
      <c r="QA33"/>
      <c r="QB33"/>
      <c r="QC33"/>
      <c r="QD33"/>
      <c r="QE33"/>
      <c r="QF33"/>
      <c r="QG33"/>
      <c r="QH33"/>
      <c r="QI33"/>
      <c r="QJ33"/>
      <c r="QK33"/>
      <c r="QL33"/>
      <c r="QM33"/>
      <c r="QN33"/>
      <c r="QO33"/>
      <c r="QP33"/>
      <c r="QQ33"/>
      <c r="QR33"/>
      <c r="QS33"/>
      <c r="QT33"/>
      <c r="QU33"/>
      <c r="QV33"/>
      <c r="QW33"/>
      <c r="QX33"/>
      <c r="QY33"/>
      <c r="QZ33"/>
      <c r="RA33"/>
      <c r="RB33"/>
      <c r="RC33"/>
      <c r="RD33"/>
      <c r="RE33"/>
      <c r="RF33"/>
      <c r="RG33"/>
      <c r="RH33"/>
      <c r="RI33"/>
      <c r="RJ33"/>
      <c r="RK33"/>
      <c r="RL33"/>
      <c r="RM33"/>
      <c r="RN33"/>
      <c r="RO33"/>
      <c r="RP33"/>
      <c r="RQ33"/>
      <c r="RR33"/>
      <c r="RS33"/>
      <c r="RT33"/>
      <c r="RU33"/>
      <c r="RV33"/>
      <c r="RW33"/>
      <c r="RX33"/>
      <c r="RY33"/>
      <c r="RZ33"/>
      <c r="SA33"/>
      <c r="SB33"/>
      <c r="SC33"/>
      <c r="SD33"/>
      <c r="SE33"/>
      <c r="SF33"/>
      <c r="SG33"/>
      <c r="SH33"/>
      <c r="SI33"/>
      <c r="SJ33"/>
      <c r="SK33"/>
      <c r="SL33"/>
      <c r="SM33"/>
      <c r="SN33"/>
      <c r="SO33"/>
      <c r="SP33"/>
      <c r="SQ33"/>
      <c r="SR33"/>
      <c r="SS33"/>
      <c r="ST33"/>
      <c r="SU33"/>
      <c r="SV33"/>
      <c r="SW33"/>
      <c r="SX33"/>
      <c r="SY33"/>
      <c r="SZ33"/>
      <c r="TA33"/>
      <c r="TB33"/>
      <c r="TC33"/>
      <c r="TD33"/>
      <c r="TE33"/>
      <c r="TF33"/>
      <c r="TG33"/>
      <c r="TH33"/>
      <c r="TI33"/>
      <c r="TJ33"/>
      <c r="TK33"/>
      <c r="TL33"/>
      <c r="TM33"/>
      <c r="TN33"/>
      <c r="TO33"/>
      <c r="TP33"/>
      <c r="TQ33"/>
      <c r="TR33"/>
      <c r="TS33"/>
      <c r="TT33"/>
      <c r="TU33"/>
      <c r="TV33"/>
      <c r="TW33"/>
      <c r="TX33"/>
      <c r="TY33"/>
      <c r="TZ33"/>
      <c r="UA33"/>
      <c r="UB33"/>
      <c r="UC33"/>
      <c r="UD33"/>
      <c r="UE33"/>
      <c r="UF33"/>
      <c r="UG33"/>
      <c r="UH33"/>
      <c r="UI33"/>
      <c r="UJ33"/>
      <c r="UK33"/>
      <c r="UL33"/>
      <c r="UM33"/>
      <c r="UN33"/>
      <c r="UO33"/>
      <c r="UP33"/>
      <c r="UQ33"/>
      <c r="UR33"/>
      <c r="US33"/>
      <c r="UT33"/>
      <c r="UU33"/>
      <c r="UV33"/>
      <c r="UW33"/>
      <c r="UX33"/>
      <c r="UY33"/>
      <c r="UZ33"/>
      <c r="VA33"/>
      <c r="VB33"/>
      <c r="VC33"/>
      <c r="VD33"/>
      <c r="VE33"/>
      <c r="VF33"/>
      <c r="VG33"/>
      <c r="VH33"/>
      <c r="VI33"/>
      <c r="VJ33"/>
      <c r="VK33"/>
      <c r="VL33"/>
      <c r="VM33"/>
      <c r="VN33"/>
      <c r="VO33"/>
      <c r="VP33"/>
      <c r="VQ33"/>
      <c r="VR33"/>
      <c r="VS33"/>
      <c r="VT33"/>
      <c r="VU33"/>
      <c r="VV33"/>
      <c r="VW33"/>
      <c r="VX33"/>
      <c r="VY33"/>
      <c r="VZ33"/>
      <c r="WA33"/>
      <c r="WB33"/>
      <c r="WC33"/>
      <c r="WD33"/>
      <c r="WE33"/>
      <c r="WF33"/>
      <c r="WG33"/>
      <c r="WH33"/>
      <c r="WI33"/>
      <c r="WJ33"/>
      <c r="WK33"/>
      <c r="WL33"/>
      <c r="WM33"/>
      <c r="WN33"/>
      <c r="WO33"/>
      <c r="WP33"/>
      <c r="WQ33"/>
      <c r="WR33"/>
      <c r="WS33"/>
      <c r="WT33"/>
      <c r="WU33"/>
      <c r="WV33"/>
      <c r="WW33"/>
      <c r="WX33"/>
      <c r="WY33"/>
      <c r="WZ33"/>
      <c r="XA33"/>
      <c r="XB33"/>
      <c r="XC33"/>
      <c r="XD33"/>
      <c r="XE33"/>
      <c r="XF33"/>
      <c r="XG33"/>
      <c r="XH33"/>
      <c r="XI33"/>
      <c r="XJ33"/>
      <c r="XK33"/>
      <c r="XL33"/>
      <c r="XM33"/>
      <c r="XN33"/>
      <c r="XO33"/>
      <c r="XP33"/>
      <c r="XQ33"/>
      <c r="XR33"/>
      <c r="XS33"/>
      <c r="XT33"/>
      <c r="XU33"/>
      <c r="XV33"/>
      <c r="XW33"/>
      <c r="XX33"/>
      <c r="XY33"/>
      <c r="XZ33"/>
      <c r="YA33"/>
      <c r="YB33"/>
      <c r="YC33"/>
      <c r="YD33"/>
      <c r="YE33"/>
      <c r="YF33"/>
      <c r="YG33"/>
      <c r="YH33"/>
      <c r="YI33"/>
      <c r="YJ33"/>
      <c r="YK33"/>
      <c r="YL33"/>
      <c r="YM33"/>
      <c r="YN33"/>
      <c r="YO33"/>
      <c r="YP33"/>
      <c r="YQ33"/>
      <c r="YR33"/>
      <c r="YS33"/>
      <c r="YT33"/>
      <c r="YU33"/>
      <c r="YV33"/>
      <c r="YW33"/>
      <c r="YX33"/>
      <c r="YY33"/>
      <c r="YZ33"/>
      <c r="ZA33"/>
      <c r="ZB33"/>
      <c r="ZC33"/>
      <c r="ZD33"/>
      <c r="ZE33"/>
      <c r="ZF33"/>
      <c r="ZG33"/>
      <c r="ZH33"/>
      <c r="ZI33"/>
      <c r="ZJ33"/>
      <c r="ZK33"/>
      <c r="ZL33"/>
      <c r="ZM33"/>
      <c r="ZN33"/>
      <c r="ZO33"/>
      <c r="ZP33"/>
      <c r="ZQ33"/>
      <c r="ZR33"/>
      <c r="ZS33"/>
      <c r="ZT33"/>
      <c r="ZU33"/>
      <c r="ZV33"/>
      <c r="ZW33"/>
      <c r="ZX33"/>
      <c r="ZY33"/>
      <c r="ZZ33"/>
      <c r="AAA33"/>
      <c r="AAB33"/>
      <c r="AAC33"/>
      <c r="AAD33"/>
      <c r="AAE33"/>
      <c r="AAF33"/>
      <c r="AAG33"/>
      <c r="AAH33"/>
      <c r="AAI33"/>
      <c r="AAJ33"/>
      <c r="AAK33"/>
      <c r="AAL33"/>
      <c r="AAM33"/>
      <c r="AAN33"/>
      <c r="AAO33"/>
      <c r="AAP33"/>
      <c r="AAQ33"/>
      <c r="AAR33"/>
      <c r="AAS33"/>
      <c r="AAT33"/>
      <c r="AAU33"/>
      <c r="AAV33"/>
      <c r="AAW33"/>
      <c r="AAX33"/>
      <c r="AAY33"/>
      <c r="AAZ33"/>
      <c r="ABA33"/>
      <c r="ABB33"/>
      <c r="ABC33"/>
      <c r="ABD33"/>
      <c r="ABE33"/>
      <c r="ABF33"/>
      <c r="ABG33"/>
      <c r="ABH33"/>
      <c r="ABI33"/>
      <c r="ABJ33"/>
      <c r="ABK33"/>
      <c r="ABL33"/>
      <c r="ABM33"/>
      <c r="ABN33"/>
      <c r="ABO33"/>
      <c r="ABP33"/>
      <c r="ABQ33"/>
      <c r="ABR33"/>
      <c r="ABS33"/>
      <c r="ABT33"/>
      <c r="ABU33"/>
      <c r="ABV33"/>
      <c r="ABW33"/>
      <c r="ABX33"/>
      <c r="ABY33"/>
      <c r="ABZ33"/>
      <c r="ACA33"/>
      <c r="ACB33"/>
      <c r="ACC33"/>
      <c r="ACD33"/>
      <c r="ACE33"/>
      <c r="ACF33"/>
      <c r="ACG33"/>
      <c r="ACH33"/>
      <c r="ACI33"/>
      <c r="ACJ33"/>
      <c r="ACK33"/>
      <c r="ACL33"/>
      <c r="ACM33"/>
      <c r="ACN33"/>
      <c r="ACO33"/>
      <c r="ACP33"/>
      <c r="ACQ33"/>
      <c r="ACR33"/>
      <c r="ACS33"/>
      <c r="ACT33"/>
      <c r="ACU33"/>
      <c r="ACV33"/>
      <c r="ACW33"/>
      <c r="ACX33"/>
      <c r="ACY33"/>
      <c r="ACZ33"/>
      <c r="ADA33"/>
      <c r="ADB33"/>
      <c r="ADC33"/>
      <c r="ADD33"/>
      <c r="ADE33"/>
      <c r="ADF33"/>
      <c r="ADG33"/>
      <c r="ADH33"/>
      <c r="ADI33"/>
      <c r="ADJ33"/>
      <c r="ADK33"/>
      <c r="ADL33"/>
      <c r="ADM33"/>
      <c r="ADN33"/>
      <c r="ADO33"/>
      <c r="ADP33"/>
      <c r="ADQ33"/>
      <c r="ADR33"/>
      <c r="ADS33"/>
      <c r="ADT33"/>
      <c r="ADU33"/>
      <c r="ADV33"/>
      <c r="ADW33"/>
      <c r="ADX33"/>
      <c r="ADY33"/>
      <c r="ADZ33"/>
      <c r="AEA33"/>
      <c r="AEB33"/>
      <c r="AEC33"/>
      <c r="AED33"/>
      <c r="AEE33"/>
      <c r="AEF33"/>
      <c r="AEG33"/>
      <c r="AEH33"/>
      <c r="AEI33"/>
      <c r="AEJ33"/>
      <c r="AEK33"/>
      <c r="AEL33"/>
      <c r="AEM33"/>
      <c r="AEN33"/>
      <c r="AEO33"/>
      <c r="AEP33"/>
      <c r="AEQ33"/>
      <c r="AER33"/>
      <c r="AES33"/>
      <c r="AET33"/>
      <c r="AEU33"/>
      <c r="AEV33"/>
      <c r="AEW33"/>
      <c r="AEX33"/>
      <c r="AEY33"/>
      <c r="AEZ33"/>
      <c r="AFA33"/>
      <c r="AFB33"/>
      <c r="AFC33"/>
      <c r="AFD33"/>
      <c r="AFE33"/>
      <c r="AFF33"/>
      <c r="AFG33"/>
      <c r="AFH33"/>
      <c r="AFI33"/>
      <c r="AFJ33"/>
      <c r="AFK33"/>
      <c r="AFL33"/>
      <c r="AFM33"/>
      <c r="AFN33"/>
      <c r="AFO33"/>
      <c r="AFP33"/>
      <c r="AFQ33"/>
      <c r="AFR33"/>
      <c r="AFS33"/>
      <c r="AFT33"/>
      <c r="AFU33"/>
      <c r="AFV33"/>
      <c r="AFW33"/>
      <c r="AFX33"/>
      <c r="AFY33"/>
      <c r="AFZ33"/>
      <c r="AGA33"/>
      <c r="AGB33"/>
      <c r="AGC33"/>
      <c r="AGD33"/>
      <c r="AGE33"/>
      <c r="AGF33"/>
      <c r="AGG33"/>
      <c r="AGH33"/>
      <c r="AGI33"/>
      <c r="AGJ33"/>
      <c r="AGK33"/>
      <c r="AGL33"/>
      <c r="AGM33"/>
      <c r="AGN33"/>
      <c r="AGO33"/>
      <c r="AGP33"/>
      <c r="AGQ33"/>
      <c r="AGR33"/>
      <c r="AGS33"/>
      <c r="AGT33"/>
      <c r="AGU33"/>
      <c r="AGV33"/>
      <c r="AGW33"/>
      <c r="AGX33"/>
      <c r="AGY33"/>
      <c r="AGZ33"/>
      <c r="AHA33"/>
      <c r="AHB33"/>
      <c r="AHC33"/>
      <c r="AHD33"/>
      <c r="AHE33"/>
      <c r="AHF33"/>
      <c r="AHG33"/>
      <c r="AHH33"/>
      <c r="AHI33"/>
      <c r="AHJ33"/>
      <c r="AHK33"/>
      <c r="AHL33"/>
      <c r="AHM33"/>
      <c r="AHN33"/>
      <c r="AHO33"/>
      <c r="AHP33"/>
      <c r="AHQ33"/>
      <c r="AHR33"/>
      <c r="AHS33"/>
      <c r="AHT33"/>
      <c r="AHU33"/>
      <c r="AHV33"/>
      <c r="AHW33"/>
      <c r="AHX33"/>
      <c r="AHY33"/>
      <c r="AHZ33"/>
      <c r="AIA33"/>
      <c r="AIB33"/>
      <c r="AIC33"/>
      <c r="AID33"/>
      <c r="AIE33"/>
      <c r="AIF33"/>
      <c r="AIG33"/>
      <c r="AIH33"/>
      <c r="AII33"/>
      <c r="AIJ33"/>
      <c r="AIK33"/>
      <c r="AIL33"/>
      <c r="AIM33"/>
      <c r="AIN33"/>
      <c r="AIO33"/>
      <c r="AIP33"/>
      <c r="AIQ33"/>
      <c r="AIR33"/>
      <c r="AIS33"/>
      <c r="AIT33"/>
      <c r="AIU33"/>
      <c r="AIV33"/>
      <c r="AIW33"/>
      <c r="AIX33"/>
      <c r="AIY33"/>
      <c r="AIZ33"/>
      <c r="AJA33"/>
      <c r="AJB33"/>
      <c r="AJC33"/>
      <c r="AJD33"/>
      <c r="AJE33"/>
      <c r="AJF33"/>
      <c r="AJG33"/>
      <c r="AJH33"/>
      <c r="AJI33"/>
      <c r="AJJ33"/>
      <c r="AJK33"/>
      <c r="AJL33"/>
      <c r="AJM33"/>
      <c r="AJN33"/>
      <c r="AJO33"/>
      <c r="AJP33"/>
      <c r="AJQ33"/>
      <c r="AJR33"/>
      <c r="AJS33"/>
      <c r="AJT33"/>
      <c r="AJU33"/>
      <c r="AJV33"/>
      <c r="AJW33"/>
      <c r="AJX33"/>
      <c r="AJY33"/>
      <c r="AJZ33"/>
      <c r="AKA33"/>
      <c r="AKB33"/>
      <c r="AKC33"/>
      <c r="AKD33"/>
      <c r="AKE33"/>
      <c r="AKF33"/>
      <c r="AKG33"/>
      <c r="AKH33"/>
      <c r="AKI33"/>
      <c r="AKJ33"/>
      <c r="AKK33"/>
      <c r="AKL33"/>
      <c r="AKM33"/>
      <c r="AKN33"/>
      <c r="AKO33"/>
      <c r="AKP33"/>
      <c r="AKQ33"/>
      <c r="AKR33"/>
      <c r="AKS33"/>
      <c r="AKT33"/>
      <c r="AKU33"/>
      <c r="AKV33"/>
      <c r="AKW33"/>
      <c r="AKX33"/>
      <c r="AKY33"/>
      <c r="AKZ33"/>
      <c r="ALA33"/>
      <c r="ALB33"/>
      <c r="ALC33"/>
      <c r="ALD33"/>
      <c r="ALE33"/>
      <c r="ALF33"/>
      <c r="ALG33"/>
      <c r="ALH33"/>
      <c r="ALI33"/>
      <c r="ALJ33"/>
      <c r="ALK33"/>
      <c r="ALL33"/>
      <c r="ALM33"/>
      <c r="ALN33"/>
      <c r="ALO33"/>
      <c r="ALP33"/>
      <c r="ALQ33"/>
      <c r="ALR33"/>
      <c r="ALS33"/>
      <c r="ALT33"/>
      <c r="ALU33"/>
      <c r="ALV33"/>
      <c r="ALW33"/>
      <c r="ALX33"/>
      <c r="ALY33"/>
      <c r="ALZ33"/>
      <c r="AMA33"/>
      <c r="AMB33"/>
      <c r="AMC33"/>
      <c r="AMD33"/>
      <c r="AME33"/>
      <c r="AMF33"/>
      <c r="AMG33"/>
      <c r="AMH33"/>
      <c r="AMI33"/>
      <c r="AMJ33"/>
      <c r="AMK33"/>
      <c r="AML33"/>
      <c r="AMM33"/>
      <c r="AMN33"/>
      <c r="AMO33"/>
      <c r="AMP33"/>
      <c r="AMQ33"/>
      <c r="AMR33"/>
      <c r="AMS33"/>
      <c r="AMT33"/>
      <c r="AMU33"/>
      <c r="AMV33"/>
      <c r="AMW33"/>
      <c r="AMX33"/>
      <c r="AMY33"/>
      <c r="AMZ33"/>
      <c r="ANA33"/>
      <c r="ANB33"/>
      <c r="ANC33"/>
      <c r="AND33"/>
      <c r="ANE33"/>
      <c r="ANF33"/>
      <c r="ANG33"/>
      <c r="ANH33"/>
      <c r="ANI33"/>
      <c r="ANJ33"/>
      <c r="ANK33"/>
      <c r="ANL33"/>
      <c r="ANM33"/>
      <c r="ANN33"/>
      <c r="ANO33"/>
      <c r="ANP33"/>
      <c r="ANQ33"/>
      <c r="ANR33"/>
      <c r="ANS33"/>
      <c r="ANT33"/>
      <c r="ANU33"/>
      <c r="ANV33"/>
      <c r="ANW33"/>
      <c r="ANX33"/>
      <c r="ANY33"/>
      <c r="ANZ33"/>
      <c r="AOA33"/>
      <c r="AOB33"/>
      <c r="AOC33"/>
      <c r="AOD33"/>
      <c r="AOE33"/>
      <c r="AOF33"/>
      <c r="AOG33"/>
      <c r="AOH33"/>
      <c r="AOI33"/>
      <c r="AOJ33"/>
      <c r="AOK33"/>
      <c r="AOL33"/>
      <c r="AOM33"/>
      <c r="AON33"/>
      <c r="AOO33"/>
      <c r="AOP33"/>
      <c r="AOQ33"/>
      <c r="AOR33"/>
      <c r="AOS33"/>
      <c r="AOT33"/>
      <c r="AOU33"/>
      <c r="AOV33"/>
      <c r="AOW33"/>
      <c r="AOX33"/>
      <c r="AOY33"/>
      <c r="AOZ33"/>
      <c r="APA33"/>
      <c r="APB33"/>
      <c r="APC33"/>
      <c r="APD33"/>
      <c r="APE33"/>
      <c r="APF33"/>
      <c r="APG33"/>
      <c r="APH33"/>
      <c r="API33"/>
      <c r="APJ33"/>
      <c r="APK33"/>
      <c r="APL33"/>
      <c r="APM33"/>
      <c r="APN33"/>
      <c r="APO33"/>
      <c r="APP33"/>
      <c r="APQ33"/>
      <c r="APR33"/>
      <c r="APS33"/>
      <c r="APT33"/>
      <c r="APU33"/>
      <c r="APV33"/>
      <c r="APW33"/>
      <c r="APX33"/>
      <c r="APY33"/>
      <c r="APZ33"/>
      <c r="AQA33"/>
      <c r="AQB33"/>
      <c r="AQC33"/>
      <c r="AQD33"/>
      <c r="AQE33"/>
      <c r="AQF33"/>
      <c r="AQG33"/>
      <c r="AQH33"/>
      <c r="AQI33"/>
      <c r="AQJ33"/>
      <c r="AQK33"/>
      <c r="AQL33"/>
      <c r="AQM33"/>
      <c r="AQN33"/>
      <c r="AQO33"/>
      <c r="AQP33"/>
      <c r="AQQ33"/>
      <c r="AQR33"/>
      <c r="AQS33"/>
      <c r="AQT33"/>
      <c r="AQU33"/>
      <c r="AQV33"/>
      <c r="AQW33"/>
      <c r="AQX33"/>
      <c r="AQY33"/>
      <c r="AQZ33"/>
      <c r="ARA33"/>
      <c r="ARB33"/>
      <c r="ARC33"/>
      <c r="ARD33"/>
      <c r="ARE33"/>
      <c r="ARF33"/>
      <c r="ARG33"/>
      <c r="ARH33"/>
      <c r="ARI33"/>
      <c r="ARJ33"/>
      <c r="ARK33"/>
      <c r="ARL33"/>
      <c r="ARM33"/>
      <c r="ARN33"/>
      <c r="ARO33"/>
      <c r="ARP33"/>
      <c r="ARQ33"/>
      <c r="ARR33"/>
      <c r="ARS33"/>
      <c r="ART33"/>
      <c r="ARU33"/>
      <c r="ARV33"/>
      <c r="ARW33"/>
      <c r="ARX33"/>
      <c r="ARY33"/>
      <c r="ARZ33"/>
      <c r="ASA33"/>
      <c r="ASB33"/>
      <c r="ASC33"/>
      <c r="ASD33"/>
      <c r="ASE33"/>
      <c r="ASF33"/>
      <c r="ASG33"/>
      <c r="ASH33"/>
      <c r="ASI33"/>
      <c r="ASJ33"/>
      <c r="ASK33"/>
      <c r="ASL33"/>
      <c r="ASM33"/>
      <c r="ASN33"/>
      <c r="ASO33"/>
      <c r="ASP33"/>
      <c r="ASQ33"/>
      <c r="ASR33"/>
      <c r="ASS33"/>
      <c r="AST33"/>
      <c r="ASU33"/>
      <c r="ASV33"/>
      <c r="ASW33"/>
      <c r="ASX33"/>
      <c r="ASY33"/>
      <c r="ASZ33"/>
      <c r="ATA33"/>
      <c r="ATB33"/>
      <c r="ATC33"/>
      <c r="ATD33"/>
      <c r="ATE33"/>
      <c r="ATF33"/>
      <c r="ATG33"/>
      <c r="ATH33"/>
      <c r="ATI33"/>
      <c r="ATJ33"/>
      <c r="ATK33"/>
      <c r="ATL33"/>
      <c r="ATM33"/>
      <c r="ATN33"/>
      <c r="ATO33"/>
      <c r="ATP33"/>
      <c r="ATQ33"/>
      <c r="ATR33"/>
      <c r="ATS33"/>
      <c r="ATT33"/>
      <c r="ATU33"/>
      <c r="ATV33"/>
      <c r="ATW33"/>
      <c r="ATX33"/>
      <c r="ATY33"/>
      <c r="ATZ33"/>
      <c r="AUA33"/>
      <c r="AUB33"/>
      <c r="AUC33"/>
      <c r="AUD33"/>
      <c r="AUE33"/>
      <c r="AUF33"/>
      <c r="AUG33"/>
      <c r="AUH33"/>
      <c r="AUI33"/>
      <c r="AUJ33"/>
      <c r="AUK33"/>
      <c r="AUL33"/>
      <c r="AUM33"/>
      <c r="AUN33"/>
      <c r="AUO33"/>
      <c r="AUP33"/>
      <c r="AUQ33"/>
      <c r="AUR33"/>
      <c r="AUS33"/>
      <c r="AUT33"/>
      <c r="AUU33"/>
      <c r="AUV33"/>
      <c r="AUW33"/>
      <c r="AUX33"/>
      <c r="AUY33"/>
      <c r="AUZ33"/>
      <c r="AVA33"/>
      <c r="AVB33"/>
      <c r="AVC33"/>
      <c r="AVD33"/>
      <c r="AVE33"/>
      <c r="AVF33"/>
      <c r="AVG33"/>
      <c r="AVH33"/>
      <c r="AVI33"/>
      <c r="AVJ33"/>
      <c r="AVK33"/>
      <c r="AVL33"/>
      <c r="AVM33"/>
      <c r="AVN33"/>
      <c r="AVO33"/>
      <c r="AVP33"/>
      <c r="AVQ33"/>
      <c r="AVR33"/>
      <c r="AVS33"/>
      <c r="AVT33"/>
      <c r="AVU33"/>
      <c r="AVV33"/>
      <c r="AVW33"/>
      <c r="AVX33"/>
      <c r="AVY33"/>
      <c r="AVZ33"/>
      <c r="AWA33"/>
      <c r="AWB33"/>
      <c r="AWC33"/>
      <c r="AWD33"/>
      <c r="AWE33"/>
      <c r="AWF33"/>
      <c r="AWG33"/>
      <c r="AWH33"/>
      <c r="AWI33"/>
      <c r="AWJ33"/>
      <c r="AWK33"/>
      <c r="AWL33"/>
      <c r="AWM33"/>
      <c r="AWN33"/>
      <c r="AWO33"/>
      <c r="AWP33"/>
      <c r="AWQ33"/>
      <c r="AWR33"/>
      <c r="AWS33"/>
      <c r="AWT33"/>
      <c r="AWU33"/>
      <c r="AWV33"/>
      <c r="AWW33"/>
      <c r="AWX33"/>
      <c r="AWY33"/>
      <c r="AWZ33"/>
      <c r="AXA33"/>
      <c r="AXB33"/>
      <c r="AXC33"/>
      <c r="AXD33"/>
      <c r="AXE33"/>
      <c r="AXF33"/>
      <c r="AXG33"/>
      <c r="AXH33"/>
      <c r="AXI33"/>
      <c r="AXJ33"/>
      <c r="AXK33"/>
      <c r="AXL33"/>
      <c r="AXM33"/>
      <c r="AXN33"/>
      <c r="AXO33"/>
      <c r="AXP33"/>
      <c r="AXQ33"/>
      <c r="AXR33"/>
      <c r="AXS33"/>
      <c r="AXT33"/>
      <c r="AXU33"/>
      <c r="AXV33"/>
      <c r="AXW33"/>
      <c r="AXX33"/>
      <c r="AXY33"/>
      <c r="AXZ33"/>
      <c r="AYA33"/>
      <c r="AYB33"/>
      <c r="AYC33"/>
      <c r="AYD33"/>
      <c r="AYE33"/>
      <c r="AYF33"/>
      <c r="AYG33"/>
      <c r="AYH33"/>
      <c r="AYI33"/>
      <c r="AYJ33"/>
      <c r="AYK33"/>
      <c r="AYL33"/>
      <c r="AYM33"/>
      <c r="AYN33"/>
      <c r="AYO33"/>
      <c r="AYP33"/>
      <c r="AYQ33"/>
      <c r="AYR33"/>
      <c r="AYS33"/>
      <c r="AYT33"/>
      <c r="AYU33"/>
      <c r="AYV33"/>
      <c r="AYW33"/>
      <c r="AYX33"/>
      <c r="AYY33"/>
      <c r="AYZ33"/>
      <c r="AZA33"/>
      <c r="AZB33"/>
      <c r="AZC33"/>
      <c r="AZD33"/>
      <c r="AZE33"/>
      <c r="AZF33"/>
      <c r="AZG33"/>
      <c r="AZH33"/>
      <c r="AZI33"/>
      <c r="AZJ33"/>
      <c r="AZK33"/>
      <c r="AZL33"/>
      <c r="AZM33"/>
      <c r="AZN33"/>
      <c r="AZO33"/>
      <c r="AZP33"/>
      <c r="AZQ33"/>
      <c r="AZR33"/>
      <c r="AZS33"/>
      <c r="AZT33"/>
      <c r="AZU33"/>
      <c r="AZV33"/>
      <c r="AZW33"/>
      <c r="AZX33"/>
      <c r="AZY33"/>
      <c r="AZZ33"/>
      <c r="BAA33"/>
      <c r="BAB33"/>
      <c r="BAC33"/>
      <c r="BAD33"/>
      <c r="BAE33"/>
      <c r="BAF33"/>
      <c r="BAG33"/>
      <c r="BAH33"/>
      <c r="BAI33"/>
      <c r="BAJ33"/>
      <c r="BAK33"/>
      <c r="BAL33"/>
      <c r="BAM33"/>
      <c r="BAN33"/>
      <c r="BAO33"/>
      <c r="BAP33"/>
      <c r="BAQ33"/>
      <c r="BAR33"/>
      <c r="BAS33"/>
      <c r="BAT33"/>
      <c r="BAU33"/>
      <c r="BAV33"/>
      <c r="BAW33"/>
      <c r="BAX33"/>
      <c r="BAY33"/>
      <c r="BAZ33"/>
      <c r="BBA33"/>
      <c r="BBB33"/>
      <c r="BBC33"/>
      <c r="BBD33"/>
      <c r="BBE33"/>
      <c r="BBF33"/>
      <c r="BBG33"/>
      <c r="BBH33"/>
      <c r="BBI33"/>
      <c r="BBJ33"/>
      <c r="BBK33"/>
      <c r="BBL33"/>
      <c r="BBM33"/>
      <c r="BBN33"/>
      <c r="BBO33"/>
      <c r="BBP33"/>
      <c r="BBQ33"/>
      <c r="BBR33"/>
      <c r="BBS33"/>
      <c r="BBT33"/>
      <c r="BBU33"/>
      <c r="BBV33"/>
      <c r="BBW33"/>
      <c r="BBX33"/>
      <c r="BBY33"/>
      <c r="BBZ33"/>
      <c r="BCA33"/>
      <c r="BCB33"/>
      <c r="BCC33"/>
      <c r="BCD33"/>
      <c r="BCE33"/>
      <c r="BCF33"/>
      <c r="BCG33"/>
      <c r="BCH33"/>
      <c r="BCI33"/>
      <c r="BCJ33"/>
      <c r="BCK33"/>
      <c r="BCL33"/>
      <c r="BCM33"/>
      <c r="BCN33"/>
      <c r="BCO33"/>
      <c r="BCP33"/>
      <c r="BCQ33"/>
      <c r="BCR33"/>
      <c r="BCS33"/>
      <c r="BCT33"/>
      <c r="BCU33"/>
      <c r="BCV33"/>
      <c r="BCW33"/>
      <c r="BCX33"/>
      <c r="BCY33"/>
      <c r="BCZ33"/>
      <c r="BDA33"/>
      <c r="BDB33"/>
      <c r="BDC33"/>
      <c r="BDD33"/>
      <c r="BDE33"/>
      <c r="BDF33"/>
      <c r="BDG33"/>
      <c r="BDH33"/>
      <c r="BDI33"/>
      <c r="BDJ33"/>
      <c r="BDK33"/>
      <c r="BDL33"/>
      <c r="BDM33"/>
      <c r="BDN33"/>
      <c r="BDO33"/>
      <c r="BDP33"/>
      <c r="BDQ33"/>
      <c r="BDR33"/>
      <c r="BDS33"/>
      <c r="BDT33"/>
      <c r="BDU33"/>
      <c r="BDV33"/>
      <c r="BDW33"/>
      <c r="BDX33"/>
      <c r="BDY33"/>
      <c r="BDZ33"/>
      <c r="BEA33"/>
      <c r="BEB33"/>
      <c r="BEC33"/>
      <c r="BED33"/>
      <c r="BEE33"/>
      <c r="BEF33"/>
      <c r="BEG33"/>
      <c r="BEH33"/>
      <c r="BEI33"/>
      <c r="BEJ33"/>
      <c r="BEK33"/>
      <c r="BEL33"/>
      <c r="BEM33"/>
      <c r="BEN33"/>
      <c r="BEO33"/>
      <c r="BEP33"/>
      <c r="BEQ33"/>
      <c r="BER33"/>
      <c r="BES33"/>
      <c r="BET33"/>
      <c r="BEU33"/>
      <c r="BEV33"/>
      <c r="BEW33"/>
      <c r="BEX33"/>
      <c r="BEY33"/>
      <c r="BEZ33"/>
      <c r="BFA33"/>
      <c r="BFB33"/>
      <c r="BFC33"/>
      <c r="BFD33"/>
      <c r="BFE33"/>
      <c r="BFF33"/>
      <c r="BFG33"/>
      <c r="BFH33"/>
      <c r="BFI33"/>
      <c r="BFJ33"/>
      <c r="BFK33"/>
      <c r="BFL33"/>
      <c r="BFM33"/>
      <c r="BFN33"/>
      <c r="BFO33"/>
      <c r="BFP33"/>
      <c r="BFQ33"/>
      <c r="BFR33"/>
      <c r="BFS33"/>
      <c r="BFT33"/>
      <c r="BFU33"/>
      <c r="BFV33"/>
      <c r="BFW33"/>
      <c r="BFX33"/>
      <c r="BFY33"/>
      <c r="BFZ33"/>
      <c r="BGA33"/>
      <c r="BGB33"/>
      <c r="BGC33"/>
      <c r="BGD33"/>
      <c r="BGE33"/>
      <c r="BGF33"/>
      <c r="BGG33"/>
      <c r="BGH33"/>
      <c r="BGI33"/>
      <c r="BGJ33"/>
      <c r="BGK33"/>
      <c r="BGL33"/>
      <c r="BGM33"/>
      <c r="BGN33"/>
      <c r="BGO33"/>
      <c r="BGP33"/>
      <c r="BGQ33"/>
      <c r="BGR33"/>
      <c r="BGS33"/>
      <c r="BGT33"/>
      <c r="BGU33"/>
      <c r="BGV33"/>
      <c r="BGW33"/>
      <c r="BGX33"/>
      <c r="BGY33"/>
      <c r="BGZ33"/>
      <c r="BHA33"/>
      <c r="BHB33"/>
      <c r="BHC33"/>
      <c r="BHD33"/>
      <c r="BHE33"/>
      <c r="BHF33"/>
      <c r="BHG33"/>
      <c r="BHH33"/>
      <c r="BHI33"/>
      <c r="BHJ33"/>
      <c r="BHK33"/>
      <c r="BHL33"/>
      <c r="BHM33"/>
      <c r="BHN33"/>
      <c r="BHO33"/>
      <c r="BHP33"/>
      <c r="BHQ33"/>
      <c r="BHR33"/>
      <c r="BHS33"/>
      <c r="BHT33"/>
      <c r="BHU33"/>
      <c r="BHV33"/>
      <c r="BHW33"/>
      <c r="BHX33"/>
      <c r="BHY33"/>
      <c r="BHZ33"/>
      <c r="BIA33"/>
      <c r="BIB33"/>
      <c r="BIC33"/>
      <c r="BID33"/>
      <c r="BIE33"/>
      <c r="BIF33"/>
      <c r="BIG33"/>
      <c r="BIH33"/>
      <c r="BII33"/>
      <c r="BIJ33"/>
      <c r="BIK33"/>
      <c r="BIL33"/>
      <c r="BIM33"/>
      <c r="BIN33"/>
      <c r="BIO33"/>
      <c r="BIP33"/>
      <c r="BIQ33"/>
      <c r="BIR33"/>
      <c r="BIS33"/>
      <c r="BIT33"/>
      <c r="BIU33"/>
      <c r="BIV33"/>
      <c r="BIW33"/>
      <c r="BIX33"/>
      <c r="BIY33"/>
      <c r="BIZ33"/>
      <c r="BJA33"/>
      <c r="BJB33"/>
      <c r="BJC33"/>
      <c r="BJD33"/>
      <c r="BJE33"/>
      <c r="BJF33"/>
      <c r="BJG33"/>
      <c r="BJH33"/>
      <c r="BJI33"/>
      <c r="BJJ33"/>
      <c r="BJK33"/>
      <c r="BJL33"/>
      <c r="BJM33"/>
      <c r="BJN33"/>
      <c r="BJO33"/>
      <c r="BJP33"/>
      <c r="BJQ33"/>
      <c r="BJR33"/>
      <c r="BJS33"/>
      <c r="BJT33"/>
      <c r="BJU33"/>
      <c r="BJV33"/>
      <c r="BJW33"/>
      <c r="BJX33"/>
      <c r="BJY33"/>
      <c r="BJZ33"/>
      <c r="BKA33"/>
      <c r="BKB33"/>
      <c r="BKC33"/>
      <c r="BKD33"/>
      <c r="BKE33"/>
      <c r="BKF33"/>
      <c r="BKG33"/>
      <c r="BKH33"/>
      <c r="BKI33"/>
      <c r="BKJ33"/>
      <c r="BKK33"/>
      <c r="BKL33"/>
      <c r="BKM33"/>
      <c r="BKN33"/>
      <c r="BKO33"/>
      <c r="BKP33"/>
      <c r="BKQ33"/>
      <c r="BKR33"/>
      <c r="BKS33"/>
      <c r="BKT33"/>
      <c r="BKU33"/>
      <c r="BKV33"/>
      <c r="BKW33"/>
      <c r="BKX33"/>
      <c r="BKY33"/>
      <c r="BKZ33"/>
      <c r="BLA33"/>
      <c r="BLB33"/>
      <c r="BLC33"/>
      <c r="BLD33"/>
      <c r="BLE33"/>
      <c r="BLF33"/>
      <c r="BLG33"/>
      <c r="BLH33"/>
      <c r="BLI33"/>
      <c r="BLJ33"/>
      <c r="BLK33"/>
      <c r="BLL33"/>
      <c r="BLM33"/>
      <c r="BLN33"/>
      <c r="BLO33"/>
      <c r="BLP33"/>
      <c r="BLQ33"/>
      <c r="BLR33"/>
      <c r="BLS33"/>
      <c r="BLT33"/>
      <c r="BLU33"/>
      <c r="BLV33"/>
      <c r="BLW33"/>
      <c r="BLX33"/>
      <c r="BLY33"/>
      <c r="BLZ33"/>
      <c r="BMA33"/>
      <c r="BMB33"/>
      <c r="BMC33"/>
      <c r="BMD33"/>
      <c r="BME33"/>
      <c r="BMF33"/>
      <c r="BMG33"/>
      <c r="BMH33"/>
      <c r="BMI33"/>
      <c r="BMJ33"/>
      <c r="BMK33"/>
      <c r="BML33"/>
      <c r="BMM33"/>
      <c r="BMN33"/>
      <c r="BMO33"/>
      <c r="BMP33"/>
      <c r="BMQ33"/>
      <c r="BMR33"/>
      <c r="BMS33"/>
      <c r="BMT33"/>
      <c r="BMU33"/>
      <c r="BMV33"/>
      <c r="BMW33"/>
      <c r="BMX33"/>
      <c r="BMY33"/>
      <c r="BMZ33"/>
      <c r="BNA33"/>
      <c r="BNB33"/>
      <c r="BNC33"/>
      <c r="BND33"/>
      <c r="BNE33"/>
      <c r="BNF33"/>
      <c r="BNG33"/>
      <c r="BNH33"/>
      <c r="BNI33"/>
      <c r="BNJ33"/>
      <c r="BNK33"/>
      <c r="BNL33"/>
      <c r="BNM33"/>
      <c r="BNN33"/>
      <c r="BNO33"/>
      <c r="BNP33"/>
      <c r="BNQ33"/>
      <c r="BNR33"/>
      <c r="BNS33"/>
      <c r="BNT33"/>
      <c r="BNU33"/>
      <c r="BNV33"/>
      <c r="BNW33"/>
      <c r="BNX33"/>
      <c r="BNY33"/>
      <c r="BNZ33"/>
      <c r="BOA33"/>
      <c r="BOB33"/>
      <c r="BOC33"/>
      <c r="BOD33"/>
      <c r="BOE33"/>
      <c r="BOF33"/>
      <c r="BOG33"/>
      <c r="BOH33"/>
      <c r="BOI33"/>
      <c r="BOJ33"/>
      <c r="BOK33"/>
      <c r="BOL33"/>
      <c r="BOM33"/>
      <c r="BON33"/>
      <c r="BOO33"/>
      <c r="BOP33"/>
      <c r="BOQ33"/>
      <c r="BOR33"/>
      <c r="BOS33"/>
      <c r="BOT33"/>
      <c r="BOU33"/>
      <c r="BOV33"/>
      <c r="BOW33"/>
      <c r="BOX33"/>
      <c r="BOY33"/>
      <c r="BOZ33"/>
      <c r="BPA33"/>
      <c r="BPB33"/>
      <c r="BPC33"/>
      <c r="BPD33"/>
      <c r="BPE33"/>
      <c r="BPF33"/>
      <c r="BPG33"/>
      <c r="BPH33"/>
      <c r="BPI33"/>
      <c r="BPJ33"/>
      <c r="BPK33"/>
      <c r="BPL33"/>
      <c r="BPM33"/>
      <c r="BPN33"/>
      <c r="BPO33"/>
      <c r="BPP33"/>
      <c r="BPQ33"/>
      <c r="BPR33"/>
      <c r="BPS33"/>
      <c r="BPT33"/>
      <c r="BPU33"/>
      <c r="BPV33"/>
      <c r="BPW33"/>
      <c r="BPX33"/>
      <c r="BPY33"/>
      <c r="BPZ33"/>
      <c r="BQA33"/>
      <c r="BQB33"/>
      <c r="BQC33"/>
      <c r="BQD33"/>
      <c r="BQE33"/>
      <c r="BQF33"/>
      <c r="BQG33"/>
      <c r="BQH33"/>
      <c r="BQI33"/>
      <c r="BQJ33"/>
      <c r="BQK33"/>
      <c r="BQL33"/>
      <c r="BQM33"/>
      <c r="BQN33"/>
      <c r="BQO33"/>
      <c r="BQP33"/>
      <c r="BQQ33"/>
      <c r="BQR33"/>
      <c r="BQS33"/>
      <c r="BQT33"/>
      <c r="BQU33"/>
      <c r="BQV33"/>
      <c r="BQW33"/>
      <c r="BQX33"/>
      <c r="BQY33"/>
      <c r="BQZ33"/>
      <c r="BRA33"/>
      <c r="BRB33"/>
      <c r="BRC33"/>
      <c r="BRD33"/>
      <c r="BRE33"/>
      <c r="BRF33"/>
      <c r="BRG33"/>
      <c r="BRH33"/>
      <c r="BRI33"/>
      <c r="BRJ33"/>
      <c r="BRK33"/>
      <c r="BRL33"/>
      <c r="BRM33"/>
      <c r="BRN33"/>
      <c r="BRO33"/>
      <c r="BRP33"/>
      <c r="BRQ33"/>
      <c r="BRR33"/>
      <c r="BRS33"/>
      <c r="BRT33"/>
      <c r="BRU33"/>
      <c r="BRV33"/>
      <c r="BRW33"/>
      <c r="BRX33"/>
      <c r="BRY33"/>
      <c r="BRZ33"/>
      <c r="BSA33"/>
      <c r="BSB33"/>
      <c r="BSC33"/>
      <c r="BSD33"/>
      <c r="BSE33"/>
      <c r="BSF33"/>
      <c r="BSG33"/>
      <c r="BSH33"/>
      <c r="BSI33"/>
      <c r="BSJ33"/>
      <c r="BSK33"/>
      <c r="BSL33"/>
      <c r="BSM33"/>
      <c r="BSN33"/>
      <c r="BSO33"/>
      <c r="BSP33"/>
      <c r="BSQ33"/>
      <c r="BSR33"/>
      <c r="BSS33"/>
      <c r="BST33"/>
      <c r="BSU33"/>
      <c r="BSV33"/>
      <c r="BSW33"/>
      <c r="BSX33"/>
      <c r="BSY33"/>
      <c r="BSZ33"/>
      <c r="BTA33"/>
      <c r="BTB33"/>
      <c r="BTC33"/>
      <c r="BTD33"/>
      <c r="BTE33"/>
      <c r="BTF33"/>
      <c r="BTG33"/>
      <c r="BTH33"/>
      <c r="BTI33"/>
      <c r="BTJ33"/>
      <c r="BTK33"/>
      <c r="BTL33"/>
      <c r="BTM33"/>
      <c r="BTN33"/>
      <c r="BTO33"/>
      <c r="BTP33"/>
      <c r="BTQ33"/>
      <c r="BTR33"/>
      <c r="BTS33"/>
      <c r="BTT33"/>
      <c r="BTU33"/>
      <c r="BTV33"/>
      <c r="BTW33"/>
      <c r="BTX33"/>
      <c r="BTY33"/>
      <c r="BTZ33"/>
      <c r="BUA33"/>
      <c r="BUB33"/>
      <c r="BUC33"/>
      <c r="BUD33"/>
      <c r="BUE33"/>
      <c r="BUF33"/>
      <c r="BUG33"/>
      <c r="BUH33"/>
      <c r="BUI33"/>
      <c r="BUJ33"/>
      <c r="BUK33"/>
      <c r="BUL33"/>
      <c r="BUM33"/>
      <c r="BUN33"/>
      <c r="BUO33"/>
      <c r="BUP33"/>
      <c r="BUQ33"/>
      <c r="BUR33"/>
      <c r="BUS33"/>
      <c r="BUT33"/>
      <c r="BUU33"/>
      <c r="BUV33"/>
      <c r="BUW33"/>
      <c r="BUX33"/>
      <c r="BUY33"/>
      <c r="BUZ33"/>
      <c r="BVA33"/>
      <c r="BVB33"/>
      <c r="BVC33"/>
      <c r="BVD33"/>
      <c r="BVE33"/>
      <c r="BVF33"/>
      <c r="BVG33"/>
      <c r="BVH33"/>
      <c r="BVI33"/>
      <c r="BVJ33"/>
      <c r="BVK33"/>
      <c r="BVL33"/>
      <c r="BVM33"/>
      <c r="BVN33"/>
      <c r="BVO33"/>
      <c r="BVP33"/>
      <c r="BVQ33"/>
      <c r="BVR33"/>
      <c r="BVS33"/>
      <c r="BVT33"/>
      <c r="BVU33"/>
      <c r="BVV33"/>
      <c r="BVW33"/>
      <c r="BVX33"/>
      <c r="BVY33"/>
      <c r="BVZ33"/>
      <c r="BWA33"/>
      <c r="BWB33"/>
      <c r="BWC33"/>
      <c r="BWD33"/>
      <c r="BWE33"/>
      <c r="BWF33"/>
      <c r="BWG33"/>
      <c r="BWH33"/>
      <c r="BWI33"/>
      <c r="BWJ33"/>
      <c r="BWK33"/>
      <c r="BWL33"/>
      <c r="BWM33"/>
      <c r="BWN33"/>
      <c r="BWO33"/>
      <c r="BWP33"/>
      <c r="BWQ33"/>
      <c r="BWR33"/>
      <c r="BWS33"/>
      <c r="BWT33"/>
      <c r="BWU33"/>
      <c r="BWV33"/>
      <c r="BWW33"/>
      <c r="BWX33"/>
      <c r="BWY33"/>
      <c r="BWZ33"/>
      <c r="BXA33"/>
      <c r="BXB33"/>
      <c r="BXC33"/>
      <c r="BXD33"/>
      <c r="BXE33"/>
      <c r="BXF33"/>
      <c r="BXG33"/>
      <c r="BXH33"/>
      <c r="BXI33"/>
      <c r="BXJ33"/>
      <c r="BXK33"/>
      <c r="BXL33"/>
      <c r="BXM33"/>
      <c r="BXN33"/>
      <c r="BXO33"/>
      <c r="BXP33"/>
      <c r="BXQ33"/>
      <c r="BXR33"/>
      <c r="BXS33"/>
      <c r="BXT33"/>
      <c r="BXU33"/>
      <c r="BXV33"/>
      <c r="BXW33"/>
      <c r="BXX33"/>
      <c r="BXY33"/>
      <c r="BXZ33"/>
      <c r="BYA33"/>
      <c r="BYB33"/>
      <c r="BYC33"/>
      <c r="BYD33"/>
      <c r="BYE33"/>
      <c r="BYF33"/>
      <c r="BYG33"/>
      <c r="BYH33"/>
      <c r="BYI33"/>
      <c r="BYJ33"/>
      <c r="BYK33"/>
      <c r="BYL33"/>
      <c r="BYM33"/>
      <c r="BYN33"/>
      <c r="BYO33"/>
      <c r="BYP33"/>
      <c r="BYQ33"/>
      <c r="BYR33"/>
      <c r="BYS33"/>
      <c r="BYT33"/>
      <c r="BYU33"/>
      <c r="BYV33"/>
      <c r="BYW33"/>
      <c r="BYX33"/>
      <c r="BYY33"/>
      <c r="BYZ33"/>
      <c r="BZA33"/>
      <c r="BZB33"/>
      <c r="BZC33"/>
      <c r="BZD33"/>
      <c r="BZE33"/>
      <c r="BZF33"/>
      <c r="BZG33"/>
      <c r="BZH33"/>
      <c r="BZI33"/>
      <c r="BZJ33"/>
      <c r="BZK33"/>
      <c r="BZL33"/>
      <c r="BZM33"/>
      <c r="BZN33"/>
      <c r="BZO33"/>
      <c r="BZP33"/>
      <c r="BZQ33"/>
      <c r="BZR33"/>
      <c r="BZS33"/>
      <c r="BZT33"/>
      <c r="BZU33"/>
      <c r="BZV33"/>
      <c r="BZW33"/>
      <c r="BZX33"/>
      <c r="BZY33"/>
      <c r="BZZ33"/>
      <c r="CAA33"/>
      <c r="CAB33"/>
      <c r="CAC33"/>
      <c r="CAD33"/>
      <c r="CAE33"/>
      <c r="CAF33"/>
      <c r="CAG33"/>
      <c r="CAH33"/>
      <c r="CAI33"/>
      <c r="CAJ33"/>
      <c r="CAK33"/>
      <c r="CAL33"/>
      <c r="CAM33"/>
      <c r="CAN33"/>
      <c r="CAO33"/>
      <c r="CAP33"/>
      <c r="CAQ33"/>
      <c r="CAR33"/>
      <c r="CAS33"/>
      <c r="CAT33"/>
      <c r="CAU33"/>
      <c r="CAV33"/>
      <c r="CAW33"/>
      <c r="CAX33"/>
      <c r="CAY33"/>
      <c r="CAZ33"/>
      <c r="CBA33"/>
      <c r="CBB33"/>
      <c r="CBC33"/>
      <c r="CBD33"/>
      <c r="CBE33"/>
      <c r="CBF33"/>
      <c r="CBG33"/>
      <c r="CBH33"/>
      <c r="CBI33"/>
      <c r="CBJ33"/>
      <c r="CBK33"/>
      <c r="CBL33"/>
      <c r="CBM33"/>
      <c r="CBN33"/>
      <c r="CBO33"/>
      <c r="CBP33"/>
      <c r="CBQ33"/>
      <c r="CBR33"/>
      <c r="CBS33"/>
      <c r="CBT33"/>
      <c r="CBU33"/>
      <c r="CBV33"/>
      <c r="CBW33"/>
      <c r="CBX33"/>
      <c r="CBY33"/>
      <c r="CBZ33"/>
      <c r="CCA33"/>
      <c r="CCB33"/>
      <c r="CCC33"/>
      <c r="CCD33"/>
      <c r="CCE33"/>
      <c r="CCF33"/>
      <c r="CCG33"/>
      <c r="CCH33"/>
      <c r="CCI33"/>
      <c r="CCJ33"/>
      <c r="CCK33"/>
      <c r="CCL33"/>
      <c r="CCM33"/>
      <c r="CCN33"/>
      <c r="CCO33"/>
      <c r="CCP33"/>
      <c r="CCQ33"/>
      <c r="CCR33"/>
      <c r="CCS33"/>
      <c r="CCT33"/>
      <c r="CCU33"/>
      <c r="CCV33"/>
      <c r="CCW33"/>
      <c r="CCX33"/>
      <c r="CCY33"/>
      <c r="CCZ33"/>
      <c r="CDA33"/>
      <c r="CDB33"/>
      <c r="CDC33"/>
      <c r="CDD33"/>
      <c r="CDE33"/>
      <c r="CDF33"/>
      <c r="CDG33"/>
      <c r="CDH33"/>
      <c r="CDI33"/>
      <c r="CDJ33"/>
      <c r="CDK33"/>
      <c r="CDL33"/>
      <c r="CDM33"/>
      <c r="CDN33"/>
      <c r="CDO33"/>
      <c r="CDP33"/>
      <c r="CDQ33"/>
      <c r="CDR33"/>
      <c r="CDS33"/>
      <c r="CDT33"/>
      <c r="CDU33"/>
      <c r="CDV33"/>
      <c r="CDW33"/>
      <c r="CDX33"/>
      <c r="CDY33"/>
      <c r="CDZ33"/>
      <c r="CEA33"/>
      <c r="CEB33"/>
      <c r="CEC33"/>
      <c r="CED33"/>
      <c r="CEE33"/>
      <c r="CEF33"/>
      <c r="CEG33"/>
      <c r="CEH33"/>
      <c r="CEI33"/>
      <c r="CEJ33"/>
      <c r="CEK33"/>
      <c r="CEL33"/>
      <c r="CEM33"/>
      <c r="CEN33"/>
      <c r="CEO33"/>
      <c r="CEP33"/>
      <c r="CEQ33"/>
      <c r="CER33"/>
      <c r="CES33"/>
      <c r="CET33"/>
      <c r="CEU33"/>
      <c r="CEV33"/>
      <c r="CEW33"/>
      <c r="CEX33"/>
      <c r="CEY33"/>
      <c r="CEZ33"/>
      <c r="CFA33"/>
      <c r="CFB33"/>
      <c r="CFC33"/>
      <c r="CFD33"/>
      <c r="CFE33"/>
      <c r="CFF33"/>
      <c r="CFG33"/>
      <c r="CFH33"/>
      <c r="CFI33"/>
      <c r="CFJ33"/>
      <c r="CFK33"/>
      <c r="CFL33"/>
      <c r="CFM33"/>
      <c r="CFN33"/>
      <c r="CFO33"/>
      <c r="CFP33"/>
      <c r="CFQ33"/>
      <c r="CFR33"/>
      <c r="CFS33"/>
      <c r="CFT33"/>
      <c r="CFU33"/>
      <c r="CFV33"/>
      <c r="CFW33"/>
      <c r="CFX33"/>
      <c r="CFY33"/>
      <c r="CFZ33"/>
      <c r="CGA33"/>
      <c r="CGB33"/>
      <c r="CGC33"/>
      <c r="CGD33"/>
      <c r="CGE33"/>
      <c r="CGF33"/>
      <c r="CGG33"/>
      <c r="CGH33"/>
      <c r="CGI33"/>
      <c r="CGJ33"/>
      <c r="CGK33"/>
      <c r="CGL33"/>
      <c r="CGM33"/>
      <c r="CGN33"/>
      <c r="CGO33"/>
      <c r="CGP33"/>
      <c r="CGQ33"/>
      <c r="CGR33"/>
      <c r="CGS33"/>
      <c r="CGT33"/>
      <c r="CGU33"/>
      <c r="CGV33"/>
      <c r="CGW33"/>
      <c r="CGX33"/>
      <c r="CGY33"/>
      <c r="CGZ33"/>
      <c r="CHA33"/>
      <c r="CHB33"/>
      <c r="CHC33"/>
      <c r="CHD33"/>
      <c r="CHE33"/>
      <c r="CHF33"/>
      <c r="CHG33"/>
      <c r="CHH33"/>
      <c r="CHI33"/>
      <c r="CHJ33"/>
      <c r="CHK33"/>
      <c r="CHL33"/>
      <c r="CHM33"/>
      <c r="CHN33"/>
      <c r="CHO33"/>
      <c r="CHP33"/>
      <c r="CHQ33"/>
      <c r="CHR33"/>
      <c r="CHS33"/>
      <c r="CHT33"/>
      <c r="CHU33"/>
      <c r="CHV33"/>
      <c r="CHW33"/>
      <c r="CHX33"/>
      <c r="CHY33"/>
      <c r="CHZ33"/>
      <c r="CIA33"/>
      <c r="CIB33"/>
      <c r="CIC33"/>
      <c r="CID33"/>
      <c r="CIE33"/>
      <c r="CIF33"/>
      <c r="CIG33"/>
      <c r="CIH33"/>
      <c r="CII33"/>
      <c r="CIJ33"/>
      <c r="CIK33"/>
      <c r="CIL33"/>
      <c r="CIM33"/>
      <c r="CIN33"/>
      <c r="CIO33"/>
      <c r="CIP33"/>
      <c r="CIQ33"/>
      <c r="CIR33"/>
      <c r="CIS33"/>
      <c r="CIT33"/>
      <c r="CIU33"/>
      <c r="CIV33"/>
      <c r="CIW33"/>
      <c r="CIX33"/>
      <c r="CIY33"/>
      <c r="CIZ33"/>
      <c r="CJA33"/>
      <c r="CJB33"/>
      <c r="CJC33"/>
      <c r="CJD33"/>
      <c r="CJE33"/>
      <c r="CJF33"/>
      <c r="CJG33"/>
      <c r="CJH33"/>
      <c r="CJI33"/>
      <c r="CJJ33"/>
      <c r="CJK33"/>
      <c r="CJL33"/>
      <c r="CJM33"/>
      <c r="CJN33"/>
      <c r="CJO33"/>
      <c r="CJP33"/>
      <c r="CJQ33"/>
      <c r="CJR33"/>
      <c r="CJS33"/>
      <c r="CJT33"/>
      <c r="CJU33"/>
      <c r="CJV33"/>
      <c r="CJW33"/>
      <c r="CJX33"/>
      <c r="CJY33"/>
      <c r="CJZ33"/>
      <c r="CKA33"/>
      <c r="CKB33"/>
      <c r="CKC33"/>
      <c r="CKD33"/>
      <c r="CKE33"/>
      <c r="CKF33"/>
      <c r="CKG33"/>
      <c r="CKH33"/>
      <c r="CKI33"/>
      <c r="CKJ33"/>
      <c r="CKK33"/>
      <c r="CKL33"/>
      <c r="CKM33"/>
      <c r="CKN33"/>
      <c r="CKO33"/>
      <c r="CKP33"/>
      <c r="CKQ33"/>
      <c r="CKR33"/>
      <c r="CKS33"/>
      <c r="CKT33"/>
      <c r="CKU33"/>
      <c r="CKV33"/>
      <c r="CKW33"/>
      <c r="CKX33"/>
      <c r="CKY33"/>
      <c r="CKZ33"/>
      <c r="CLA33"/>
      <c r="CLB33"/>
      <c r="CLC33"/>
      <c r="CLD33"/>
      <c r="CLE33"/>
      <c r="CLF33"/>
      <c r="CLG33"/>
      <c r="CLH33"/>
      <c r="CLI33"/>
      <c r="CLJ33"/>
      <c r="CLK33"/>
      <c r="CLL33"/>
      <c r="CLM33"/>
      <c r="CLN33"/>
      <c r="CLO33"/>
      <c r="CLP33"/>
      <c r="CLQ33"/>
      <c r="CLR33"/>
      <c r="CLS33"/>
      <c r="CLT33"/>
      <c r="CLU33"/>
      <c r="CLV33"/>
      <c r="CLW33"/>
      <c r="CLX33"/>
      <c r="CLY33"/>
      <c r="CLZ33"/>
      <c r="CMA33"/>
      <c r="CMB33"/>
      <c r="CMC33"/>
      <c r="CMD33"/>
      <c r="CME33"/>
      <c r="CMF33"/>
      <c r="CMG33"/>
      <c r="CMH33"/>
      <c r="CMI33"/>
      <c r="CMJ33"/>
      <c r="CMK33"/>
      <c r="CML33"/>
      <c r="CMM33"/>
      <c r="CMN33"/>
      <c r="CMO33"/>
      <c r="CMP33"/>
      <c r="CMQ33"/>
      <c r="CMR33"/>
      <c r="CMS33"/>
      <c r="CMT33"/>
      <c r="CMU33"/>
      <c r="CMV33"/>
      <c r="CMW33"/>
      <c r="CMX33"/>
      <c r="CMY33"/>
      <c r="CMZ33"/>
      <c r="CNA33"/>
      <c r="CNB33"/>
      <c r="CNC33"/>
      <c r="CND33"/>
      <c r="CNE33"/>
      <c r="CNF33"/>
      <c r="CNG33"/>
      <c r="CNH33"/>
      <c r="CNI33"/>
      <c r="CNJ33"/>
      <c r="CNK33"/>
      <c r="CNL33"/>
      <c r="CNM33"/>
      <c r="CNN33"/>
      <c r="CNO33"/>
      <c r="CNP33"/>
      <c r="CNQ33"/>
      <c r="CNR33"/>
      <c r="CNS33"/>
      <c r="CNT33"/>
      <c r="CNU33"/>
      <c r="CNV33"/>
      <c r="CNW33"/>
      <c r="CNX33"/>
      <c r="CNY33"/>
      <c r="CNZ33"/>
      <c r="COA33"/>
      <c r="COB33"/>
      <c r="COC33"/>
      <c r="COD33"/>
      <c r="COE33"/>
      <c r="COF33"/>
      <c r="COG33"/>
      <c r="COH33"/>
      <c r="COI33"/>
      <c r="COJ33"/>
      <c r="COK33"/>
      <c r="COL33"/>
      <c r="COM33"/>
      <c r="CON33"/>
      <c r="COO33"/>
      <c r="COP33"/>
      <c r="COQ33"/>
      <c r="COR33"/>
      <c r="COS33"/>
      <c r="COT33"/>
      <c r="COU33"/>
      <c r="COV33"/>
      <c r="COW33"/>
      <c r="COX33"/>
      <c r="COY33"/>
      <c r="COZ33"/>
      <c r="CPA33"/>
      <c r="CPB33"/>
      <c r="CPC33"/>
      <c r="CPD33"/>
      <c r="CPE33"/>
      <c r="CPF33"/>
      <c r="CPG33"/>
      <c r="CPH33"/>
      <c r="CPI33"/>
      <c r="CPJ33"/>
      <c r="CPK33"/>
      <c r="CPL33"/>
      <c r="CPM33"/>
      <c r="CPN33"/>
      <c r="CPO33"/>
      <c r="CPP33"/>
      <c r="CPQ33"/>
      <c r="CPR33"/>
      <c r="CPS33"/>
      <c r="CPT33"/>
      <c r="CPU33"/>
      <c r="CPV33"/>
      <c r="CPW33"/>
      <c r="CPX33"/>
      <c r="CPY33"/>
      <c r="CPZ33"/>
      <c r="CQA33"/>
      <c r="CQB33"/>
      <c r="CQC33"/>
      <c r="CQD33"/>
      <c r="CQE33"/>
      <c r="CQF33"/>
      <c r="CQG33"/>
      <c r="CQH33"/>
      <c r="CQI33"/>
      <c r="CQJ33"/>
      <c r="CQK33"/>
      <c r="CQL33"/>
      <c r="CQM33"/>
      <c r="CQN33"/>
      <c r="CQO33"/>
      <c r="CQP33"/>
      <c r="CQQ33"/>
      <c r="CQR33"/>
      <c r="CQS33"/>
      <c r="CQT33"/>
      <c r="CQU33"/>
      <c r="CQV33"/>
      <c r="CQW33"/>
      <c r="CQX33"/>
      <c r="CQY33"/>
      <c r="CQZ33"/>
      <c r="CRA33"/>
      <c r="CRB33"/>
      <c r="CRC33"/>
      <c r="CRD33"/>
      <c r="CRE33"/>
      <c r="CRF33"/>
      <c r="CRG33"/>
      <c r="CRH33"/>
      <c r="CRI33"/>
      <c r="CRJ33"/>
      <c r="CRK33"/>
    </row>
    <row r="34" spans="1:2507" x14ac:dyDescent="0.3">
      <c r="A34" s="119" t="s">
        <v>92</v>
      </c>
      <c r="B34" s="64" t="s">
        <v>93</v>
      </c>
      <c r="C34" s="65">
        <v>0.80425474470279823</v>
      </c>
      <c r="D34" s="65">
        <v>0.84100834494053678</v>
      </c>
      <c r="E34" s="65">
        <v>0.88257410707207096</v>
      </c>
      <c r="F34" s="65">
        <v>0.92517952645219959</v>
      </c>
      <c r="G34" s="65">
        <v>0.97251927495234636</v>
      </c>
      <c r="H34" s="65">
        <v>1.0602575075341525</v>
      </c>
      <c r="I34" s="65">
        <v>1.1056776788632727</v>
      </c>
      <c r="J34" s="65">
        <v>1.2903463301151419</v>
      </c>
      <c r="K34" s="65">
        <v>1.4172025337438179</v>
      </c>
      <c r="L34" s="65">
        <v>1.4737016614421428</v>
      </c>
      <c r="M34" s="65">
        <v>2.6459843451365654</v>
      </c>
      <c r="N34" s="65">
        <v>2.7048717825313453</v>
      </c>
      <c r="O34" s="65">
        <v>3.1296715450102379</v>
      </c>
      <c r="P34" s="65">
        <v>3.4697200909205494</v>
      </c>
      <c r="Q34" s="65">
        <v>3.9555142957287224</v>
      </c>
      <c r="R34" s="65">
        <v>3.9560890176996315</v>
      </c>
      <c r="S34" s="65">
        <v>4.200681334685477</v>
      </c>
      <c r="T34" s="65">
        <v>4.5682172897939228</v>
      </c>
      <c r="U34" s="65">
        <v>5.2127585981961264</v>
      </c>
      <c r="V34" s="65">
        <v>5.5578789882194757</v>
      </c>
      <c r="W34" s="65">
        <v>6.3839712444101071</v>
      </c>
      <c r="X34" s="65">
        <v>7.8826612540580649</v>
      </c>
      <c r="Y34" s="65">
        <v>10.105037981577686</v>
      </c>
      <c r="Z34" s="65"/>
      <c r="AA34" s="413"/>
      <c r="AB34" s="386"/>
      <c r="AC34" s="12"/>
      <c r="AD34" s="12"/>
      <c r="AE34" s="12"/>
      <c r="AF34" s="12"/>
      <c r="AG34" s="12"/>
      <c r="AH34" s="12"/>
      <c r="AI34" s="12"/>
      <c r="AJ34" s="12"/>
      <c r="AK34" s="12"/>
      <c r="AL34" s="12"/>
      <c r="AM34" s="12"/>
      <c r="AN34" s="12"/>
      <c r="AO34" s="12"/>
      <c r="AP34" s="12"/>
      <c r="AQ34" s="12"/>
      <c r="AR34" s="12"/>
      <c r="AS34" s="12"/>
      <c r="AT34" s="12"/>
      <c r="AU34" s="12"/>
      <c r="AV34" s="12"/>
      <c r="AW34" s="12"/>
      <c r="AX34" s="12"/>
      <c r="AY34" s="12"/>
      <c r="AZ34" s="12"/>
      <c r="BA34" s="12"/>
      <c r="BB34" s="12"/>
      <c r="BC34" s="12"/>
      <c r="BD34" s="12"/>
      <c r="BE34" s="12"/>
      <c r="BF34" s="12"/>
      <c r="BG34" s="12"/>
      <c r="BH34" s="12"/>
      <c r="BI34" s="12"/>
      <c r="BJ34" s="12"/>
      <c r="BK34" s="12"/>
      <c r="BL34" s="12"/>
      <c r="BM34" s="12"/>
      <c r="BN34" s="12"/>
      <c r="BO34" s="12"/>
    </row>
    <row r="35" spans="1:2507" x14ac:dyDescent="0.3">
      <c r="A35" s="119" t="s">
        <v>95</v>
      </c>
      <c r="B35" s="64" t="s">
        <v>93</v>
      </c>
      <c r="C35" s="65">
        <v>0.35299649195268978</v>
      </c>
      <c r="D35" s="65">
        <v>0.51586563749755376</v>
      </c>
      <c r="E35" s="65">
        <v>0.71492454383588633</v>
      </c>
      <c r="F35" s="65">
        <v>0.91590556014031244</v>
      </c>
      <c r="G35" s="65">
        <v>1.0378448477267395</v>
      </c>
      <c r="H35" s="65">
        <v>1.1591242358421463</v>
      </c>
      <c r="I35" s="65">
        <v>1.2288537238849544</v>
      </c>
      <c r="J35" s="65">
        <v>1.3240656171041556</v>
      </c>
      <c r="K35" s="65">
        <v>1.4884079785240143</v>
      </c>
      <c r="L35" s="65">
        <v>1.5300788574753446</v>
      </c>
      <c r="M35" s="65">
        <v>1.5807465736347022</v>
      </c>
      <c r="N35" s="65">
        <v>1.7830034338888128</v>
      </c>
      <c r="O35" s="65">
        <v>1.8830435171379032</v>
      </c>
      <c r="P35" s="65">
        <v>2.0057676656790568</v>
      </c>
      <c r="Q35" s="65">
        <v>2.2213013634395504</v>
      </c>
      <c r="R35" s="65">
        <v>2.3954692895801108</v>
      </c>
      <c r="S35" s="65">
        <v>2.7316041027828772</v>
      </c>
      <c r="T35" s="65">
        <v>3.3313660906676272</v>
      </c>
      <c r="U35" s="65">
        <v>4.4388767843147594</v>
      </c>
      <c r="V35" s="65">
        <v>5.4240034463920797</v>
      </c>
      <c r="W35" s="65">
        <v>7.8022583251616711</v>
      </c>
      <c r="X35" s="65">
        <v>10.281798451970328</v>
      </c>
      <c r="Y35" s="65">
        <v>12.209784128630959</v>
      </c>
      <c r="Z35" s="65"/>
      <c r="AA35" s="413"/>
      <c r="AB35" s="386"/>
      <c r="AC35" s="12"/>
      <c r="AD35" s="12"/>
      <c r="AE35" s="12"/>
      <c r="AF35" s="12"/>
      <c r="AG35" s="12"/>
      <c r="AH35" s="12"/>
      <c r="AI35" s="12"/>
      <c r="AJ35" s="12"/>
      <c r="AK35" s="12"/>
      <c r="AL35" s="12"/>
      <c r="AM35" s="12"/>
      <c r="AN35" s="12"/>
      <c r="AO35" s="12"/>
      <c r="AP35" s="12"/>
      <c r="AQ35" s="12"/>
      <c r="AR35" s="12"/>
      <c r="AS35" s="12"/>
      <c r="AT35" s="12"/>
      <c r="AU35" s="12"/>
      <c r="AV35" s="12"/>
      <c r="AW35" s="12"/>
      <c r="AX35" s="12"/>
      <c r="AY35" s="12"/>
      <c r="AZ35" s="12"/>
      <c r="BA35" s="12"/>
      <c r="BB35" s="12"/>
      <c r="BC35" s="12"/>
      <c r="BD35" s="12"/>
      <c r="BE35" s="12"/>
      <c r="BF35" s="12"/>
      <c r="BG35" s="12"/>
      <c r="BH35" s="12"/>
      <c r="BI35" s="12"/>
      <c r="BJ35" s="12"/>
      <c r="BK35" s="12"/>
      <c r="BL35" s="12"/>
      <c r="BM35" s="12"/>
      <c r="BN35" s="12"/>
      <c r="BO35" s="12"/>
    </row>
    <row r="36" spans="1:2507" x14ac:dyDescent="0.3">
      <c r="A36" s="119" t="s">
        <v>96</v>
      </c>
      <c r="B36" s="64" t="s">
        <v>93</v>
      </c>
      <c r="C36" s="65">
        <v>0.16499057</v>
      </c>
      <c r="D36" s="65">
        <v>0.16768147</v>
      </c>
      <c r="E36" s="65">
        <v>0.21825412</v>
      </c>
      <c r="F36" s="65">
        <v>0.24450376000000001</v>
      </c>
      <c r="G36" s="65">
        <v>0.24462182999999998</v>
      </c>
      <c r="H36" s="65">
        <v>0.26293196000000002</v>
      </c>
      <c r="I36" s="65">
        <v>0.27309483000000001</v>
      </c>
      <c r="J36" s="65">
        <v>0.27772338000000002</v>
      </c>
      <c r="K36" s="65">
        <v>0.26207404000000001</v>
      </c>
      <c r="L36" s="65">
        <v>0.26722632000000002</v>
      </c>
      <c r="M36" s="65">
        <v>0.30062303999999995</v>
      </c>
      <c r="N36" s="65">
        <v>0.15679414999999999</v>
      </c>
      <c r="O36" s="65">
        <v>0.16186449</v>
      </c>
      <c r="P36" s="65">
        <v>0.16539379999999998</v>
      </c>
      <c r="Q36" s="65">
        <v>0.13935132</v>
      </c>
      <c r="R36" s="65">
        <v>0.10021173</v>
      </c>
      <c r="S36" s="65">
        <v>0.14281664999999999</v>
      </c>
      <c r="T36" s="65">
        <v>0.11917675999999999</v>
      </c>
      <c r="U36" s="65">
        <v>9.9996440000000006E-2</v>
      </c>
      <c r="V36" s="65">
        <v>0.11247093</v>
      </c>
      <c r="W36" s="65">
        <v>0.14480620999999999</v>
      </c>
      <c r="X36" s="65">
        <v>0.2200387</v>
      </c>
      <c r="Y36" s="65">
        <v>0.22243911999999999</v>
      </c>
      <c r="Z36" s="65">
        <v>0.24061640000000001</v>
      </c>
      <c r="AA36" s="413">
        <v>0.27127102000000003</v>
      </c>
      <c r="AB36" s="386">
        <v>0</v>
      </c>
      <c r="AC36" s="12"/>
      <c r="AD36" s="12"/>
      <c r="AE36" s="12"/>
      <c r="AF36" s="12"/>
      <c r="AG36" s="12"/>
      <c r="AH36" s="12"/>
      <c r="AI36" s="12"/>
      <c r="AJ36" s="12"/>
      <c r="AK36" s="12"/>
      <c r="AL36" s="12"/>
      <c r="AM36" s="12"/>
      <c r="AN36" s="12"/>
      <c r="AO36" s="12"/>
      <c r="AP36" s="12"/>
      <c r="AQ36" s="12"/>
      <c r="AR36" s="12"/>
      <c r="AS36" s="12"/>
      <c r="AT36" s="12"/>
      <c r="AU36" s="12"/>
      <c r="AV36" s="12"/>
      <c r="AW36" s="12"/>
      <c r="AX36" s="12"/>
      <c r="AY36" s="12"/>
      <c r="AZ36" s="12"/>
      <c r="BA36" s="12"/>
      <c r="BB36" s="12"/>
      <c r="BC36" s="12"/>
      <c r="BD36" s="12"/>
      <c r="BE36" s="12"/>
      <c r="BF36" s="12"/>
      <c r="BG36" s="12"/>
      <c r="BH36" s="12"/>
      <c r="BI36" s="12"/>
      <c r="BJ36" s="12"/>
      <c r="BK36" s="12"/>
      <c r="BL36" s="12"/>
      <c r="BM36" s="12"/>
      <c r="BN36" s="12"/>
      <c r="BO36" s="12"/>
    </row>
    <row r="37" spans="1:2507" x14ac:dyDescent="0.3">
      <c r="A37" s="119" t="s">
        <v>97</v>
      </c>
      <c r="B37" s="64" t="s">
        <v>93</v>
      </c>
      <c r="C37" s="65">
        <v>6.346222E-2</v>
      </c>
      <c r="D37" s="65">
        <v>5.8381449999999994E-2</v>
      </c>
      <c r="E37" s="65">
        <v>6.4968289999999998E-2</v>
      </c>
      <c r="F37" s="65">
        <v>6.506953E-2</v>
      </c>
      <c r="G37" s="65">
        <v>6.7677360000000006E-2</v>
      </c>
      <c r="H37" s="65">
        <v>6.4205999999999999E-2</v>
      </c>
      <c r="I37" s="65">
        <v>5.606117E-2</v>
      </c>
      <c r="J37" s="65">
        <v>4.7472410000000007E-2</v>
      </c>
      <c r="K37" s="65">
        <v>2.5892259999999997E-2</v>
      </c>
      <c r="L37" s="65">
        <v>3.3874730000000006E-2</v>
      </c>
      <c r="M37" s="65">
        <v>3.8023679999999997E-2</v>
      </c>
      <c r="N37" s="65">
        <v>6.1790339999999999E-2</v>
      </c>
      <c r="O37" s="65">
        <v>5.8625540000000004E-2</v>
      </c>
      <c r="P37" s="65">
        <v>4.2497019999999996E-2</v>
      </c>
      <c r="Q37" s="65">
        <v>8.3304589999999998E-2</v>
      </c>
      <c r="R37" s="65">
        <v>0.10185614</v>
      </c>
      <c r="S37" s="65">
        <v>0.10121208</v>
      </c>
      <c r="T37" s="65">
        <v>0.13211313</v>
      </c>
      <c r="U37" s="65">
        <v>0.15293263000000001</v>
      </c>
      <c r="V37" s="65">
        <v>0.14861201999999998</v>
      </c>
      <c r="W37" s="65">
        <v>0.15202329000000001</v>
      </c>
      <c r="X37" s="65">
        <v>0.14950447</v>
      </c>
      <c r="Y37" s="65">
        <v>0.24690301000000001</v>
      </c>
      <c r="Z37" s="65">
        <v>0.29162874999999999</v>
      </c>
      <c r="AA37" s="413">
        <v>0.31618224</v>
      </c>
      <c r="AB37" s="386">
        <v>0</v>
      </c>
      <c r="AC37" s="12"/>
      <c r="AD37" s="12"/>
      <c r="AE37" s="12"/>
      <c r="AF37" s="12"/>
      <c r="AG37" s="12"/>
      <c r="AH37" s="12"/>
      <c r="AI37" s="12"/>
      <c r="AJ37" s="12"/>
      <c r="AK37" s="12"/>
      <c r="AL37" s="12"/>
      <c r="AM37" s="12"/>
      <c r="AN37" s="12"/>
      <c r="AO37" s="12"/>
      <c r="AP37" s="12"/>
      <c r="AQ37" s="12"/>
      <c r="AR37" s="12"/>
      <c r="AS37" s="12"/>
      <c r="AT37" s="12"/>
      <c r="AU37" s="12"/>
      <c r="AV37" s="12"/>
      <c r="AW37" s="12"/>
      <c r="AX37" s="12"/>
      <c r="AY37" s="12"/>
      <c r="AZ37" s="12"/>
      <c r="BA37" s="12"/>
      <c r="BB37" s="12"/>
      <c r="BC37" s="12"/>
      <c r="BD37" s="12"/>
      <c r="BE37" s="12"/>
      <c r="BF37" s="12"/>
      <c r="BG37" s="12"/>
      <c r="BH37" s="12"/>
      <c r="BI37" s="12"/>
      <c r="BJ37" s="12"/>
      <c r="BK37" s="12"/>
      <c r="BL37" s="12"/>
      <c r="BM37" s="12"/>
      <c r="BN37" s="12"/>
      <c r="BO37" s="12"/>
    </row>
    <row r="38" spans="1:2507" s="128" customFormat="1" x14ac:dyDescent="0.3">
      <c r="A38" s="129" t="s">
        <v>222</v>
      </c>
      <c r="B38" s="126"/>
      <c r="C38" s="127"/>
      <c r="D38" s="127"/>
      <c r="E38" s="127"/>
      <c r="F38" s="127"/>
      <c r="G38" s="127"/>
      <c r="H38" s="127"/>
      <c r="I38" s="127"/>
      <c r="J38" s="127"/>
      <c r="K38" s="127"/>
      <c r="L38" s="127"/>
      <c r="M38" s="127"/>
      <c r="N38" s="127"/>
      <c r="O38" s="127"/>
      <c r="P38" s="127"/>
      <c r="Q38" s="127"/>
      <c r="R38" s="127"/>
      <c r="S38" s="127"/>
      <c r="T38" s="127"/>
      <c r="U38" s="127"/>
      <c r="V38" s="127"/>
      <c r="W38" s="127"/>
      <c r="X38" s="127"/>
      <c r="Y38" s="127"/>
      <c r="Z38" s="127"/>
      <c r="AA38" s="416"/>
      <c r="AB38" s="127"/>
      <c r="AC38" s="12"/>
      <c r="AD38" s="12"/>
      <c r="AE38" s="12"/>
      <c r="AF38" s="12"/>
      <c r="AG38" s="12"/>
      <c r="AH38" s="12"/>
      <c r="AI38" s="12"/>
      <c r="AJ38" s="12"/>
      <c r="AK38" s="12"/>
      <c r="AL38" s="12"/>
      <c r="AM38" s="12"/>
      <c r="AN38" s="12"/>
      <c r="AO38" s="12"/>
      <c r="AP38" s="12"/>
      <c r="AQ38" s="12"/>
      <c r="AR38" s="12"/>
      <c r="AS38" s="12"/>
      <c r="AT38" s="12"/>
      <c r="AU38" s="12"/>
      <c r="AV38" s="12"/>
      <c r="AW38" s="12"/>
      <c r="AX38" s="12"/>
      <c r="AY38" s="12"/>
      <c r="AZ38" s="12"/>
      <c r="BA38" s="12"/>
      <c r="BB38" s="12"/>
      <c r="BC38" s="12"/>
      <c r="BD38" s="12"/>
      <c r="BE38" s="12"/>
      <c r="BF38" s="12"/>
      <c r="BG38" s="12"/>
      <c r="BH38" s="12"/>
      <c r="BI38" s="12"/>
      <c r="BJ38" s="12"/>
      <c r="BK38" s="12"/>
      <c r="BL38" s="12"/>
      <c r="BM38" s="12"/>
      <c r="BN38" s="12"/>
      <c r="BO38" s="12"/>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c r="IW38"/>
      <c r="IX38"/>
      <c r="IY38"/>
      <c r="IZ38"/>
      <c r="JA38"/>
      <c r="JB38"/>
      <c r="JC38"/>
      <c r="JD38"/>
      <c r="JE38"/>
      <c r="JF38"/>
      <c r="JG38"/>
      <c r="JH38"/>
      <c r="JI38"/>
      <c r="JJ38"/>
      <c r="JK38"/>
      <c r="JL38"/>
      <c r="JM38"/>
      <c r="JN38"/>
      <c r="JO38"/>
      <c r="JP38"/>
      <c r="JQ38"/>
      <c r="JR38"/>
      <c r="JS38"/>
      <c r="JT38"/>
      <c r="JU38"/>
      <c r="JV38"/>
      <c r="JW38"/>
      <c r="JX38"/>
      <c r="JY38"/>
      <c r="JZ38"/>
      <c r="KA38"/>
      <c r="KB38"/>
      <c r="KC38"/>
      <c r="KD38"/>
      <c r="KE38"/>
      <c r="KF38"/>
      <c r="KG38"/>
      <c r="KH38"/>
      <c r="KI38"/>
      <c r="KJ38"/>
      <c r="KK38"/>
      <c r="KL38"/>
      <c r="KM38"/>
      <c r="KN38"/>
      <c r="KO38"/>
      <c r="KP38"/>
      <c r="KQ38"/>
      <c r="KR38"/>
      <c r="KS38"/>
      <c r="KT38"/>
      <c r="KU38"/>
      <c r="KV38"/>
      <c r="KW38"/>
      <c r="KX38"/>
      <c r="KY38"/>
      <c r="KZ38"/>
      <c r="LA38"/>
      <c r="LB38"/>
      <c r="LC38"/>
      <c r="LD38"/>
      <c r="LE38"/>
      <c r="LF38"/>
      <c r="LG38"/>
      <c r="LH38"/>
      <c r="LI38"/>
      <c r="LJ38"/>
      <c r="LK38"/>
      <c r="LL38"/>
      <c r="LM38"/>
      <c r="LN38"/>
      <c r="LO38"/>
      <c r="LP38"/>
      <c r="LQ38"/>
      <c r="LR38"/>
      <c r="LS38"/>
      <c r="LT38"/>
      <c r="LU38"/>
      <c r="LV38"/>
      <c r="LW38"/>
      <c r="LX38"/>
      <c r="LY38"/>
      <c r="LZ38"/>
      <c r="MA38"/>
      <c r="MB38"/>
      <c r="MC38"/>
      <c r="MD38"/>
      <c r="ME38"/>
      <c r="MF38"/>
      <c r="MG38"/>
      <c r="MH38"/>
      <c r="MI38"/>
      <c r="MJ38"/>
      <c r="MK38"/>
      <c r="ML38"/>
      <c r="MM38"/>
      <c r="MN38"/>
      <c r="MO38"/>
      <c r="MP38"/>
      <c r="MQ38"/>
      <c r="MR38"/>
      <c r="MS38"/>
      <c r="MT38"/>
      <c r="MU38"/>
      <c r="MV38"/>
      <c r="MW38"/>
      <c r="MX38"/>
      <c r="MY38"/>
      <c r="MZ38"/>
      <c r="NA38"/>
      <c r="NB38"/>
      <c r="NC38"/>
      <c r="ND38"/>
      <c r="NE38"/>
      <c r="NF38"/>
      <c r="NG38"/>
      <c r="NH38"/>
      <c r="NI38"/>
      <c r="NJ38"/>
      <c r="NK38"/>
      <c r="NL38"/>
      <c r="NM38"/>
      <c r="NN38"/>
      <c r="NO38"/>
      <c r="NP38"/>
      <c r="NQ38"/>
      <c r="NR38"/>
      <c r="NS38"/>
      <c r="NT38"/>
      <c r="NU38"/>
      <c r="NV38"/>
      <c r="NW38"/>
      <c r="NX38"/>
      <c r="NY38"/>
      <c r="NZ38"/>
      <c r="OA38"/>
      <c r="OB38"/>
      <c r="OC38"/>
      <c r="OD38"/>
      <c r="OE38"/>
      <c r="OF38"/>
      <c r="OG38"/>
      <c r="OH38"/>
      <c r="OI38"/>
      <c r="OJ38"/>
      <c r="OK38"/>
      <c r="OL38"/>
      <c r="OM38"/>
      <c r="ON38"/>
      <c r="OO38"/>
      <c r="OP38"/>
      <c r="OQ38"/>
      <c r="OR38"/>
      <c r="OS38"/>
      <c r="OT38"/>
      <c r="OU38"/>
      <c r="OV38"/>
      <c r="OW38"/>
      <c r="OX38"/>
      <c r="OY38"/>
      <c r="OZ38"/>
      <c r="PA38"/>
      <c r="PB38"/>
      <c r="PC38"/>
      <c r="PD38"/>
      <c r="PE38"/>
      <c r="PF38"/>
      <c r="PG38"/>
      <c r="PH38"/>
      <c r="PI38"/>
      <c r="PJ38"/>
      <c r="PK38"/>
      <c r="PL38"/>
      <c r="PM38"/>
      <c r="PN38"/>
      <c r="PO38"/>
      <c r="PP38"/>
      <c r="PQ38"/>
      <c r="PR38"/>
      <c r="PS38"/>
      <c r="PT38"/>
      <c r="PU38"/>
      <c r="PV38"/>
      <c r="PW38"/>
      <c r="PX38"/>
      <c r="PY38"/>
      <c r="PZ38"/>
      <c r="QA38"/>
      <c r="QB38"/>
      <c r="QC38"/>
      <c r="QD38"/>
      <c r="QE38"/>
      <c r="QF38"/>
      <c r="QG38"/>
      <c r="QH38"/>
      <c r="QI38"/>
      <c r="QJ38"/>
      <c r="QK38"/>
      <c r="QL38"/>
      <c r="QM38"/>
      <c r="QN38"/>
      <c r="QO38"/>
      <c r="QP38"/>
      <c r="QQ38"/>
      <c r="QR38"/>
      <c r="QS38"/>
      <c r="QT38"/>
      <c r="QU38"/>
      <c r="QV38"/>
      <c r="QW38"/>
      <c r="QX38"/>
      <c r="QY38"/>
      <c r="QZ38"/>
      <c r="RA38"/>
      <c r="RB38"/>
      <c r="RC38"/>
      <c r="RD38"/>
      <c r="RE38"/>
      <c r="RF38"/>
      <c r="RG38"/>
      <c r="RH38"/>
      <c r="RI38"/>
      <c r="RJ38"/>
      <c r="RK38"/>
      <c r="RL38"/>
      <c r="RM38"/>
      <c r="RN38"/>
      <c r="RO38"/>
      <c r="RP38"/>
      <c r="RQ38"/>
      <c r="RR38"/>
      <c r="RS38"/>
      <c r="RT38"/>
      <c r="RU38"/>
      <c r="RV38"/>
      <c r="RW38"/>
      <c r="RX38"/>
      <c r="RY38"/>
      <c r="RZ38"/>
      <c r="SA38"/>
      <c r="SB38"/>
      <c r="SC38"/>
      <c r="SD38"/>
      <c r="SE38"/>
      <c r="SF38"/>
      <c r="SG38"/>
      <c r="SH38"/>
      <c r="SI38"/>
      <c r="SJ38"/>
      <c r="SK38"/>
      <c r="SL38"/>
      <c r="SM38"/>
      <c r="SN38"/>
      <c r="SO38"/>
      <c r="SP38"/>
      <c r="SQ38"/>
      <c r="SR38"/>
      <c r="SS38"/>
      <c r="ST38"/>
      <c r="SU38"/>
      <c r="SV38"/>
      <c r="SW38"/>
      <c r="SX38"/>
      <c r="SY38"/>
      <c r="SZ38"/>
      <c r="TA38"/>
      <c r="TB38"/>
      <c r="TC38"/>
      <c r="TD38"/>
      <c r="TE38"/>
      <c r="TF38"/>
      <c r="TG38"/>
      <c r="TH38"/>
      <c r="TI38"/>
      <c r="TJ38"/>
      <c r="TK38"/>
      <c r="TL38"/>
      <c r="TM38"/>
      <c r="TN38"/>
      <c r="TO38"/>
      <c r="TP38"/>
      <c r="TQ38"/>
      <c r="TR38"/>
      <c r="TS38"/>
      <c r="TT38"/>
      <c r="TU38"/>
      <c r="TV38"/>
      <c r="TW38"/>
      <c r="TX38"/>
      <c r="TY38"/>
      <c r="TZ38"/>
      <c r="UA38"/>
      <c r="UB38"/>
      <c r="UC38"/>
      <c r="UD38"/>
      <c r="UE38"/>
      <c r="UF38"/>
      <c r="UG38"/>
      <c r="UH38"/>
      <c r="UI38"/>
      <c r="UJ38"/>
      <c r="UK38"/>
      <c r="UL38"/>
      <c r="UM38"/>
      <c r="UN38"/>
      <c r="UO38"/>
      <c r="UP38"/>
      <c r="UQ38"/>
      <c r="UR38"/>
      <c r="US38"/>
      <c r="UT38"/>
      <c r="UU38"/>
      <c r="UV38"/>
      <c r="UW38"/>
      <c r="UX38"/>
      <c r="UY38"/>
      <c r="UZ38"/>
      <c r="VA38"/>
      <c r="VB38"/>
      <c r="VC38"/>
      <c r="VD38"/>
      <c r="VE38"/>
      <c r="VF38"/>
      <c r="VG38"/>
      <c r="VH38"/>
      <c r="VI38"/>
      <c r="VJ38"/>
      <c r="VK38"/>
      <c r="VL38"/>
      <c r="VM38"/>
      <c r="VN38"/>
      <c r="VO38"/>
      <c r="VP38"/>
      <c r="VQ38"/>
      <c r="VR38"/>
      <c r="VS38"/>
      <c r="VT38"/>
      <c r="VU38"/>
      <c r="VV38"/>
      <c r="VW38"/>
      <c r="VX38"/>
      <c r="VY38"/>
      <c r="VZ38"/>
      <c r="WA38"/>
      <c r="WB38"/>
      <c r="WC38"/>
      <c r="WD38"/>
      <c r="WE38"/>
      <c r="WF38"/>
      <c r="WG38"/>
      <c r="WH38"/>
      <c r="WI38"/>
      <c r="WJ38"/>
      <c r="WK38"/>
      <c r="WL38"/>
      <c r="WM38"/>
      <c r="WN38"/>
      <c r="WO38"/>
      <c r="WP38"/>
      <c r="WQ38"/>
      <c r="WR38"/>
      <c r="WS38"/>
      <c r="WT38"/>
      <c r="WU38"/>
      <c r="WV38"/>
      <c r="WW38"/>
      <c r="WX38"/>
      <c r="WY38"/>
      <c r="WZ38"/>
      <c r="XA38"/>
      <c r="XB38"/>
      <c r="XC38"/>
      <c r="XD38"/>
      <c r="XE38"/>
      <c r="XF38"/>
      <c r="XG38"/>
      <c r="XH38"/>
      <c r="XI38"/>
      <c r="XJ38"/>
      <c r="XK38"/>
      <c r="XL38"/>
      <c r="XM38"/>
      <c r="XN38"/>
      <c r="XO38"/>
      <c r="XP38"/>
      <c r="XQ38"/>
      <c r="XR38"/>
      <c r="XS38"/>
      <c r="XT38"/>
      <c r="XU38"/>
      <c r="XV38"/>
      <c r="XW38"/>
      <c r="XX38"/>
      <c r="XY38"/>
      <c r="XZ38"/>
      <c r="YA38"/>
      <c r="YB38"/>
      <c r="YC38"/>
      <c r="YD38"/>
      <c r="YE38"/>
      <c r="YF38"/>
      <c r="YG38"/>
      <c r="YH38"/>
      <c r="YI38"/>
      <c r="YJ38"/>
      <c r="YK38"/>
      <c r="YL38"/>
      <c r="YM38"/>
      <c r="YN38"/>
      <c r="YO38"/>
      <c r="YP38"/>
      <c r="YQ38"/>
      <c r="YR38"/>
      <c r="YS38"/>
      <c r="YT38"/>
      <c r="YU38"/>
      <c r="YV38"/>
      <c r="YW38"/>
      <c r="YX38"/>
      <c r="YY38"/>
      <c r="YZ38"/>
      <c r="ZA38"/>
      <c r="ZB38"/>
      <c r="ZC38"/>
      <c r="ZD38"/>
      <c r="ZE38"/>
      <c r="ZF38"/>
      <c r="ZG38"/>
      <c r="ZH38"/>
      <c r="ZI38"/>
      <c r="ZJ38"/>
      <c r="ZK38"/>
      <c r="ZL38"/>
      <c r="ZM38"/>
      <c r="ZN38"/>
      <c r="ZO38"/>
      <c r="ZP38"/>
      <c r="ZQ38"/>
      <c r="ZR38"/>
      <c r="ZS38"/>
      <c r="ZT38"/>
      <c r="ZU38"/>
      <c r="ZV38"/>
      <c r="ZW38"/>
      <c r="ZX38"/>
      <c r="ZY38"/>
      <c r="ZZ38"/>
      <c r="AAA38"/>
      <c r="AAB38"/>
      <c r="AAC38"/>
      <c r="AAD38"/>
      <c r="AAE38"/>
      <c r="AAF38"/>
      <c r="AAG38"/>
      <c r="AAH38"/>
      <c r="AAI38"/>
      <c r="AAJ38"/>
      <c r="AAK38"/>
      <c r="AAL38"/>
      <c r="AAM38"/>
      <c r="AAN38"/>
      <c r="AAO38"/>
      <c r="AAP38"/>
      <c r="AAQ38"/>
      <c r="AAR38"/>
      <c r="AAS38"/>
      <c r="AAT38"/>
      <c r="AAU38"/>
      <c r="AAV38"/>
      <c r="AAW38"/>
      <c r="AAX38"/>
      <c r="AAY38"/>
      <c r="AAZ38"/>
      <c r="ABA38"/>
      <c r="ABB38"/>
      <c r="ABC38"/>
      <c r="ABD38"/>
      <c r="ABE38"/>
      <c r="ABF38"/>
      <c r="ABG38"/>
      <c r="ABH38"/>
      <c r="ABI38"/>
      <c r="ABJ38"/>
      <c r="ABK38"/>
      <c r="ABL38"/>
      <c r="ABM38"/>
      <c r="ABN38"/>
      <c r="ABO38"/>
      <c r="ABP38"/>
      <c r="ABQ38"/>
      <c r="ABR38"/>
      <c r="ABS38"/>
      <c r="ABT38"/>
      <c r="ABU38"/>
      <c r="ABV38"/>
      <c r="ABW38"/>
      <c r="ABX38"/>
      <c r="ABY38"/>
      <c r="ABZ38"/>
      <c r="ACA38"/>
      <c r="ACB38"/>
      <c r="ACC38"/>
      <c r="ACD38"/>
      <c r="ACE38"/>
      <c r="ACF38"/>
      <c r="ACG38"/>
      <c r="ACH38"/>
      <c r="ACI38"/>
      <c r="ACJ38"/>
      <c r="ACK38"/>
      <c r="ACL38"/>
      <c r="ACM38"/>
      <c r="ACN38"/>
      <c r="ACO38"/>
      <c r="ACP38"/>
      <c r="ACQ38"/>
      <c r="ACR38"/>
      <c r="ACS38"/>
      <c r="ACT38"/>
      <c r="ACU38"/>
      <c r="ACV38"/>
      <c r="ACW38"/>
      <c r="ACX38"/>
      <c r="ACY38"/>
      <c r="ACZ38"/>
      <c r="ADA38"/>
      <c r="ADB38"/>
      <c r="ADC38"/>
      <c r="ADD38"/>
      <c r="ADE38"/>
      <c r="ADF38"/>
      <c r="ADG38"/>
      <c r="ADH38"/>
      <c r="ADI38"/>
      <c r="ADJ38"/>
      <c r="ADK38"/>
      <c r="ADL38"/>
      <c r="ADM38"/>
      <c r="ADN38"/>
      <c r="ADO38"/>
      <c r="ADP38"/>
      <c r="ADQ38"/>
      <c r="ADR38"/>
      <c r="ADS38"/>
      <c r="ADT38"/>
      <c r="ADU38"/>
      <c r="ADV38"/>
      <c r="ADW38"/>
      <c r="ADX38"/>
      <c r="ADY38"/>
      <c r="ADZ38"/>
      <c r="AEA38"/>
      <c r="AEB38"/>
      <c r="AEC38"/>
      <c r="AED38"/>
      <c r="AEE38"/>
      <c r="AEF38"/>
      <c r="AEG38"/>
      <c r="AEH38"/>
      <c r="AEI38"/>
      <c r="AEJ38"/>
      <c r="AEK38"/>
      <c r="AEL38"/>
      <c r="AEM38"/>
      <c r="AEN38"/>
      <c r="AEO38"/>
      <c r="AEP38"/>
      <c r="AEQ38"/>
      <c r="AER38"/>
      <c r="AES38"/>
      <c r="AET38"/>
      <c r="AEU38"/>
      <c r="AEV38"/>
      <c r="AEW38"/>
      <c r="AEX38"/>
      <c r="AEY38"/>
      <c r="AEZ38"/>
      <c r="AFA38"/>
      <c r="AFB38"/>
      <c r="AFC38"/>
      <c r="AFD38"/>
      <c r="AFE38"/>
      <c r="AFF38"/>
      <c r="AFG38"/>
      <c r="AFH38"/>
      <c r="AFI38"/>
      <c r="AFJ38"/>
      <c r="AFK38"/>
      <c r="AFL38"/>
      <c r="AFM38"/>
      <c r="AFN38"/>
      <c r="AFO38"/>
      <c r="AFP38"/>
      <c r="AFQ38"/>
      <c r="AFR38"/>
      <c r="AFS38"/>
      <c r="AFT38"/>
      <c r="AFU38"/>
      <c r="AFV38"/>
      <c r="AFW38"/>
      <c r="AFX38"/>
      <c r="AFY38"/>
      <c r="AFZ38"/>
      <c r="AGA38"/>
      <c r="AGB38"/>
      <c r="AGC38"/>
      <c r="AGD38"/>
      <c r="AGE38"/>
      <c r="AGF38"/>
      <c r="AGG38"/>
      <c r="AGH38"/>
      <c r="AGI38"/>
      <c r="AGJ38"/>
      <c r="AGK38"/>
      <c r="AGL38"/>
      <c r="AGM38"/>
      <c r="AGN38"/>
      <c r="AGO38"/>
      <c r="AGP38"/>
      <c r="AGQ38"/>
      <c r="AGR38"/>
      <c r="AGS38"/>
      <c r="AGT38"/>
      <c r="AGU38"/>
      <c r="AGV38"/>
      <c r="AGW38"/>
      <c r="AGX38"/>
      <c r="AGY38"/>
      <c r="AGZ38"/>
      <c r="AHA38"/>
      <c r="AHB38"/>
      <c r="AHC38"/>
      <c r="AHD38"/>
      <c r="AHE38"/>
      <c r="AHF38"/>
      <c r="AHG38"/>
      <c r="AHH38"/>
      <c r="AHI38"/>
      <c r="AHJ38"/>
      <c r="AHK38"/>
      <c r="AHL38"/>
      <c r="AHM38"/>
      <c r="AHN38"/>
      <c r="AHO38"/>
      <c r="AHP38"/>
      <c r="AHQ38"/>
      <c r="AHR38"/>
      <c r="AHS38"/>
      <c r="AHT38"/>
      <c r="AHU38"/>
      <c r="AHV38"/>
      <c r="AHW38"/>
      <c r="AHX38"/>
      <c r="AHY38"/>
      <c r="AHZ38"/>
      <c r="AIA38"/>
      <c r="AIB38"/>
      <c r="AIC38"/>
      <c r="AID38"/>
      <c r="AIE38"/>
      <c r="AIF38"/>
      <c r="AIG38"/>
      <c r="AIH38"/>
      <c r="AII38"/>
      <c r="AIJ38"/>
      <c r="AIK38"/>
      <c r="AIL38"/>
      <c r="AIM38"/>
      <c r="AIN38"/>
      <c r="AIO38"/>
      <c r="AIP38"/>
      <c r="AIQ38"/>
      <c r="AIR38"/>
      <c r="AIS38"/>
      <c r="AIT38"/>
      <c r="AIU38"/>
      <c r="AIV38"/>
      <c r="AIW38"/>
      <c r="AIX38"/>
      <c r="AIY38"/>
      <c r="AIZ38"/>
      <c r="AJA38"/>
      <c r="AJB38"/>
      <c r="AJC38"/>
      <c r="AJD38"/>
      <c r="AJE38"/>
      <c r="AJF38"/>
      <c r="AJG38"/>
      <c r="AJH38"/>
      <c r="AJI38"/>
      <c r="AJJ38"/>
      <c r="AJK38"/>
      <c r="AJL38"/>
      <c r="AJM38"/>
      <c r="AJN38"/>
      <c r="AJO38"/>
      <c r="AJP38"/>
      <c r="AJQ38"/>
      <c r="AJR38"/>
      <c r="AJS38"/>
      <c r="AJT38"/>
      <c r="AJU38"/>
      <c r="AJV38"/>
      <c r="AJW38"/>
      <c r="AJX38"/>
      <c r="AJY38"/>
      <c r="AJZ38"/>
      <c r="AKA38"/>
      <c r="AKB38"/>
      <c r="AKC38"/>
      <c r="AKD38"/>
      <c r="AKE38"/>
      <c r="AKF38"/>
      <c r="AKG38"/>
      <c r="AKH38"/>
      <c r="AKI38"/>
      <c r="AKJ38"/>
      <c r="AKK38"/>
      <c r="AKL38"/>
      <c r="AKM38"/>
      <c r="AKN38"/>
      <c r="AKO38"/>
      <c r="AKP38"/>
      <c r="AKQ38"/>
      <c r="AKR38"/>
      <c r="AKS38"/>
      <c r="AKT38"/>
      <c r="AKU38"/>
      <c r="AKV38"/>
      <c r="AKW38"/>
      <c r="AKX38"/>
      <c r="AKY38"/>
      <c r="AKZ38"/>
      <c r="ALA38"/>
      <c r="ALB38"/>
      <c r="ALC38"/>
      <c r="ALD38"/>
      <c r="ALE38"/>
      <c r="ALF38"/>
      <c r="ALG38"/>
      <c r="ALH38"/>
      <c r="ALI38"/>
      <c r="ALJ38"/>
      <c r="ALK38"/>
      <c r="ALL38"/>
      <c r="ALM38"/>
      <c r="ALN38"/>
      <c r="ALO38"/>
      <c r="ALP38"/>
      <c r="ALQ38"/>
      <c r="ALR38"/>
      <c r="ALS38"/>
      <c r="ALT38"/>
      <c r="ALU38"/>
      <c r="ALV38"/>
      <c r="ALW38"/>
      <c r="ALX38"/>
      <c r="ALY38"/>
      <c r="ALZ38"/>
      <c r="AMA38"/>
      <c r="AMB38"/>
      <c r="AMC38"/>
      <c r="AMD38"/>
      <c r="AME38"/>
      <c r="AMF38"/>
      <c r="AMG38"/>
      <c r="AMH38"/>
      <c r="AMI38"/>
      <c r="AMJ38"/>
      <c r="AMK38"/>
      <c r="AML38"/>
      <c r="AMM38"/>
      <c r="AMN38"/>
      <c r="AMO38"/>
      <c r="AMP38"/>
      <c r="AMQ38"/>
      <c r="AMR38"/>
      <c r="AMS38"/>
      <c r="AMT38"/>
      <c r="AMU38"/>
      <c r="AMV38"/>
      <c r="AMW38"/>
      <c r="AMX38"/>
      <c r="AMY38"/>
      <c r="AMZ38"/>
      <c r="ANA38"/>
      <c r="ANB38"/>
      <c r="ANC38"/>
      <c r="AND38"/>
      <c r="ANE38"/>
      <c r="ANF38"/>
      <c r="ANG38"/>
      <c r="ANH38"/>
      <c r="ANI38"/>
      <c r="ANJ38"/>
      <c r="ANK38"/>
      <c r="ANL38"/>
      <c r="ANM38"/>
      <c r="ANN38"/>
      <c r="ANO38"/>
      <c r="ANP38"/>
      <c r="ANQ38"/>
      <c r="ANR38"/>
      <c r="ANS38"/>
      <c r="ANT38"/>
      <c r="ANU38"/>
      <c r="ANV38"/>
      <c r="ANW38"/>
      <c r="ANX38"/>
      <c r="ANY38"/>
      <c r="ANZ38"/>
      <c r="AOA38"/>
      <c r="AOB38"/>
      <c r="AOC38"/>
      <c r="AOD38"/>
      <c r="AOE38"/>
      <c r="AOF38"/>
      <c r="AOG38"/>
      <c r="AOH38"/>
      <c r="AOI38"/>
      <c r="AOJ38"/>
      <c r="AOK38"/>
      <c r="AOL38"/>
      <c r="AOM38"/>
      <c r="AON38"/>
      <c r="AOO38"/>
      <c r="AOP38"/>
      <c r="AOQ38"/>
      <c r="AOR38"/>
      <c r="AOS38"/>
      <c r="AOT38"/>
      <c r="AOU38"/>
      <c r="AOV38"/>
      <c r="AOW38"/>
      <c r="AOX38"/>
      <c r="AOY38"/>
      <c r="AOZ38"/>
      <c r="APA38"/>
      <c r="APB38"/>
      <c r="APC38"/>
      <c r="APD38"/>
      <c r="APE38"/>
      <c r="APF38"/>
      <c r="APG38"/>
      <c r="APH38"/>
      <c r="API38"/>
      <c r="APJ38"/>
      <c r="APK38"/>
      <c r="APL38"/>
      <c r="APM38"/>
      <c r="APN38"/>
      <c r="APO38"/>
      <c r="APP38"/>
      <c r="APQ38"/>
      <c r="APR38"/>
      <c r="APS38"/>
      <c r="APT38"/>
      <c r="APU38"/>
      <c r="APV38"/>
      <c r="APW38"/>
      <c r="APX38"/>
      <c r="APY38"/>
      <c r="APZ38"/>
      <c r="AQA38"/>
      <c r="AQB38"/>
      <c r="AQC38"/>
      <c r="AQD38"/>
      <c r="AQE38"/>
      <c r="AQF38"/>
      <c r="AQG38"/>
      <c r="AQH38"/>
      <c r="AQI38"/>
      <c r="AQJ38"/>
      <c r="AQK38"/>
      <c r="AQL38"/>
      <c r="AQM38"/>
      <c r="AQN38"/>
      <c r="AQO38"/>
      <c r="AQP38"/>
      <c r="AQQ38"/>
      <c r="AQR38"/>
      <c r="AQS38"/>
      <c r="AQT38"/>
      <c r="AQU38"/>
      <c r="AQV38"/>
      <c r="AQW38"/>
      <c r="AQX38"/>
      <c r="AQY38"/>
      <c r="AQZ38"/>
      <c r="ARA38"/>
      <c r="ARB38"/>
      <c r="ARC38"/>
      <c r="ARD38"/>
      <c r="ARE38"/>
      <c r="ARF38"/>
      <c r="ARG38"/>
      <c r="ARH38"/>
      <c r="ARI38"/>
      <c r="ARJ38"/>
      <c r="ARK38"/>
      <c r="ARL38"/>
      <c r="ARM38"/>
      <c r="ARN38"/>
      <c r="ARO38"/>
      <c r="ARP38"/>
      <c r="ARQ38"/>
      <c r="ARR38"/>
      <c r="ARS38"/>
      <c r="ART38"/>
      <c r="ARU38"/>
      <c r="ARV38"/>
      <c r="ARW38"/>
      <c r="ARX38"/>
      <c r="ARY38"/>
      <c r="ARZ38"/>
      <c r="ASA38"/>
      <c r="ASB38"/>
      <c r="ASC38"/>
      <c r="ASD38"/>
      <c r="ASE38"/>
      <c r="ASF38"/>
      <c r="ASG38"/>
      <c r="ASH38"/>
      <c r="ASI38"/>
      <c r="ASJ38"/>
      <c r="ASK38"/>
      <c r="ASL38"/>
      <c r="ASM38"/>
      <c r="ASN38"/>
      <c r="ASO38"/>
      <c r="ASP38"/>
      <c r="ASQ38"/>
      <c r="ASR38"/>
      <c r="ASS38"/>
      <c r="AST38"/>
      <c r="ASU38"/>
      <c r="ASV38"/>
      <c r="ASW38"/>
      <c r="ASX38"/>
      <c r="ASY38"/>
      <c r="ASZ38"/>
      <c r="ATA38"/>
      <c r="ATB38"/>
      <c r="ATC38"/>
      <c r="ATD38"/>
      <c r="ATE38"/>
      <c r="ATF38"/>
      <c r="ATG38"/>
      <c r="ATH38"/>
      <c r="ATI38"/>
      <c r="ATJ38"/>
      <c r="ATK38"/>
      <c r="ATL38"/>
      <c r="ATM38"/>
      <c r="ATN38"/>
      <c r="ATO38"/>
      <c r="ATP38"/>
      <c r="ATQ38"/>
      <c r="ATR38"/>
      <c r="ATS38"/>
      <c r="ATT38"/>
      <c r="ATU38"/>
      <c r="ATV38"/>
      <c r="ATW38"/>
      <c r="ATX38"/>
      <c r="ATY38"/>
      <c r="ATZ38"/>
      <c r="AUA38"/>
      <c r="AUB38"/>
      <c r="AUC38"/>
      <c r="AUD38"/>
      <c r="AUE38"/>
      <c r="AUF38"/>
      <c r="AUG38"/>
      <c r="AUH38"/>
      <c r="AUI38"/>
      <c r="AUJ38"/>
      <c r="AUK38"/>
      <c r="AUL38"/>
      <c r="AUM38"/>
      <c r="AUN38"/>
      <c r="AUO38"/>
      <c r="AUP38"/>
      <c r="AUQ38"/>
      <c r="AUR38"/>
      <c r="AUS38"/>
      <c r="AUT38"/>
      <c r="AUU38"/>
      <c r="AUV38"/>
      <c r="AUW38"/>
      <c r="AUX38"/>
      <c r="AUY38"/>
      <c r="AUZ38"/>
      <c r="AVA38"/>
      <c r="AVB38"/>
      <c r="AVC38"/>
      <c r="AVD38"/>
      <c r="AVE38"/>
      <c r="AVF38"/>
      <c r="AVG38"/>
      <c r="AVH38"/>
      <c r="AVI38"/>
      <c r="AVJ38"/>
      <c r="AVK38"/>
      <c r="AVL38"/>
      <c r="AVM38"/>
      <c r="AVN38"/>
      <c r="AVO38"/>
      <c r="AVP38"/>
      <c r="AVQ38"/>
      <c r="AVR38"/>
      <c r="AVS38"/>
      <c r="AVT38"/>
      <c r="AVU38"/>
      <c r="AVV38"/>
      <c r="AVW38"/>
      <c r="AVX38"/>
      <c r="AVY38"/>
      <c r="AVZ38"/>
      <c r="AWA38"/>
      <c r="AWB38"/>
      <c r="AWC38"/>
      <c r="AWD38"/>
      <c r="AWE38"/>
      <c r="AWF38"/>
      <c r="AWG38"/>
      <c r="AWH38"/>
      <c r="AWI38"/>
      <c r="AWJ38"/>
      <c r="AWK38"/>
      <c r="AWL38"/>
      <c r="AWM38"/>
      <c r="AWN38"/>
      <c r="AWO38"/>
      <c r="AWP38"/>
      <c r="AWQ38"/>
      <c r="AWR38"/>
      <c r="AWS38"/>
      <c r="AWT38"/>
      <c r="AWU38"/>
      <c r="AWV38"/>
      <c r="AWW38"/>
      <c r="AWX38"/>
      <c r="AWY38"/>
      <c r="AWZ38"/>
      <c r="AXA38"/>
      <c r="AXB38"/>
      <c r="AXC38"/>
      <c r="AXD38"/>
      <c r="AXE38"/>
      <c r="AXF38"/>
      <c r="AXG38"/>
      <c r="AXH38"/>
      <c r="AXI38"/>
      <c r="AXJ38"/>
      <c r="AXK38"/>
      <c r="AXL38"/>
      <c r="AXM38"/>
      <c r="AXN38"/>
      <c r="AXO38"/>
      <c r="AXP38"/>
      <c r="AXQ38"/>
      <c r="AXR38"/>
      <c r="AXS38"/>
      <c r="AXT38"/>
      <c r="AXU38"/>
      <c r="AXV38"/>
      <c r="AXW38"/>
      <c r="AXX38"/>
      <c r="AXY38"/>
      <c r="AXZ38"/>
      <c r="AYA38"/>
      <c r="AYB38"/>
      <c r="AYC38"/>
      <c r="AYD38"/>
      <c r="AYE38"/>
      <c r="AYF38"/>
      <c r="AYG38"/>
      <c r="AYH38"/>
      <c r="AYI38"/>
      <c r="AYJ38"/>
      <c r="AYK38"/>
      <c r="AYL38"/>
      <c r="AYM38"/>
      <c r="AYN38"/>
      <c r="AYO38"/>
      <c r="AYP38"/>
      <c r="AYQ38"/>
      <c r="AYR38"/>
      <c r="AYS38"/>
      <c r="AYT38"/>
      <c r="AYU38"/>
      <c r="AYV38"/>
      <c r="AYW38"/>
      <c r="AYX38"/>
      <c r="AYY38"/>
      <c r="AYZ38"/>
      <c r="AZA38"/>
      <c r="AZB38"/>
      <c r="AZC38"/>
      <c r="AZD38"/>
      <c r="AZE38"/>
      <c r="AZF38"/>
      <c r="AZG38"/>
      <c r="AZH38"/>
      <c r="AZI38"/>
      <c r="AZJ38"/>
      <c r="AZK38"/>
      <c r="AZL38"/>
      <c r="AZM38"/>
      <c r="AZN38"/>
      <c r="AZO38"/>
      <c r="AZP38"/>
      <c r="AZQ38"/>
      <c r="AZR38"/>
      <c r="AZS38"/>
      <c r="AZT38"/>
      <c r="AZU38"/>
      <c r="AZV38"/>
      <c r="AZW38"/>
      <c r="AZX38"/>
      <c r="AZY38"/>
      <c r="AZZ38"/>
      <c r="BAA38"/>
      <c r="BAB38"/>
      <c r="BAC38"/>
      <c r="BAD38"/>
      <c r="BAE38"/>
      <c r="BAF38"/>
      <c r="BAG38"/>
      <c r="BAH38"/>
      <c r="BAI38"/>
      <c r="BAJ38"/>
      <c r="BAK38"/>
      <c r="BAL38"/>
      <c r="BAM38"/>
      <c r="BAN38"/>
      <c r="BAO38"/>
      <c r="BAP38"/>
      <c r="BAQ38"/>
      <c r="BAR38"/>
      <c r="BAS38"/>
      <c r="BAT38"/>
      <c r="BAU38"/>
      <c r="BAV38"/>
      <c r="BAW38"/>
      <c r="BAX38"/>
      <c r="BAY38"/>
      <c r="BAZ38"/>
      <c r="BBA38"/>
      <c r="BBB38"/>
      <c r="BBC38"/>
      <c r="BBD38"/>
      <c r="BBE38"/>
      <c r="BBF38"/>
      <c r="BBG38"/>
      <c r="BBH38"/>
      <c r="BBI38"/>
      <c r="BBJ38"/>
      <c r="BBK38"/>
      <c r="BBL38"/>
      <c r="BBM38"/>
      <c r="BBN38"/>
      <c r="BBO38"/>
      <c r="BBP38"/>
      <c r="BBQ38"/>
      <c r="BBR38"/>
      <c r="BBS38"/>
      <c r="BBT38"/>
      <c r="BBU38"/>
      <c r="BBV38"/>
      <c r="BBW38"/>
      <c r="BBX38"/>
      <c r="BBY38"/>
      <c r="BBZ38"/>
      <c r="BCA38"/>
      <c r="BCB38"/>
      <c r="BCC38"/>
      <c r="BCD38"/>
      <c r="BCE38"/>
      <c r="BCF38"/>
      <c r="BCG38"/>
      <c r="BCH38"/>
      <c r="BCI38"/>
      <c r="BCJ38"/>
      <c r="BCK38"/>
      <c r="BCL38"/>
      <c r="BCM38"/>
      <c r="BCN38"/>
      <c r="BCO38"/>
      <c r="BCP38"/>
      <c r="BCQ38"/>
      <c r="BCR38"/>
      <c r="BCS38"/>
      <c r="BCT38"/>
      <c r="BCU38"/>
      <c r="BCV38"/>
      <c r="BCW38"/>
      <c r="BCX38"/>
      <c r="BCY38"/>
      <c r="BCZ38"/>
      <c r="BDA38"/>
      <c r="BDB38"/>
      <c r="BDC38"/>
      <c r="BDD38"/>
      <c r="BDE38"/>
      <c r="BDF38"/>
      <c r="BDG38"/>
      <c r="BDH38"/>
      <c r="BDI38"/>
      <c r="BDJ38"/>
      <c r="BDK38"/>
      <c r="BDL38"/>
      <c r="BDM38"/>
      <c r="BDN38"/>
      <c r="BDO38"/>
      <c r="BDP38"/>
      <c r="BDQ38"/>
      <c r="BDR38"/>
      <c r="BDS38"/>
      <c r="BDT38"/>
      <c r="BDU38"/>
      <c r="BDV38"/>
      <c r="BDW38"/>
      <c r="BDX38"/>
      <c r="BDY38"/>
      <c r="BDZ38"/>
      <c r="BEA38"/>
      <c r="BEB38"/>
      <c r="BEC38"/>
      <c r="BED38"/>
      <c r="BEE38"/>
      <c r="BEF38"/>
      <c r="BEG38"/>
      <c r="BEH38"/>
      <c r="BEI38"/>
      <c r="BEJ38"/>
      <c r="BEK38"/>
      <c r="BEL38"/>
      <c r="BEM38"/>
      <c r="BEN38"/>
      <c r="BEO38"/>
      <c r="BEP38"/>
      <c r="BEQ38"/>
      <c r="BER38"/>
      <c r="BES38"/>
      <c r="BET38"/>
      <c r="BEU38"/>
      <c r="BEV38"/>
      <c r="BEW38"/>
      <c r="BEX38"/>
      <c r="BEY38"/>
      <c r="BEZ38"/>
      <c r="BFA38"/>
      <c r="BFB38"/>
      <c r="BFC38"/>
      <c r="BFD38"/>
      <c r="BFE38"/>
      <c r="BFF38"/>
      <c r="BFG38"/>
      <c r="BFH38"/>
      <c r="BFI38"/>
      <c r="BFJ38"/>
      <c r="BFK38"/>
      <c r="BFL38"/>
      <c r="BFM38"/>
      <c r="BFN38"/>
      <c r="BFO38"/>
      <c r="BFP38"/>
      <c r="BFQ38"/>
      <c r="BFR38"/>
      <c r="BFS38"/>
      <c r="BFT38"/>
      <c r="BFU38"/>
      <c r="BFV38"/>
      <c r="BFW38"/>
      <c r="BFX38"/>
      <c r="BFY38"/>
      <c r="BFZ38"/>
      <c r="BGA38"/>
      <c r="BGB38"/>
      <c r="BGC38"/>
      <c r="BGD38"/>
      <c r="BGE38"/>
      <c r="BGF38"/>
      <c r="BGG38"/>
      <c r="BGH38"/>
      <c r="BGI38"/>
      <c r="BGJ38"/>
      <c r="BGK38"/>
      <c r="BGL38"/>
      <c r="BGM38"/>
      <c r="BGN38"/>
      <c r="BGO38"/>
      <c r="BGP38"/>
      <c r="BGQ38"/>
      <c r="BGR38"/>
      <c r="BGS38"/>
      <c r="BGT38"/>
      <c r="BGU38"/>
      <c r="BGV38"/>
      <c r="BGW38"/>
      <c r="BGX38"/>
      <c r="BGY38"/>
      <c r="BGZ38"/>
      <c r="BHA38"/>
      <c r="BHB38"/>
      <c r="BHC38"/>
      <c r="BHD38"/>
      <c r="BHE38"/>
      <c r="BHF38"/>
      <c r="BHG38"/>
      <c r="BHH38"/>
      <c r="BHI38"/>
      <c r="BHJ38"/>
      <c r="BHK38"/>
      <c r="BHL38"/>
      <c r="BHM38"/>
      <c r="BHN38"/>
      <c r="BHO38"/>
      <c r="BHP38"/>
      <c r="BHQ38"/>
      <c r="BHR38"/>
      <c r="BHS38"/>
      <c r="BHT38"/>
      <c r="BHU38"/>
      <c r="BHV38"/>
      <c r="BHW38"/>
      <c r="BHX38"/>
      <c r="BHY38"/>
      <c r="BHZ38"/>
      <c r="BIA38"/>
      <c r="BIB38"/>
      <c r="BIC38"/>
      <c r="BID38"/>
      <c r="BIE38"/>
      <c r="BIF38"/>
      <c r="BIG38"/>
      <c r="BIH38"/>
      <c r="BII38"/>
      <c r="BIJ38"/>
      <c r="BIK38"/>
      <c r="BIL38"/>
      <c r="BIM38"/>
      <c r="BIN38"/>
      <c r="BIO38"/>
      <c r="BIP38"/>
      <c r="BIQ38"/>
      <c r="BIR38"/>
      <c r="BIS38"/>
      <c r="BIT38"/>
      <c r="BIU38"/>
      <c r="BIV38"/>
      <c r="BIW38"/>
      <c r="BIX38"/>
      <c r="BIY38"/>
      <c r="BIZ38"/>
      <c r="BJA38"/>
      <c r="BJB38"/>
      <c r="BJC38"/>
      <c r="BJD38"/>
      <c r="BJE38"/>
      <c r="BJF38"/>
      <c r="BJG38"/>
      <c r="BJH38"/>
      <c r="BJI38"/>
      <c r="BJJ38"/>
      <c r="BJK38"/>
      <c r="BJL38"/>
      <c r="BJM38"/>
      <c r="BJN38"/>
      <c r="BJO38"/>
      <c r="BJP38"/>
      <c r="BJQ38"/>
      <c r="BJR38"/>
      <c r="BJS38"/>
      <c r="BJT38"/>
      <c r="BJU38"/>
      <c r="BJV38"/>
      <c r="BJW38"/>
      <c r="BJX38"/>
      <c r="BJY38"/>
      <c r="BJZ38"/>
      <c r="BKA38"/>
      <c r="BKB38"/>
      <c r="BKC38"/>
      <c r="BKD38"/>
      <c r="BKE38"/>
      <c r="BKF38"/>
      <c r="BKG38"/>
      <c r="BKH38"/>
      <c r="BKI38"/>
      <c r="BKJ38"/>
      <c r="BKK38"/>
      <c r="BKL38"/>
      <c r="BKM38"/>
      <c r="BKN38"/>
      <c r="BKO38"/>
      <c r="BKP38"/>
      <c r="BKQ38"/>
      <c r="BKR38"/>
      <c r="BKS38"/>
      <c r="BKT38"/>
      <c r="BKU38"/>
      <c r="BKV38"/>
      <c r="BKW38"/>
      <c r="BKX38"/>
      <c r="BKY38"/>
      <c r="BKZ38"/>
      <c r="BLA38"/>
      <c r="BLB38"/>
      <c r="BLC38"/>
      <c r="BLD38"/>
      <c r="BLE38"/>
      <c r="BLF38"/>
      <c r="BLG38"/>
      <c r="BLH38"/>
      <c r="BLI38"/>
      <c r="BLJ38"/>
      <c r="BLK38"/>
      <c r="BLL38"/>
      <c r="BLM38"/>
      <c r="BLN38"/>
      <c r="BLO38"/>
      <c r="BLP38"/>
      <c r="BLQ38"/>
      <c r="BLR38"/>
      <c r="BLS38"/>
      <c r="BLT38"/>
      <c r="BLU38"/>
      <c r="BLV38"/>
      <c r="BLW38"/>
      <c r="BLX38"/>
      <c r="BLY38"/>
      <c r="BLZ38"/>
      <c r="BMA38"/>
      <c r="BMB38"/>
      <c r="BMC38"/>
      <c r="BMD38"/>
      <c r="BME38"/>
      <c r="BMF38"/>
      <c r="BMG38"/>
      <c r="BMH38"/>
      <c r="BMI38"/>
      <c r="BMJ38"/>
      <c r="BMK38"/>
      <c r="BML38"/>
      <c r="BMM38"/>
      <c r="BMN38"/>
      <c r="BMO38"/>
      <c r="BMP38"/>
      <c r="BMQ38"/>
      <c r="BMR38"/>
      <c r="BMS38"/>
      <c r="BMT38"/>
      <c r="BMU38"/>
      <c r="BMV38"/>
      <c r="BMW38"/>
      <c r="BMX38"/>
      <c r="BMY38"/>
      <c r="BMZ38"/>
      <c r="BNA38"/>
      <c r="BNB38"/>
      <c r="BNC38"/>
      <c r="BND38"/>
      <c r="BNE38"/>
      <c r="BNF38"/>
      <c r="BNG38"/>
      <c r="BNH38"/>
      <c r="BNI38"/>
      <c r="BNJ38"/>
      <c r="BNK38"/>
      <c r="BNL38"/>
      <c r="BNM38"/>
      <c r="BNN38"/>
      <c r="BNO38"/>
      <c r="BNP38"/>
      <c r="BNQ38"/>
      <c r="BNR38"/>
      <c r="BNS38"/>
      <c r="BNT38"/>
      <c r="BNU38"/>
      <c r="BNV38"/>
      <c r="BNW38"/>
      <c r="BNX38"/>
      <c r="BNY38"/>
      <c r="BNZ38"/>
      <c r="BOA38"/>
      <c r="BOB38"/>
      <c r="BOC38"/>
      <c r="BOD38"/>
      <c r="BOE38"/>
      <c r="BOF38"/>
      <c r="BOG38"/>
      <c r="BOH38"/>
      <c r="BOI38"/>
      <c r="BOJ38"/>
      <c r="BOK38"/>
      <c r="BOL38"/>
      <c r="BOM38"/>
      <c r="BON38"/>
      <c r="BOO38"/>
      <c r="BOP38"/>
      <c r="BOQ38"/>
      <c r="BOR38"/>
      <c r="BOS38"/>
      <c r="BOT38"/>
      <c r="BOU38"/>
      <c r="BOV38"/>
      <c r="BOW38"/>
      <c r="BOX38"/>
      <c r="BOY38"/>
      <c r="BOZ38"/>
      <c r="BPA38"/>
      <c r="BPB38"/>
      <c r="BPC38"/>
      <c r="BPD38"/>
      <c r="BPE38"/>
      <c r="BPF38"/>
      <c r="BPG38"/>
      <c r="BPH38"/>
      <c r="BPI38"/>
      <c r="BPJ38"/>
      <c r="BPK38"/>
      <c r="BPL38"/>
      <c r="BPM38"/>
      <c r="BPN38"/>
      <c r="BPO38"/>
      <c r="BPP38"/>
      <c r="BPQ38"/>
      <c r="BPR38"/>
      <c r="BPS38"/>
      <c r="BPT38"/>
      <c r="BPU38"/>
      <c r="BPV38"/>
      <c r="BPW38"/>
      <c r="BPX38"/>
      <c r="BPY38"/>
      <c r="BPZ38"/>
      <c r="BQA38"/>
      <c r="BQB38"/>
      <c r="BQC38"/>
      <c r="BQD38"/>
      <c r="BQE38"/>
      <c r="BQF38"/>
      <c r="BQG38"/>
      <c r="BQH38"/>
      <c r="BQI38"/>
      <c r="BQJ38"/>
      <c r="BQK38"/>
      <c r="BQL38"/>
      <c r="BQM38"/>
      <c r="BQN38"/>
      <c r="BQO38"/>
      <c r="BQP38"/>
      <c r="BQQ38"/>
      <c r="BQR38"/>
      <c r="BQS38"/>
      <c r="BQT38"/>
      <c r="BQU38"/>
      <c r="BQV38"/>
      <c r="BQW38"/>
      <c r="BQX38"/>
      <c r="BQY38"/>
      <c r="BQZ38"/>
      <c r="BRA38"/>
      <c r="BRB38"/>
      <c r="BRC38"/>
      <c r="BRD38"/>
      <c r="BRE38"/>
      <c r="BRF38"/>
      <c r="BRG38"/>
      <c r="BRH38"/>
      <c r="BRI38"/>
      <c r="BRJ38"/>
      <c r="BRK38"/>
      <c r="BRL38"/>
      <c r="BRM38"/>
      <c r="BRN38"/>
      <c r="BRO38"/>
      <c r="BRP38"/>
      <c r="BRQ38"/>
      <c r="BRR38"/>
      <c r="BRS38"/>
      <c r="BRT38"/>
      <c r="BRU38"/>
      <c r="BRV38"/>
      <c r="BRW38"/>
      <c r="BRX38"/>
      <c r="BRY38"/>
      <c r="BRZ38"/>
      <c r="BSA38"/>
      <c r="BSB38"/>
      <c r="BSC38"/>
      <c r="BSD38"/>
      <c r="BSE38"/>
      <c r="BSF38"/>
      <c r="BSG38"/>
      <c r="BSH38"/>
      <c r="BSI38"/>
      <c r="BSJ38"/>
      <c r="BSK38"/>
      <c r="BSL38"/>
      <c r="BSM38"/>
      <c r="BSN38"/>
      <c r="BSO38"/>
      <c r="BSP38"/>
      <c r="BSQ38"/>
      <c r="BSR38"/>
      <c r="BSS38"/>
      <c r="BST38"/>
      <c r="BSU38"/>
      <c r="BSV38"/>
      <c r="BSW38"/>
      <c r="BSX38"/>
      <c r="BSY38"/>
      <c r="BSZ38"/>
      <c r="BTA38"/>
      <c r="BTB38"/>
      <c r="BTC38"/>
      <c r="BTD38"/>
      <c r="BTE38"/>
      <c r="BTF38"/>
      <c r="BTG38"/>
      <c r="BTH38"/>
      <c r="BTI38"/>
      <c r="BTJ38"/>
      <c r="BTK38"/>
      <c r="BTL38"/>
      <c r="BTM38"/>
      <c r="BTN38"/>
      <c r="BTO38"/>
      <c r="BTP38"/>
      <c r="BTQ38"/>
      <c r="BTR38"/>
      <c r="BTS38"/>
      <c r="BTT38"/>
      <c r="BTU38"/>
      <c r="BTV38"/>
      <c r="BTW38"/>
      <c r="BTX38"/>
      <c r="BTY38"/>
      <c r="BTZ38"/>
      <c r="BUA38"/>
      <c r="BUB38"/>
      <c r="BUC38"/>
      <c r="BUD38"/>
      <c r="BUE38"/>
      <c r="BUF38"/>
      <c r="BUG38"/>
      <c r="BUH38"/>
      <c r="BUI38"/>
      <c r="BUJ38"/>
      <c r="BUK38"/>
      <c r="BUL38"/>
      <c r="BUM38"/>
      <c r="BUN38"/>
      <c r="BUO38"/>
      <c r="BUP38"/>
      <c r="BUQ38"/>
      <c r="BUR38"/>
      <c r="BUS38"/>
      <c r="BUT38"/>
      <c r="BUU38"/>
      <c r="BUV38"/>
      <c r="BUW38"/>
      <c r="BUX38"/>
      <c r="BUY38"/>
      <c r="BUZ38"/>
      <c r="BVA38"/>
      <c r="BVB38"/>
      <c r="BVC38"/>
      <c r="BVD38"/>
      <c r="BVE38"/>
      <c r="BVF38"/>
      <c r="BVG38"/>
      <c r="BVH38"/>
      <c r="BVI38"/>
      <c r="BVJ38"/>
      <c r="BVK38"/>
      <c r="BVL38"/>
      <c r="BVM38"/>
      <c r="BVN38"/>
      <c r="BVO38"/>
      <c r="BVP38"/>
      <c r="BVQ38"/>
      <c r="BVR38"/>
      <c r="BVS38"/>
      <c r="BVT38"/>
      <c r="BVU38"/>
      <c r="BVV38"/>
      <c r="BVW38"/>
      <c r="BVX38"/>
      <c r="BVY38"/>
      <c r="BVZ38"/>
      <c r="BWA38"/>
      <c r="BWB38"/>
      <c r="BWC38"/>
      <c r="BWD38"/>
      <c r="BWE38"/>
      <c r="BWF38"/>
      <c r="BWG38"/>
      <c r="BWH38"/>
      <c r="BWI38"/>
      <c r="BWJ38"/>
      <c r="BWK38"/>
      <c r="BWL38"/>
      <c r="BWM38"/>
      <c r="BWN38"/>
      <c r="BWO38"/>
      <c r="BWP38"/>
      <c r="BWQ38"/>
      <c r="BWR38"/>
      <c r="BWS38"/>
      <c r="BWT38"/>
      <c r="BWU38"/>
      <c r="BWV38"/>
      <c r="BWW38"/>
      <c r="BWX38"/>
      <c r="BWY38"/>
      <c r="BWZ38"/>
      <c r="BXA38"/>
      <c r="BXB38"/>
      <c r="BXC38"/>
      <c r="BXD38"/>
      <c r="BXE38"/>
      <c r="BXF38"/>
      <c r="BXG38"/>
      <c r="BXH38"/>
      <c r="BXI38"/>
      <c r="BXJ38"/>
      <c r="BXK38"/>
      <c r="BXL38"/>
      <c r="BXM38"/>
      <c r="BXN38"/>
      <c r="BXO38"/>
      <c r="BXP38"/>
      <c r="BXQ38"/>
      <c r="BXR38"/>
      <c r="BXS38"/>
      <c r="BXT38"/>
      <c r="BXU38"/>
      <c r="BXV38"/>
      <c r="BXW38"/>
      <c r="BXX38"/>
      <c r="BXY38"/>
      <c r="BXZ38"/>
      <c r="BYA38"/>
      <c r="BYB38"/>
      <c r="BYC38"/>
      <c r="BYD38"/>
      <c r="BYE38"/>
      <c r="BYF38"/>
      <c r="BYG38"/>
      <c r="BYH38"/>
      <c r="BYI38"/>
      <c r="BYJ38"/>
      <c r="BYK38"/>
      <c r="BYL38"/>
      <c r="BYM38"/>
      <c r="BYN38"/>
      <c r="BYO38"/>
      <c r="BYP38"/>
      <c r="BYQ38"/>
      <c r="BYR38"/>
      <c r="BYS38"/>
      <c r="BYT38"/>
      <c r="BYU38"/>
      <c r="BYV38"/>
      <c r="BYW38"/>
      <c r="BYX38"/>
      <c r="BYY38"/>
      <c r="BYZ38"/>
      <c r="BZA38"/>
      <c r="BZB38"/>
      <c r="BZC38"/>
      <c r="BZD38"/>
      <c r="BZE38"/>
      <c r="BZF38"/>
      <c r="BZG38"/>
      <c r="BZH38"/>
      <c r="BZI38"/>
      <c r="BZJ38"/>
      <c r="BZK38"/>
      <c r="BZL38"/>
      <c r="BZM38"/>
      <c r="BZN38"/>
      <c r="BZO38"/>
      <c r="BZP38"/>
      <c r="BZQ38"/>
      <c r="BZR38"/>
      <c r="BZS38"/>
      <c r="BZT38"/>
      <c r="BZU38"/>
      <c r="BZV38"/>
      <c r="BZW38"/>
      <c r="BZX38"/>
      <c r="BZY38"/>
      <c r="BZZ38"/>
      <c r="CAA38"/>
      <c r="CAB38"/>
      <c r="CAC38"/>
      <c r="CAD38"/>
      <c r="CAE38"/>
      <c r="CAF38"/>
      <c r="CAG38"/>
      <c r="CAH38"/>
      <c r="CAI38"/>
      <c r="CAJ38"/>
      <c r="CAK38"/>
      <c r="CAL38"/>
      <c r="CAM38"/>
      <c r="CAN38"/>
      <c r="CAO38"/>
      <c r="CAP38"/>
      <c r="CAQ38"/>
      <c r="CAR38"/>
      <c r="CAS38"/>
      <c r="CAT38"/>
      <c r="CAU38"/>
      <c r="CAV38"/>
      <c r="CAW38"/>
      <c r="CAX38"/>
      <c r="CAY38"/>
      <c r="CAZ38"/>
      <c r="CBA38"/>
      <c r="CBB38"/>
      <c r="CBC38"/>
      <c r="CBD38"/>
      <c r="CBE38"/>
      <c r="CBF38"/>
      <c r="CBG38"/>
      <c r="CBH38"/>
      <c r="CBI38"/>
      <c r="CBJ38"/>
      <c r="CBK38"/>
      <c r="CBL38"/>
      <c r="CBM38"/>
      <c r="CBN38"/>
      <c r="CBO38"/>
      <c r="CBP38"/>
      <c r="CBQ38"/>
      <c r="CBR38"/>
      <c r="CBS38"/>
      <c r="CBT38"/>
      <c r="CBU38"/>
      <c r="CBV38"/>
      <c r="CBW38"/>
      <c r="CBX38"/>
      <c r="CBY38"/>
      <c r="CBZ38"/>
      <c r="CCA38"/>
      <c r="CCB38"/>
      <c r="CCC38"/>
      <c r="CCD38"/>
      <c r="CCE38"/>
      <c r="CCF38"/>
      <c r="CCG38"/>
      <c r="CCH38"/>
      <c r="CCI38"/>
      <c r="CCJ38"/>
      <c r="CCK38"/>
      <c r="CCL38"/>
      <c r="CCM38"/>
      <c r="CCN38"/>
      <c r="CCO38"/>
      <c r="CCP38"/>
      <c r="CCQ38"/>
      <c r="CCR38"/>
      <c r="CCS38"/>
      <c r="CCT38"/>
      <c r="CCU38"/>
      <c r="CCV38"/>
      <c r="CCW38"/>
      <c r="CCX38"/>
      <c r="CCY38"/>
      <c r="CCZ38"/>
      <c r="CDA38"/>
      <c r="CDB38"/>
      <c r="CDC38"/>
      <c r="CDD38"/>
      <c r="CDE38"/>
      <c r="CDF38"/>
      <c r="CDG38"/>
      <c r="CDH38"/>
      <c r="CDI38"/>
      <c r="CDJ38"/>
      <c r="CDK38"/>
      <c r="CDL38"/>
      <c r="CDM38"/>
      <c r="CDN38"/>
      <c r="CDO38"/>
      <c r="CDP38"/>
      <c r="CDQ38"/>
      <c r="CDR38"/>
      <c r="CDS38"/>
      <c r="CDT38"/>
      <c r="CDU38"/>
      <c r="CDV38"/>
      <c r="CDW38"/>
      <c r="CDX38"/>
      <c r="CDY38"/>
      <c r="CDZ38"/>
      <c r="CEA38"/>
      <c r="CEB38"/>
      <c r="CEC38"/>
      <c r="CED38"/>
      <c r="CEE38"/>
      <c r="CEF38"/>
      <c r="CEG38"/>
      <c r="CEH38"/>
      <c r="CEI38"/>
      <c r="CEJ38"/>
      <c r="CEK38"/>
      <c r="CEL38"/>
      <c r="CEM38"/>
      <c r="CEN38"/>
      <c r="CEO38"/>
      <c r="CEP38"/>
      <c r="CEQ38"/>
      <c r="CER38"/>
      <c r="CES38"/>
      <c r="CET38"/>
      <c r="CEU38"/>
      <c r="CEV38"/>
      <c r="CEW38"/>
      <c r="CEX38"/>
      <c r="CEY38"/>
      <c r="CEZ38"/>
      <c r="CFA38"/>
      <c r="CFB38"/>
      <c r="CFC38"/>
      <c r="CFD38"/>
      <c r="CFE38"/>
      <c r="CFF38"/>
      <c r="CFG38"/>
      <c r="CFH38"/>
      <c r="CFI38"/>
      <c r="CFJ38"/>
      <c r="CFK38"/>
      <c r="CFL38"/>
      <c r="CFM38"/>
      <c r="CFN38"/>
      <c r="CFO38"/>
      <c r="CFP38"/>
      <c r="CFQ38"/>
      <c r="CFR38"/>
      <c r="CFS38"/>
      <c r="CFT38"/>
      <c r="CFU38"/>
      <c r="CFV38"/>
      <c r="CFW38"/>
      <c r="CFX38"/>
      <c r="CFY38"/>
      <c r="CFZ38"/>
      <c r="CGA38"/>
      <c r="CGB38"/>
      <c r="CGC38"/>
      <c r="CGD38"/>
      <c r="CGE38"/>
      <c r="CGF38"/>
      <c r="CGG38"/>
      <c r="CGH38"/>
      <c r="CGI38"/>
      <c r="CGJ38"/>
      <c r="CGK38"/>
      <c r="CGL38"/>
      <c r="CGM38"/>
      <c r="CGN38"/>
      <c r="CGO38"/>
      <c r="CGP38"/>
      <c r="CGQ38"/>
      <c r="CGR38"/>
      <c r="CGS38"/>
      <c r="CGT38"/>
      <c r="CGU38"/>
      <c r="CGV38"/>
      <c r="CGW38"/>
      <c r="CGX38"/>
      <c r="CGY38"/>
      <c r="CGZ38"/>
      <c r="CHA38"/>
      <c r="CHB38"/>
      <c r="CHC38"/>
      <c r="CHD38"/>
      <c r="CHE38"/>
      <c r="CHF38"/>
      <c r="CHG38"/>
      <c r="CHH38"/>
      <c r="CHI38"/>
      <c r="CHJ38"/>
      <c r="CHK38"/>
      <c r="CHL38"/>
      <c r="CHM38"/>
      <c r="CHN38"/>
      <c r="CHO38"/>
      <c r="CHP38"/>
      <c r="CHQ38"/>
      <c r="CHR38"/>
      <c r="CHS38"/>
      <c r="CHT38"/>
      <c r="CHU38"/>
      <c r="CHV38"/>
      <c r="CHW38"/>
      <c r="CHX38"/>
      <c r="CHY38"/>
      <c r="CHZ38"/>
      <c r="CIA38"/>
      <c r="CIB38"/>
      <c r="CIC38"/>
      <c r="CID38"/>
      <c r="CIE38"/>
      <c r="CIF38"/>
      <c r="CIG38"/>
      <c r="CIH38"/>
      <c r="CII38"/>
      <c r="CIJ38"/>
      <c r="CIK38"/>
      <c r="CIL38"/>
      <c r="CIM38"/>
      <c r="CIN38"/>
      <c r="CIO38"/>
      <c r="CIP38"/>
      <c r="CIQ38"/>
      <c r="CIR38"/>
      <c r="CIS38"/>
      <c r="CIT38"/>
      <c r="CIU38"/>
      <c r="CIV38"/>
      <c r="CIW38"/>
      <c r="CIX38"/>
      <c r="CIY38"/>
      <c r="CIZ38"/>
      <c r="CJA38"/>
      <c r="CJB38"/>
      <c r="CJC38"/>
      <c r="CJD38"/>
      <c r="CJE38"/>
      <c r="CJF38"/>
      <c r="CJG38"/>
      <c r="CJH38"/>
      <c r="CJI38"/>
      <c r="CJJ38"/>
      <c r="CJK38"/>
      <c r="CJL38"/>
      <c r="CJM38"/>
      <c r="CJN38"/>
      <c r="CJO38"/>
      <c r="CJP38"/>
      <c r="CJQ38"/>
      <c r="CJR38"/>
      <c r="CJS38"/>
      <c r="CJT38"/>
      <c r="CJU38"/>
      <c r="CJV38"/>
      <c r="CJW38"/>
      <c r="CJX38"/>
      <c r="CJY38"/>
      <c r="CJZ38"/>
      <c r="CKA38"/>
      <c r="CKB38"/>
      <c r="CKC38"/>
      <c r="CKD38"/>
      <c r="CKE38"/>
      <c r="CKF38"/>
      <c r="CKG38"/>
      <c r="CKH38"/>
      <c r="CKI38"/>
      <c r="CKJ38"/>
      <c r="CKK38"/>
      <c r="CKL38"/>
      <c r="CKM38"/>
      <c r="CKN38"/>
      <c r="CKO38"/>
      <c r="CKP38"/>
      <c r="CKQ38"/>
      <c r="CKR38"/>
      <c r="CKS38"/>
      <c r="CKT38"/>
      <c r="CKU38"/>
      <c r="CKV38"/>
      <c r="CKW38"/>
      <c r="CKX38"/>
      <c r="CKY38"/>
      <c r="CKZ38"/>
      <c r="CLA38"/>
      <c r="CLB38"/>
      <c r="CLC38"/>
      <c r="CLD38"/>
      <c r="CLE38"/>
      <c r="CLF38"/>
      <c r="CLG38"/>
      <c r="CLH38"/>
      <c r="CLI38"/>
      <c r="CLJ38"/>
      <c r="CLK38"/>
      <c r="CLL38"/>
      <c r="CLM38"/>
      <c r="CLN38"/>
      <c r="CLO38"/>
      <c r="CLP38"/>
      <c r="CLQ38"/>
      <c r="CLR38"/>
      <c r="CLS38"/>
      <c r="CLT38"/>
      <c r="CLU38"/>
      <c r="CLV38"/>
      <c r="CLW38"/>
      <c r="CLX38"/>
      <c r="CLY38"/>
      <c r="CLZ38"/>
      <c r="CMA38"/>
      <c r="CMB38"/>
      <c r="CMC38"/>
      <c r="CMD38"/>
      <c r="CME38"/>
      <c r="CMF38"/>
      <c r="CMG38"/>
      <c r="CMH38"/>
      <c r="CMI38"/>
      <c r="CMJ38"/>
      <c r="CMK38"/>
      <c r="CML38"/>
      <c r="CMM38"/>
      <c r="CMN38"/>
      <c r="CMO38"/>
      <c r="CMP38"/>
      <c r="CMQ38"/>
      <c r="CMR38"/>
      <c r="CMS38"/>
      <c r="CMT38"/>
      <c r="CMU38"/>
      <c r="CMV38"/>
      <c r="CMW38"/>
      <c r="CMX38"/>
      <c r="CMY38"/>
      <c r="CMZ38"/>
      <c r="CNA38"/>
      <c r="CNB38"/>
      <c r="CNC38"/>
      <c r="CND38"/>
      <c r="CNE38"/>
      <c r="CNF38"/>
      <c r="CNG38"/>
      <c r="CNH38"/>
      <c r="CNI38"/>
      <c r="CNJ38"/>
      <c r="CNK38"/>
      <c r="CNL38"/>
      <c r="CNM38"/>
      <c r="CNN38"/>
      <c r="CNO38"/>
      <c r="CNP38"/>
      <c r="CNQ38"/>
      <c r="CNR38"/>
      <c r="CNS38"/>
      <c r="CNT38"/>
      <c r="CNU38"/>
      <c r="CNV38"/>
      <c r="CNW38"/>
      <c r="CNX38"/>
      <c r="CNY38"/>
      <c r="CNZ38"/>
      <c r="COA38"/>
      <c r="COB38"/>
      <c r="COC38"/>
      <c r="COD38"/>
      <c r="COE38"/>
      <c r="COF38"/>
      <c r="COG38"/>
      <c r="COH38"/>
      <c r="COI38"/>
      <c r="COJ38"/>
      <c r="COK38"/>
      <c r="COL38"/>
      <c r="COM38"/>
      <c r="CON38"/>
      <c r="COO38"/>
      <c r="COP38"/>
      <c r="COQ38"/>
      <c r="COR38"/>
      <c r="COS38"/>
      <c r="COT38"/>
      <c r="COU38"/>
      <c r="COV38"/>
      <c r="COW38"/>
      <c r="COX38"/>
      <c r="COY38"/>
      <c r="COZ38"/>
      <c r="CPA38"/>
      <c r="CPB38"/>
      <c r="CPC38"/>
      <c r="CPD38"/>
      <c r="CPE38"/>
      <c r="CPF38"/>
      <c r="CPG38"/>
      <c r="CPH38"/>
      <c r="CPI38"/>
      <c r="CPJ38"/>
      <c r="CPK38"/>
      <c r="CPL38"/>
      <c r="CPM38"/>
      <c r="CPN38"/>
      <c r="CPO38"/>
      <c r="CPP38"/>
      <c r="CPQ38"/>
      <c r="CPR38"/>
      <c r="CPS38"/>
      <c r="CPT38"/>
      <c r="CPU38"/>
      <c r="CPV38"/>
      <c r="CPW38"/>
      <c r="CPX38"/>
      <c r="CPY38"/>
      <c r="CPZ38"/>
      <c r="CQA38"/>
      <c r="CQB38"/>
      <c r="CQC38"/>
      <c r="CQD38"/>
      <c r="CQE38"/>
      <c r="CQF38"/>
      <c r="CQG38"/>
      <c r="CQH38"/>
      <c r="CQI38"/>
      <c r="CQJ38"/>
      <c r="CQK38"/>
      <c r="CQL38"/>
      <c r="CQM38"/>
      <c r="CQN38"/>
      <c r="CQO38"/>
      <c r="CQP38"/>
      <c r="CQQ38"/>
      <c r="CQR38"/>
      <c r="CQS38"/>
      <c r="CQT38"/>
      <c r="CQU38"/>
      <c r="CQV38"/>
      <c r="CQW38"/>
      <c r="CQX38"/>
      <c r="CQY38"/>
      <c r="CQZ38"/>
      <c r="CRA38"/>
      <c r="CRB38"/>
      <c r="CRC38"/>
      <c r="CRD38"/>
      <c r="CRE38"/>
      <c r="CRF38"/>
      <c r="CRG38"/>
      <c r="CRH38"/>
      <c r="CRI38"/>
      <c r="CRJ38"/>
      <c r="CRK38"/>
    </row>
    <row r="39" spans="1:2507" x14ac:dyDescent="0.3">
      <c r="A39" s="119" t="s">
        <v>686</v>
      </c>
      <c r="B39" s="64" t="s">
        <v>80</v>
      </c>
      <c r="C39" s="65">
        <v>0.10023895452040604</v>
      </c>
      <c r="D39" s="65">
        <v>9.8413004851735847E-2</v>
      </c>
      <c r="E39" s="65">
        <v>9.4704813690663039E-2</v>
      </c>
      <c r="F39" s="65">
        <v>8.852453198126721E-2</v>
      </c>
      <c r="G39" s="65">
        <v>8.5380362216446001E-2</v>
      </c>
      <c r="H39" s="65">
        <v>8.1790455185748609E-2</v>
      </c>
      <c r="I39" s="65">
        <v>7.839861446722847E-2</v>
      </c>
      <c r="J39" s="65">
        <v>7.7945852532871757E-2</v>
      </c>
      <c r="K39" s="65">
        <v>7.934861054352757E-2</v>
      </c>
      <c r="L39" s="65">
        <v>7.4927873871648731E-2</v>
      </c>
      <c r="M39" s="65">
        <v>7.0044982302432057E-2</v>
      </c>
      <c r="N39" s="65">
        <v>6.7543551311895711E-2</v>
      </c>
      <c r="O39" s="65">
        <v>6.4494499107987116E-2</v>
      </c>
      <c r="P39" s="65">
        <v>6.1632455294965152E-2</v>
      </c>
      <c r="Q39" s="65">
        <v>5.9529088739340083E-2</v>
      </c>
      <c r="R39" s="65">
        <v>5.6018523604260781E-2</v>
      </c>
      <c r="S39" s="65">
        <v>4.9721320655067729E-2</v>
      </c>
      <c r="T39" s="65">
        <v>4.7582647428187949E-2</v>
      </c>
      <c r="U39" s="65">
        <v>4.5323157015046182E-2</v>
      </c>
      <c r="V39" s="65">
        <v>4.1656283956667574E-2</v>
      </c>
      <c r="W39" s="65">
        <v>3.7650367975256026E-2</v>
      </c>
      <c r="X39" s="65"/>
      <c r="Y39" s="65"/>
      <c r="Z39" s="65"/>
      <c r="AA39" s="413"/>
      <c r="AB39" s="386"/>
      <c r="AC39" s="12"/>
      <c r="AD39" s="12"/>
      <c r="AE39" s="12"/>
      <c r="AF39" s="12"/>
      <c r="AG39" s="12"/>
      <c r="AH39" s="12"/>
      <c r="AI39" s="12"/>
      <c r="AJ39" s="12"/>
      <c r="AK39" s="12"/>
      <c r="AL39" s="12"/>
      <c r="AM39" s="12"/>
      <c r="AN39" s="12"/>
      <c r="AO39" s="12"/>
      <c r="AP39" s="12"/>
      <c r="AQ39" s="12"/>
      <c r="AR39" s="12"/>
      <c r="AS39" s="12"/>
      <c r="AT39" s="12"/>
      <c r="AU39" s="12"/>
      <c r="AV39" s="12"/>
      <c r="AW39" s="12"/>
      <c r="AX39" s="12"/>
      <c r="AY39" s="12"/>
      <c r="AZ39" s="12"/>
      <c r="BA39" s="12"/>
      <c r="BB39" s="12"/>
      <c r="BC39" s="12"/>
      <c r="BD39" s="12"/>
      <c r="BE39" s="12"/>
      <c r="BF39" s="12"/>
      <c r="BG39" s="12"/>
      <c r="BH39" s="12"/>
      <c r="BI39" s="12"/>
      <c r="BJ39" s="12"/>
      <c r="BK39" s="12"/>
      <c r="BL39" s="12"/>
      <c r="BM39" s="12"/>
      <c r="BN39" s="12"/>
      <c r="BO39" s="12"/>
    </row>
    <row r="40" spans="1:2507" x14ac:dyDescent="0.3">
      <c r="A40" s="119" t="s">
        <v>88</v>
      </c>
      <c r="B40" s="64" t="s">
        <v>80</v>
      </c>
      <c r="C40" s="65"/>
      <c r="D40" s="65"/>
      <c r="E40" s="65"/>
      <c r="F40" s="65"/>
      <c r="G40" s="64"/>
      <c r="H40" s="64">
        <v>0.22413023824294928</v>
      </c>
      <c r="I40" s="64">
        <v>0.2217251120457687</v>
      </c>
      <c r="J40" s="64">
        <v>0.23386523401297685</v>
      </c>
      <c r="K40" s="64">
        <v>0.24495146040651222</v>
      </c>
      <c r="L40" s="64">
        <v>0.25808112961507557</v>
      </c>
      <c r="M40" s="64">
        <v>0.25895336806622182</v>
      </c>
      <c r="N40" s="64">
        <v>0.26839279928237941</v>
      </c>
      <c r="O40" s="64">
        <v>0.27342594449637159</v>
      </c>
      <c r="P40" s="64">
        <v>0.26962043633910304</v>
      </c>
      <c r="Q40" s="64">
        <v>0.27883101711252167</v>
      </c>
      <c r="R40" s="64">
        <v>0.28083848258037541</v>
      </c>
      <c r="S40" s="64">
        <v>0.28373606863189066</v>
      </c>
      <c r="T40" s="64">
        <v>0.28937632319005824</v>
      </c>
      <c r="U40" s="64">
        <v>0.29916526010769801</v>
      </c>
      <c r="V40" s="64">
        <v>0.30729797046633461</v>
      </c>
      <c r="W40" s="64">
        <v>0.31046395435507762</v>
      </c>
      <c r="X40" s="64">
        <v>0.30204108495613075</v>
      </c>
      <c r="Y40" s="64">
        <v>0.31079123544643</v>
      </c>
      <c r="Z40" s="64">
        <v>0.29805204560119991</v>
      </c>
      <c r="AA40" s="417">
        <v>0.30326742711461208</v>
      </c>
      <c r="AB40" s="64"/>
      <c r="AC40" s="12"/>
      <c r="AD40" s="12"/>
      <c r="AE40" s="12"/>
      <c r="AF40" s="12"/>
      <c r="AG40" s="12"/>
      <c r="AH40" s="12"/>
      <c r="AI40" s="12"/>
      <c r="AJ40" s="12"/>
      <c r="AK40" s="12"/>
      <c r="AL40" s="12"/>
      <c r="AM40" s="12"/>
      <c r="AN40" s="12"/>
      <c r="AO40" s="12"/>
      <c r="AP40" s="12"/>
      <c r="AQ40" s="12"/>
      <c r="AR40" s="12"/>
      <c r="AS40" s="12"/>
      <c r="AT40" s="12"/>
      <c r="AU40" s="12"/>
      <c r="AV40" s="12"/>
      <c r="AW40" s="12"/>
      <c r="AX40" s="12"/>
      <c r="AY40" s="12"/>
      <c r="AZ40" s="12"/>
      <c r="BA40" s="12"/>
      <c r="BB40" s="12"/>
      <c r="BC40" s="12"/>
      <c r="BD40" s="12"/>
      <c r="BE40" s="12"/>
      <c r="BF40" s="12"/>
      <c r="BG40" s="12"/>
      <c r="BH40" s="12"/>
      <c r="BI40" s="12"/>
      <c r="BJ40" s="12"/>
      <c r="BK40" s="12"/>
      <c r="BL40" s="12"/>
      <c r="BM40" s="12"/>
      <c r="BN40" s="12"/>
      <c r="BO40" s="12"/>
    </row>
    <row r="41" spans="1:2507" s="128" customFormat="1" x14ac:dyDescent="0.3">
      <c r="A41" s="129" t="s">
        <v>10</v>
      </c>
      <c r="B41" s="126"/>
      <c r="C41" s="127"/>
      <c r="D41" s="127"/>
      <c r="E41" s="127"/>
      <c r="F41" s="127"/>
      <c r="G41" s="127"/>
      <c r="H41" s="127"/>
      <c r="I41" s="127"/>
      <c r="J41" s="127"/>
      <c r="K41" s="127"/>
      <c r="L41" s="127"/>
      <c r="M41" s="127"/>
      <c r="N41" s="127"/>
      <c r="O41" s="127"/>
      <c r="P41" s="127"/>
      <c r="Q41" s="127"/>
      <c r="R41" s="127"/>
      <c r="S41" s="127"/>
      <c r="T41" s="127"/>
      <c r="U41" s="127"/>
      <c r="V41" s="127"/>
      <c r="W41" s="127"/>
      <c r="X41" s="127"/>
      <c r="Y41" s="127"/>
      <c r="Z41" s="127"/>
      <c r="AA41" s="416"/>
      <c r="AB41" s="127"/>
      <c r="AC41" s="12"/>
      <c r="AD41" s="12"/>
      <c r="AE41" s="12"/>
      <c r="AF41" s="12"/>
      <c r="AG41" s="12"/>
      <c r="AH41" s="12"/>
      <c r="AI41" s="12"/>
      <c r="AJ41" s="12"/>
      <c r="AK41" s="12"/>
      <c r="AL41" s="12"/>
      <c r="AM41" s="12"/>
      <c r="AN41" s="12"/>
      <c r="AO41" s="12"/>
      <c r="AP41" s="12"/>
      <c r="AQ41" s="12"/>
      <c r="AR41" s="12"/>
      <c r="AS41" s="12"/>
      <c r="AT41" s="12"/>
      <c r="AU41" s="12"/>
      <c r="AV41" s="12"/>
      <c r="AW41" s="12"/>
      <c r="AX41" s="12"/>
      <c r="AY41" s="12"/>
      <c r="AZ41" s="12"/>
      <c r="BA41" s="12"/>
      <c r="BB41" s="12"/>
      <c r="BC41" s="12"/>
      <c r="BD41" s="12"/>
      <c r="BE41" s="12"/>
      <c r="BF41" s="12"/>
      <c r="BG41" s="12"/>
      <c r="BH41" s="12"/>
      <c r="BI41" s="12"/>
      <c r="BJ41" s="12"/>
      <c r="BK41" s="12"/>
      <c r="BL41" s="12"/>
      <c r="BM41" s="12"/>
      <c r="BN41" s="12"/>
      <c r="BO41" s="12"/>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c r="IT41"/>
      <c r="IU41"/>
      <c r="IV41"/>
      <c r="IW41"/>
      <c r="IX41"/>
      <c r="IY41"/>
      <c r="IZ41"/>
      <c r="JA41"/>
      <c r="JB41"/>
      <c r="JC41"/>
      <c r="JD41"/>
      <c r="JE41"/>
      <c r="JF41"/>
      <c r="JG41"/>
      <c r="JH41"/>
      <c r="JI41"/>
      <c r="JJ41"/>
      <c r="JK41"/>
      <c r="JL41"/>
      <c r="JM41"/>
      <c r="JN41"/>
      <c r="JO41"/>
      <c r="JP41"/>
      <c r="JQ41"/>
      <c r="JR41"/>
      <c r="JS41"/>
      <c r="JT41"/>
      <c r="JU41"/>
      <c r="JV41"/>
      <c r="JW41"/>
      <c r="JX41"/>
      <c r="JY41"/>
      <c r="JZ41"/>
      <c r="KA41"/>
      <c r="KB41"/>
      <c r="KC41"/>
      <c r="KD41"/>
      <c r="KE41"/>
      <c r="KF41"/>
      <c r="KG41"/>
      <c r="KH41"/>
      <c r="KI41"/>
      <c r="KJ41"/>
      <c r="KK41"/>
      <c r="KL41"/>
      <c r="KM41"/>
      <c r="KN41"/>
      <c r="KO41"/>
      <c r="KP41"/>
      <c r="KQ41"/>
      <c r="KR41"/>
      <c r="KS41"/>
      <c r="KT41"/>
      <c r="KU41"/>
      <c r="KV41"/>
      <c r="KW41"/>
      <c r="KX41"/>
      <c r="KY41"/>
      <c r="KZ41"/>
      <c r="LA41"/>
      <c r="LB41"/>
      <c r="LC41"/>
      <c r="LD41"/>
      <c r="LE41"/>
      <c r="LF41"/>
      <c r="LG41"/>
      <c r="LH41"/>
      <c r="LI41"/>
      <c r="LJ41"/>
      <c r="LK41"/>
      <c r="LL41"/>
      <c r="LM41"/>
      <c r="LN41"/>
      <c r="LO41"/>
      <c r="LP41"/>
      <c r="LQ41"/>
      <c r="LR41"/>
      <c r="LS41"/>
      <c r="LT41"/>
      <c r="LU41"/>
      <c r="LV41"/>
      <c r="LW41"/>
      <c r="LX41"/>
      <c r="LY41"/>
      <c r="LZ41"/>
      <c r="MA41"/>
      <c r="MB41"/>
      <c r="MC41"/>
      <c r="MD41"/>
      <c r="ME41"/>
      <c r="MF41"/>
      <c r="MG41"/>
      <c r="MH41"/>
      <c r="MI41"/>
      <c r="MJ41"/>
      <c r="MK41"/>
      <c r="ML41"/>
      <c r="MM41"/>
      <c r="MN41"/>
      <c r="MO41"/>
      <c r="MP41"/>
      <c r="MQ41"/>
      <c r="MR41"/>
      <c r="MS41"/>
      <c r="MT41"/>
      <c r="MU41"/>
      <c r="MV41"/>
      <c r="MW41"/>
      <c r="MX41"/>
      <c r="MY41"/>
      <c r="MZ41"/>
      <c r="NA41"/>
      <c r="NB41"/>
      <c r="NC41"/>
      <c r="ND41"/>
      <c r="NE41"/>
      <c r="NF41"/>
      <c r="NG41"/>
      <c r="NH41"/>
      <c r="NI41"/>
      <c r="NJ41"/>
      <c r="NK41"/>
      <c r="NL41"/>
      <c r="NM41"/>
      <c r="NN41"/>
      <c r="NO41"/>
      <c r="NP41"/>
      <c r="NQ41"/>
      <c r="NR41"/>
      <c r="NS41"/>
      <c r="NT41"/>
      <c r="NU41"/>
      <c r="NV41"/>
      <c r="NW41"/>
      <c r="NX41"/>
      <c r="NY41"/>
      <c r="NZ41"/>
      <c r="OA41"/>
      <c r="OB41"/>
      <c r="OC41"/>
      <c r="OD41"/>
      <c r="OE41"/>
      <c r="OF41"/>
      <c r="OG41"/>
      <c r="OH41"/>
      <c r="OI41"/>
      <c r="OJ41"/>
      <c r="OK41"/>
      <c r="OL41"/>
      <c r="OM41"/>
      <c r="ON41"/>
      <c r="OO41"/>
      <c r="OP41"/>
      <c r="OQ41"/>
      <c r="OR41"/>
      <c r="OS41"/>
      <c r="OT41"/>
      <c r="OU41"/>
      <c r="OV41"/>
      <c r="OW41"/>
      <c r="OX41"/>
      <c r="OY41"/>
      <c r="OZ41"/>
      <c r="PA41"/>
      <c r="PB41"/>
      <c r="PC41"/>
      <c r="PD41"/>
      <c r="PE41"/>
      <c r="PF41"/>
      <c r="PG41"/>
      <c r="PH41"/>
      <c r="PI41"/>
      <c r="PJ41"/>
      <c r="PK41"/>
      <c r="PL41"/>
      <c r="PM41"/>
      <c r="PN41"/>
      <c r="PO41"/>
      <c r="PP41"/>
      <c r="PQ41"/>
      <c r="PR41"/>
      <c r="PS41"/>
      <c r="PT41"/>
      <c r="PU41"/>
      <c r="PV41"/>
      <c r="PW41"/>
      <c r="PX41"/>
      <c r="PY41"/>
      <c r="PZ41"/>
      <c r="QA41"/>
      <c r="QB41"/>
      <c r="QC41"/>
      <c r="QD41"/>
      <c r="QE41"/>
      <c r="QF41"/>
      <c r="QG41"/>
      <c r="QH41"/>
      <c r="QI41"/>
      <c r="QJ41"/>
      <c r="QK41"/>
      <c r="QL41"/>
      <c r="QM41"/>
      <c r="QN41"/>
      <c r="QO41"/>
      <c r="QP41"/>
      <c r="QQ41"/>
      <c r="QR41"/>
      <c r="QS41"/>
      <c r="QT41"/>
      <c r="QU41"/>
      <c r="QV41"/>
      <c r="QW41"/>
      <c r="QX41"/>
      <c r="QY41"/>
      <c r="QZ41"/>
      <c r="RA41"/>
      <c r="RB41"/>
      <c r="RC41"/>
      <c r="RD41"/>
      <c r="RE41"/>
      <c r="RF41"/>
      <c r="RG41"/>
      <c r="RH41"/>
      <c r="RI41"/>
      <c r="RJ41"/>
      <c r="RK41"/>
      <c r="RL41"/>
      <c r="RM41"/>
      <c r="RN41"/>
      <c r="RO41"/>
      <c r="RP41"/>
      <c r="RQ41"/>
      <c r="RR41"/>
      <c r="RS41"/>
      <c r="RT41"/>
      <c r="RU41"/>
      <c r="RV41"/>
      <c r="RW41"/>
      <c r="RX41"/>
      <c r="RY41"/>
      <c r="RZ41"/>
      <c r="SA41"/>
      <c r="SB41"/>
      <c r="SC41"/>
      <c r="SD41"/>
      <c r="SE41"/>
      <c r="SF41"/>
      <c r="SG41"/>
      <c r="SH41"/>
      <c r="SI41"/>
      <c r="SJ41"/>
      <c r="SK41"/>
      <c r="SL41"/>
      <c r="SM41"/>
      <c r="SN41"/>
      <c r="SO41"/>
      <c r="SP41"/>
      <c r="SQ41"/>
      <c r="SR41"/>
      <c r="SS41"/>
      <c r="ST41"/>
      <c r="SU41"/>
      <c r="SV41"/>
      <c r="SW41"/>
      <c r="SX41"/>
      <c r="SY41"/>
      <c r="SZ41"/>
      <c r="TA41"/>
      <c r="TB41"/>
      <c r="TC41"/>
      <c r="TD41"/>
      <c r="TE41"/>
      <c r="TF41"/>
      <c r="TG41"/>
      <c r="TH41"/>
      <c r="TI41"/>
      <c r="TJ41"/>
      <c r="TK41"/>
      <c r="TL41"/>
      <c r="TM41"/>
      <c r="TN41"/>
      <c r="TO41"/>
      <c r="TP41"/>
      <c r="TQ41"/>
      <c r="TR41"/>
      <c r="TS41"/>
      <c r="TT41"/>
      <c r="TU41"/>
      <c r="TV41"/>
      <c r="TW41"/>
      <c r="TX41"/>
      <c r="TY41"/>
      <c r="TZ41"/>
      <c r="UA41"/>
      <c r="UB41"/>
      <c r="UC41"/>
      <c r="UD41"/>
      <c r="UE41"/>
      <c r="UF41"/>
      <c r="UG41"/>
      <c r="UH41"/>
      <c r="UI41"/>
      <c r="UJ41"/>
      <c r="UK41"/>
      <c r="UL41"/>
      <c r="UM41"/>
      <c r="UN41"/>
      <c r="UO41"/>
      <c r="UP41"/>
      <c r="UQ41"/>
      <c r="UR41"/>
      <c r="US41"/>
      <c r="UT41"/>
      <c r="UU41"/>
      <c r="UV41"/>
      <c r="UW41"/>
      <c r="UX41"/>
      <c r="UY41"/>
      <c r="UZ41"/>
      <c r="VA41"/>
      <c r="VB41"/>
      <c r="VC41"/>
      <c r="VD41"/>
      <c r="VE41"/>
      <c r="VF41"/>
      <c r="VG41"/>
      <c r="VH41"/>
      <c r="VI41"/>
      <c r="VJ41"/>
      <c r="VK41"/>
      <c r="VL41"/>
      <c r="VM41"/>
      <c r="VN41"/>
      <c r="VO41"/>
      <c r="VP41"/>
      <c r="VQ41"/>
      <c r="VR41"/>
      <c r="VS41"/>
      <c r="VT41"/>
      <c r="VU41"/>
      <c r="VV41"/>
      <c r="VW41"/>
      <c r="VX41"/>
      <c r="VY41"/>
      <c r="VZ41"/>
      <c r="WA41"/>
      <c r="WB41"/>
      <c r="WC41"/>
      <c r="WD41"/>
      <c r="WE41"/>
      <c r="WF41"/>
      <c r="WG41"/>
      <c r="WH41"/>
      <c r="WI41"/>
      <c r="WJ41"/>
      <c r="WK41"/>
      <c r="WL41"/>
      <c r="WM41"/>
      <c r="WN41"/>
      <c r="WO41"/>
      <c r="WP41"/>
      <c r="WQ41"/>
      <c r="WR41"/>
      <c r="WS41"/>
      <c r="WT41"/>
      <c r="WU41"/>
      <c r="WV41"/>
      <c r="WW41"/>
      <c r="WX41"/>
      <c r="WY41"/>
      <c r="WZ41"/>
      <c r="XA41"/>
      <c r="XB41"/>
      <c r="XC41"/>
      <c r="XD41"/>
      <c r="XE41"/>
      <c r="XF41"/>
      <c r="XG41"/>
      <c r="XH41"/>
      <c r="XI41"/>
      <c r="XJ41"/>
      <c r="XK41"/>
      <c r="XL41"/>
      <c r="XM41"/>
      <c r="XN41"/>
      <c r="XO41"/>
      <c r="XP41"/>
      <c r="XQ41"/>
      <c r="XR41"/>
      <c r="XS41"/>
      <c r="XT41"/>
      <c r="XU41"/>
      <c r="XV41"/>
      <c r="XW41"/>
      <c r="XX41"/>
      <c r="XY41"/>
      <c r="XZ41"/>
      <c r="YA41"/>
      <c r="YB41"/>
      <c r="YC41"/>
      <c r="YD41"/>
      <c r="YE41"/>
      <c r="YF41"/>
      <c r="YG41"/>
      <c r="YH41"/>
      <c r="YI41"/>
      <c r="YJ41"/>
      <c r="YK41"/>
      <c r="YL41"/>
      <c r="YM41"/>
      <c r="YN41"/>
      <c r="YO41"/>
      <c r="YP41"/>
      <c r="YQ41"/>
      <c r="YR41"/>
      <c r="YS41"/>
      <c r="YT41"/>
      <c r="YU41"/>
      <c r="YV41"/>
      <c r="YW41"/>
      <c r="YX41"/>
      <c r="YY41"/>
      <c r="YZ41"/>
      <c r="ZA41"/>
      <c r="ZB41"/>
      <c r="ZC41"/>
      <c r="ZD41"/>
      <c r="ZE41"/>
      <c r="ZF41"/>
      <c r="ZG41"/>
      <c r="ZH41"/>
      <c r="ZI41"/>
      <c r="ZJ41"/>
      <c r="ZK41"/>
      <c r="ZL41"/>
      <c r="ZM41"/>
      <c r="ZN41"/>
      <c r="ZO41"/>
      <c r="ZP41"/>
      <c r="ZQ41"/>
      <c r="ZR41"/>
      <c r="ZS41"/>
      <c r="ZT41"/>
      <c r="ZU41"/>
      <c r="ZV41"/>
      <c r="ZW41"/>
      <c r="ZX41"/>
      <c r="ZY41"/>
      <c r="ZZ41"/>
      <c r="AAA41"/>
      <c r="AAB41"/>
      <c r="AAC41"/>
      <c r="AAD41"/>
      <c r="AAE41"/>
      <c r="AAF41"/>
      <c r="AAG41"/>
      <c r="AAH41"/>
      <c r="AAI41"/>
      <c r="AAJ41"/>
      <c r="AAK41"/>
      <c r="AAL41"/>
      <c r="AAM41"/>
      <c r="AAN41"/>
      <c r="AAO41"/>
      <c r="AAP41"/>
      <c r="AAQ41"/>
      <c r="AAR41"/>
      <c r="AAS41"/>
      <c r="AAT41"/>
      <c r="AAU41"/>
      <c r="AAV41"/>
      <c r="AAW41"/>
      <c r="AAX41"/>
      <c r="AAY41"/>
      <c r="AAZ41"/>
      <c r="ABA41"/>
      <c r="ABB41"/>
      <c r="ABC41"/>
      <c r="ABD41"/>
      <c r="ABE41"/>
      <c r="ABF41"/>
      <c r="ABG41"/>
      <c r="ABH41"/>
      <c r="ABI41"/>
      <c r="ABJ41"/>
      <c r="ABK41"/>
      <c r="ABL41"/>
      <c r="ABM41"/>
      <c r="ABN41"/>
      <c r="ABO41"/>
      <c r="ABP41"/>
      <c r="ABQ41"/>
      <c r="ABR41"/>
      <c r="ABS41"/>
      <c r="ABT41"/>
      <c r="ABU41"/>
      <c r="ABV41"/>
      <c r="ABW41"/>
      <c r="ABX41"/>
      <c r="ABY41"/>
      <c r="ABZ41"/>
      <c r="ACA41"/>
      <c r="ACB41"/>
      <c r="ACC41"/>
      <c r="ACD41"/>
      <c r="ACE41"/>
      <c r="ACF41"/>
      <c r="ACG41"/>
      <c r="ACH41"/>
      <c r="ACI41"/>
      <c r="ACJ41"/>
      <c r="ACK41"/>
      <c r="ACL41"/>
      <c r="ACM41"/>
      <c r="ACN41"/>
      <c r="ACO41"/>
      <c r="ACP41"/>
      <c r="ACQ41"/>
      <c r="ACR41"/>
      <c r="ACS41"/>
      <c r="ACT41"/>
      <c r="ACU41"/>
      <c r="ACV41"/>
      <c r="ACW41"/>
      <c r="ACX41"/>
      <c r="ACY41"/>
      <c r="ACZ41"/>
      <c r="ADA41"/>
      <c r="ADB41"/>
      <c r="ADC41"/>
      <c r="ADD41"/>
      <c r="ADE41"/>
      <c r="ADF41"/>
      <c r="ADG41"/>
      <c r="ADH41"/>
      <c r="ADI41"/>
      <c r="ADJ41"/>
      <c r="ADK41"/>
      <c r="ADL41"/>
      <c r="ADM41"/>
      <c r="ADN41"/>
      <c r="ADO41"/>
      <c r="ADP41"/>
      <c r="ADQ41"/>
      <c r="ADR41"/>
      <c r="ADS41"/>
      <c r="ADT41"/>
      <c r="ADU41"/>
      <c r="ADV41"/>
      <c r="ADW41"/>
      <c r="ADX41"/>
      <c r="ADY41"/>
      <c r="ADZ41"/>
      <c r="AEA41"/>
      <c r="AEB41"/>
      <c r="AEC41"/>
      <c r="AED41"/>
      <c r="AEE41"/>
      <c r="AEF41"/>
      <c r="AEG41"/>
      <c r="AEH41"/>
      <c r="AEI41"/>
      <c r="AEJ41"/>
      <c r="AEK41"/>
      <c r="AEL41"/>
      <c r="AEM41"/>
      <c r="AEN41"/>
      <c r="AEO41"/>
      <c r="AEP41"/>
      <c r="AEQ41"/>
      <c r="AER41"/>
      <c r="AES41"/>
      <c r="AET41"/>
      <c r="AEU41"/>
      <c r="AEV41"/>
      <c r="AEW41"/>
      <c r="AEX41"/>
      <c r="AEY41"/>
      <c r="AEZ41"/>
      <c r="AFA41"/>
      <c r="AFB41"/>
      <c r="AFC41"/>
      <c r="AFD41"/>
      <c r="AFE41"/>
      <c r="AFF41"/>
      <c r="AFG41"/>
      <c r="AFH41"/>
      <c r="AFI41"/>
      <c r="AFJ41"/>
      <c r="AFK41"/>
      <c r="AFL41"/>
      <c r="AFM41"/>
      <c r="AFN41"/>
      <c r="AFO41"/>
      <c r="AFP41"/>
      <c r="AFQ41"/>
      <c r="AFR41"/>
      <c r="AFS41"/>
      <c r="AFT41"/>
      <c r="AFU41"/>
      <c r="AFV41"/>
      <c r="AFW41"/>
      <c r="AFX41"/>
      <c r="AFY41"/>
      <c r="AFZ41"/>
      <c r="AGA41"/>
      <c r="AGB41"/>
      <c r="AGC41"/>
      <c r="AGD41"/>
      <c r="AGE41"/>
      <c r="AGF41"/>
      <c r="AGG41"/>
      <c r="AGH41"/>
      <c r="AGI41"/>
      <c r="AGJ41"/>
      <c r="AGK41"/>
      <c r="AGL41"/>
      <c r="AGM41"/>
      <c r="AGN41"/>
      <c r="AGO41"/>
      <c r="AGP41"/>
      <c r="AGQ41"/>
      <c r="AGR41"/>
      <c r="AGS41"/>
      <c r="AGT41"/>
      <c r="AGU41"/>
      <c r="AGV41"/>
      <c r="AGW41"/>
      <c r="AGX41"/>
      <c r="AGY41"/>
      <c r="AGZ41"/>
      <c r="AHA41"/>
      <c r="AHB41"/>
      <c r="AHC41"/>
      <c r="AHD41"/>
      <c r="AHE41"/>
      <c r="AHF41"/>
      <c r="AHG41"/>
      <c r="AHH41"/>
      <c r="AHI41"/>
      <c r="AHJ41"/>
      <c r="AHK41"/>
      <c r="AHL41"/>
      <c r="AHM41"/>
      <c r="AHN41"/>
      <c r="AHO41"/>
      <c r="AHP41"/>
      <c r="AHQ41"/>
      <c r="AHR41"/>
      <c r="AHS41"/>
      <c r="AHT41"/>
      <c r="AHU41"/>
      <c r="AHV41"/>
      <c r="AHW41"/>
      <c r="AHX41"/>
      <c r="AHY41"/>
      <c r="AHZ41"/>
      <c r="AIA41"/>
      <c r="AIB41"/>
      <c r="AIC41"/>
      <c r="AID41"/>
      <c r="AIE41"/>
      <c r="AIF41"/>
      <c r="AIG41"/>
      <c r="AIH41"/>
      <c r="AII41"/>
      <c r="AIJ41"/>
      <c r="AIK41"/>
      <c r="AIL41"/>
      <c r="AIM41"/>
      <c r="AIN41"/>
      <c r="AIO41"/>
      <c r="AIP41"/>
      <c r="AIQ41"/>
      <c r="AIR41"/>
      <c r="AIS41"/>
      <c r="AIT41"/>
      <c r="AIU41"/>
      <c r="AIV41"/>
      <c r="AIW41"/>
      <c r="AIX41"/>
      <c r="AIY41"/>
      <c r="AIZ41"/>
      <c r="AJA41"/>
      <c r="AJB41"/>
      <c r="AJC41"/>
      <c r="AJD41"/>
      <c r="AJE41"/>
      <c r="AJF41"/>
      <c r="AJG41"/>
      <c r="AJH41"/>
      <c r="AJI41"/>
      <c r="AJJ41"/>
      <c r="AJK41"/>
      <c r="AJL41"/>
      <c r="AJM41"/>
      <c r="AJN41"/>
      <c r="AJO41"/>
      <c r="AJP41"/>
      <c r="AJQ41"/>
      <c r="AJR41"/>
      <c r="AJS41"/>
      <c r="AJT41"/>
      <c r="AJU41"/>
      <c r="AJV41"/>
      <c r="AJW41"/>
      <c r="AJX41"/>
      <c r="AJY41"/>
      <c r="AJZ41"/>
      <c r="AKA41"/>
      <c r="AKB41"/>
      <c r="AKC41"/>
      <c r="AKD41"/>
      <c r="AKE41"/>
      <c r="AKF41"/>
      <c r="AKG41"/>
      <c r="AKH41"/>
      <c r="AKI41"/>
      <c r="AKJ41"/>
      <c r="AKK41"/>
      <c r="AKL41"/>
      <c r="AKM41"/>
      <c r="AKN41"/>
      <c r="AKO41"/>
      <c r="AKP41"/>
      <c r="AKQ41"/>
      <c r="AKR41"/>
      <c r="AKS41"/>
      <c r="AKT41"/>
      <c r="AKU41"/>
      <c r="AKV41"/>
      <c r="AKW41"/>
      <c r="AKX41"/>
      <c r="AKY41"/>
      <c r="AKZ41"/>
      <c r="ALA41"/>
      <c r="ALB41"/>
      <c r="ALC41"/>
      <c r="ALD41"/>
      <c r="ALE41"/>
      <c r="ALF41"/>
      <c r="ALG41"/>
      <c r="ALH41"/>
      <c r="ALI41"/>
      <c r="ALJ41"/>
      <c r="ALK41"/>
      <c r="ALL41"/>
      <c r="ALM41"/>
      <c r="ALN41"/>
      <c r="ALO41"/>
      <c r="ALP41"/>
      <c r="ALQ41"/>
      <c r="ALR41"/>
      <c r="ALS41"/>
      <c r="ALT41"/>
      <c r="ALU41"/>
      <c r="ALV41"/>
      <c r="ALW41"/>
      <c r="ALX41"/>
      <c r="ALY41"/>
      <c r="ALZ41"/>
      <c r="AMA41"/>
      <c r="AMB41"/>
      <c r="AMC41"/>
      <c r="AMD41"/>
      <c r="AME41"/>
      <c r="AMF41"/>
      <c r="AMG41"/>
      <c r="AMH41"/>
      <c r="AMI41"/>
      <c r="AMJ41"/>
      <c r="AMK41"/>
      <c r="AML41"/>
      <c r="AMM41"/>
      <c r="AMN41"/>
      <c r="AMO41"/>
      <c r="AMP41"/>
      <c r="AMQ41"/>
      <c r="AMR41"/>
      <c r="AMS41"/>
      <c r="AMT41"/>
      <c r="AMU41"/>
      <c r="AMV41"/>
      <c r="AMW41"/>
      <c r="AMX41"/>
      <c r="AMY41"/>
      <c r="AMZ41"/>
      <c r="ANA41"/>
      <c r="ANB41"/>
      <c r="ANC41"/>
      <c r="AND41"/>
      <c r="ANE41"/>
      <c r="ANF41"/>
      <c r="ANG41"/>
      <c r="ANH41"/>
      <c r="ANI41"/>
      <c r="ANJ41"/>
      <c r="ANK41"/>
      <c r="ANL41"/>
      <c r="ANM41"/>
      <c r="ANN41"/>
      <c r="ANO41"/>
      <c r="ANP41"/>
      <c r="ANQ41"/>
      <c r="ANR41"/>
      <c r="ANS41"/>
      <c r="ANT41"/>
      <c r="ANU41"/>
      <c r="ANV41"/>
      <c r="ANW41"/>
      <c r="ANX41"/>
      <c r="ANY41"/>
      <c r="ANZ41"/>
      <c r="AOA41"/>
      <c r="AOB41"/>
      <c r="AOC41"/>
      <c r="AOD41"/>
      <c r="AOE41"/>
      <c r="AOF41"/>
      <c r="AOG41"/>
      <c r="AOH41"/>
      <c r="AOI41"/>
      <c r="AOJ41"/>
      <c r="AOK41"/>
      <c r="AOL41"/>
      <c r="AOM41"/>
      <c r="AON41"/>
      <c r="AOO41"/>
      <c r="AOP41"/>
      <c r="AOQ41"/>
      <c r="AOR41"/>
      <c r="AOS41"/>
      <c r="AOT41"/>
      <c r="AOU41"/>
      <c r="AOV41"/>
      <c r="AOW41"/>
      <c r="AOX41"/>
      <c r="AOY41"/>
      <c r="AOZ41"/>
      <c r="APA41"/>
      <c r="APB41"/>
      <c r="APC41"/>
      <c r="APD41"/>
      <c r="APE41"/>
      <c r="APF41"/>
      <c r="APG41"/>
      <c r="APH41"/>
      <c r="API41"/>
      <c r="APJ41"/>
      <c r="APK41"/>
      <c r="APL41"/>
      <c r="APM41"/>
      <c r="APN41"/>
      <c r="APO41"/>
      <c r="APP41"/>
      <c r="APQ41"/>
      <c r="APR41"/>
      <c r="APS41"/>
      <c r="APT41"/>
      <c r="APU41"/>
      <c r="APV41"/>
      <c r="APW41"/>
      <c r="APX41"/>
      <c r="APY41"/>
      <c r="APZ41"/>
      <c r="AQA41"/>
      <c r="AQB41"/>
      <c r="AQC41"/>
      <c r="AQD41"/>
      <c r="AQE41"/>
      <c r="AQF41"/>
      <c r="AQG41"/>
      <c r="AQH41"/>
      <c r="AQI41"/>
      <c r="AQJ41"/>
      <c r="AQK41"/>
      <c r="AQL41"/>
      <c r="AQM41"/>
      <c r="AQN41"/>
      <c r="AQO41"/>
      <c r="AQP41"/>
      <c r="AQQ41"/>
      <c r="AQR41"/>
      <c r="AQS41"/>
      <c r="AQT41"/>
      <c r="AQU41"/>
      <c r="AQV41"/>
      <c r="AQW41"/>
      <c r="AQX41"/>
      <c r="AQY41"/>
      <c r="AQZ41"/>
      <c r="ARA41"/>
      <c r="ARB41"/>
      <c r="ARC41"/>
      <c r="ARD41"/>
      <c r="ARE41"/>
      <c r="ARF41"/>
      <c r="ARG41"/>
      <c r="ARH41"/>
      <c r="ARI41"/>
      <c r="ARJ41"/>
      <c r="ARK41"/>
      <c r="ARL41"/>
      <c r="ARM41"/>
      <c r="ARN41"/>
      <c r="ARO41"/>
      <c r="ARP41"/>
      <c r="ARQ41"/>
      <c r="ARR41"/>
      <c r="ARS41"/>
      <c r="ART41"/>
      <c r="ARU41"/>
      <c r="ARV41"/>
      <c r="ARW41"/>
      <c r="ARX41"/>
      <c r="ARY41"/>
      <c r="ARZ41"/>
      <c r="ASA41"/>
      <c r="ASB41"/>
      <c r="ASC41"/>
      <c r="ASD41"/>
      <c r="ASE41"/>
      <c r="ASF41"/>
      <c r="ASG41"/>
      <c r="ASH41"/>
      <c r="ASI41"/>
      <c r="ASJ41"/>
      <c r="ASK41"/>
      <c r="ASL41"/>
      <c r="ASM41"/>
      <c r="ASN41"/>
      <c r="ASO41"/>
      <c r="ASP41"/>
      <c r="ASQ41"/>
      <c r="ASR41"/>
      <c r="ASS41"/>
      <c r="AST41"/>
      <c r="ASU41"/>
      <c r="ASV41"/>
      <c r="ASW41"/>
      <c r="ASX41"/>
      <c r="ASY41"/>
      <c r="ASZ41"/>
      <c r="ATA41"/>
      <c r="ATB41"/>
      <c r="ATC41"/>
      <c r="ATD41"/>
      <c r="ATE41"/>
      <c r="ATF41"/>
      <c r="ATG41"/>
      <c r="ATH41"/>
      <c r="ATI41"/>
      <c r="ATJ41"/>
      <c r="ATK41"/>
      <c r="ATL41"/>
      <c r="ATM41"/>
      <c r="ATN41"/>
      <c r="ATO41"/>
      <c r="ATP41"/>
      <c r="ATQ41"/>
      <c r="ATR41"/>
      <c r="ATS41"/>
      <c r="ATT41"/>
      <c r="ATU41"/>
      <c r="ATV41"/>
      <c r="ATW41"/>
      <c r="ATX41"/>
      <c r="ATY41"/>
      <c r="ATZ41"/>
      <c r="AUA41"/>
      <c r="AUB41"/>
      <c r="AUC41"/>
      <c r="AUD41"/>
      <c r="AUE41"/>
      <c r="AUF41"/>
      <c r="AUG41"/>
      <c r="AUH41"/>
      <c r="AUI41"/>
      <c r="AUJ41"/>
      <c r="AUK41"/>
      <c r="AUL41"/>
      <c r="AUM41"/>
      <c r="AUN41"/>
      <c r="AUO41"/>
      <c r="AUP41"/>
      <c r="AUQ41"/>
      <c r="AUR41"/>
      <c r="AUS41"/>
      <c r="AUT41"/>
      <c r="AUU41"/>
      <c r="AUV41"/>
      <c r="AUW41"/>
      <c r="AUX41"/>
      <c r="AUY41"/>
      <c r="AUZ41"/>
      <c r="AVA41"/>
      <c r="AVB41"/>
      <c r="AVC41"/>
      <c r="AVD41"/>
      <c r="AVE41"/>
      <c r="AVF41"/>
      <c r="AVG41"/>
      <c r="AVH41"/>
      <c r="AVI41"/>
      <c r="AVJ41"/>
      <c r="AVK41"/>
      <c r="AVL41"/>
      <c r="AVM41"/>
      <c r="AVN41"/>
      <c r="AVO41"/>
      <c r="AVP41"/>
      <c r="AVQ41"/>
      <c r="AVR41"/>
      <c r="AVS41"/>
      <c r="AVT41"/>
      <c r="AVU41"/>
      <c r="AVV41"/>
      <c r="AVW41"/>
      <c r="AVX41"/>
      <c r="AVY41"/>
      <c r="AVZ41"/>
      <c r="AWA41"/>
      <c r="AWB41"/>
      <c r="AWC41"/>
      <c r="AWD41"/>
      <c r="AWE41"/>
      <c r="AWF41"/>
      <c r="AWG41"/>
      <c r="AWH41"/>
      <c r="AWI41"/>
      <c r="AWJ41"/>
      <c r="AWK41"/>
      <c r="AWL41"/>
      <c r="AWM41"/>
      <c r="AWN41"/>
      <c r="AWO41"/>
      <c r="AWP41"/>
      <c r="AWQ41"/>
      <c r="AWR41"/>
      <c r="AWS41"/>
      <c r="AWT41"/>
      <c r="AWU41"/>
      <c r="AWV41"/>
      <c r="AWW41"/>
      <c r="AWX41"/>
      <c r="AWY41"/>
      <c r="AWZ41"/>
      <c r="AXA41"/>
      <c r="AXB41"/>
      <c r="AXC41"/>
      <c r="AXD41"/>
      <c r="AXE41"/>
      <c r="AXF41"/>
      <c r="AXG41"/>
      <c r="AXH41"/>
      <c r="AXI41"/>
      <c r="AXJ41"/>
      <c r="AXK41"/>
      <c r="AXL41"/>
      <c r="AXM41"/>
      <c r="AXN41"/>
      <c r="AXO41"/>
      <c r="AXP41"/>
      <c r="AXQ41"/>
      <c r="AXR41"/>
      <c r="AXS41"/>
      <c r="AXT41"/>
      <c r="AXU41"/>
      <c r="AXV41"/>
      <c r="AXW41"/>
      <c r="AXX41"/>
      <c r="AXY41"/>
      <c r="AXZ41"/>
      <c r="AYA41"/>
      <c r="AYB41"/>
      <c r="AYC41"/>
      <c r="AYD41"/>
      <c r="AYE41"/>
      <c r="AYF41"/>
      <c r="AYG41"/>
      <c r="AYH41"/>
      <c r="AYI41"/>
      <c r="AYJ41"/>
      <c r="AYK41"/>
      <c r="AYL41"/>
      <c r="AYM41"/>
      <c r="AYN41"/>
      <c r="AYO41"/>
      <c r="AYP41"/>
      <c r="AYQ41"/>
      <c r="AYR41"/>
      <c r="AYS41"/>
      <c r="AYT41"/>
      <c r="AYU41"/>
      <c r="AYV41"/>
      <c r="AYW41"/>
      <c r="AYX41"/>
      <c r="AYY41"/>
      <c r="AYZ41"/>
      <c r="AZA41"/>
      <c r="AZB41"/>
      <c r="AZC41"/>
      <c r="AZD41"/>
      <c r="AZE41"/>
      <c r="AZF41"/>
      <c r="AZG41"/>
      <c r="AZH41"/>
      <c r="AZI41"/>
      <c r="AZJ41"/>
      <c r="AZK41"/>
      <c r="AZL41"/>
      <c r="AZM41"/>
      <c r="AZN41"/>
      <c r="AZO41"/>
      <c r="AZP41"/>
      <c r="AZQ41"/>
      <c r="AZR41"/>
      <c r="AZS41"/>
      <c r="AZT41"/>
      <c r="AZU41"/>
      <c r="AZV41"/>
      <c r="AZW41"/>
      <c r="AZX41"/>
      <c r="AZY41"/>
      <c r="AZZ41"/>
      <c r="BAA41"/>
      <c r="BAB41"/>
      <c r="BAC41"/>
      <c r="BAD41"/>
      <c r="BAE41"/>
      <c r="BAF41"/>
      <c r="BAG41"/>
      <c r="BAH41"/>
      <c r="BAI41"/>
      <c r="BAJ41"/>
      <c r="BAK41"/>
      <c r="BAL41"/>
      <c r="BAM41"/>
      <c r="BAN41"/>
      <c r="BAO41"/>
      <c r="BAP41"/>
      <c r="BAQ41"/>
      <c r="BAR41"/>
      <c r="BAS41"/>
      <c r="BAT41"/>
      <c r="BAU41"/>
      <c r="BAV41"/>
      <c r="BAW41"/>
      <c r="BAX41"/>
      <c r="BAY41"/>
      <c r="BAZ41"/>
      <c r="BBA41"/>
      <c r="BBB41"/>
      <c r="BBC41"/>
      <c r="BBD41"/>
      <c r="BBE41"/>
      <c r="BBF41"/>
      <c r="BBG41"/>
      <c r="BBH41"/>
      <c r="BBI41"/>
      <c r="BBJ41"/>
      <c r="BBK41"/>
      <c r="BBL41"/>
      <c r="BBM41"/>
      <c r="BBN41"/>
      <c r="BBO41"/>
      <c r="BBP41"/>
      <c r="BBQ41"/>
      <c r="BBR41"/>
      <c r="BBS41"/>
      <c r="BBT41"/>
      <c r="BBU41"/>
      <c r="BBV41"/>
      <c r="BBW41"/>
      <c r="BBX41"/>
      <c r="BBY41"/>
      <c r="BBZ41"/>
      <c r="BCA41"/>
      <c r="BCB41"/>
      <c r="BCC41"/>
      <c r="BCD41"/>
      <c r="BCE41"/>
      <c r="BCF41"/>
      <c r="BCG41"/>
      <c r="BCH41"/>
      <c r="BCI41"/>
      <c r="BCJ41"/>
      <c r="BCK41"/>
      <c r="BCL41"/>
      <c r="BCM41"/>
      <c r="BCN41"/>
      <c r="BCO41"/>
      <c r="BCP41"/>
      <c r="BCQ41"/>
      <c r="BCR41"/>
      <c r="BCS41"/>
      <c r="BCT41"/>
      <c r="BCU41"/>
      <c r="BCV41"/>
      <c r="BCW41"/>
      <c r="BCX41"/>
      <c r="BCY41"/>
      <c r="BCZ41"/>
      <c r="BDA41"/>
      <c r="BDB41"/>
      <c r="BDC41"/>
      <c r="BDD41"/>
      <c r="BDE41"/>
      <c r="BDF41"/>
      <c r="BDG41"/>
      <c r="BDH41"/>
      <c r="BDI41"/>
      <c r="BDJ41"/>
      <c r="BDK41"/>
      <c r="BDL41"/>
      <c r="BDM41"/>
      <c r="BDN41"/>
      <c r="BDO41"/>
      <c r="BDP41"/>
      <c r="BDQ41"/>
      <c r="BDR41"/>
      <c r="BDS41"/>
      <c r="BDT41"/>
      <c r="BDU41"/>
      <c r="BDV41"/>
      <c r="BDW41"/>
      <c r="BDX41"/>
      <c r="BDY41"/>
      <c r="BDZ41"/>
      <c r="BEA41"/>
      <c r="BEB41"/>
      <c r="BEC41"/>
      <c r="BED41"/>
      <c r="BEE41"/>
      <c r="BEF41"/>
      <c r="BEG41"/>
      <c r="BEH41"/>
      <c r="BEI41"/>
      <c r="BEJ41"/>
      <c r="BEK41"/>
      <c r="BEL41"/>
      <c r="BEM41"/>
      <c r="BEN41"/>
      <c r="BEO41"/>
      <c r="BEP41"/>
      <c r="BEQ41"/>
      <c r="BER41"/>
      <c r="BES41"/>
      <c r="BET41"/>
      <c r="BEU41"/>
      <c r="BEV41"/>
      <c r="BEW41"/>
      <c r="BEX41"/>
      <c r="BEY41"/>
      <c r="BEZ41"/>
      <c r="BFA41"/>
      <c r="BFB41"/>
      <c r="BFC41"/>
      <c r="BFD41"/>
      <c r="BFE41"/>
      <c r="BFF41"/>
      <c r="BFG41"/>
      <c r="BFH41"/>
      <c r="BFI41"/>
      <c r="BFJ41"/>
      <c r="BFK41"/>
      <c r="BFL41"/>
      <c r="BFM41"/>
      <c r="BFN41"/>
      <c r="BFO41"/>
      <c r="BFP41"/>
      <c r="BFQ41"/>
      <c r="BFR41"/>
      <c r="BFS41"/>
      <c r="BFT41"/>
      <c r="BFU41"/>
      <c r="BFV41"/>
      <c r="BFW41"/>
      <c r="BFX41"/>
      <c r="BFY41"/>
      <c r="BFZ41"/>
      <c r="BGA41"/>
      <c r="BGB41"/>
      <c r="BGC41"/>
      <c r="BGD41"/>
      <c r="BGE41"/>
      <c r="BGF41"/>
      <c r="BGG41"/>
      <c r="BGH41"/>
      <c r="BGI41"/>
      <c r="BGJ41"/>
      <c r="BGK41"/>
      <c r="BGL41"/>
      <c r="BGM41"/>
      <c r="BGN41"/>
      <c r="BGO41"/>
      <c r="BGP41"/>
      <c r="BGQ41"/>
      <c r="BGR41"/>
      <c r="BGS41"/>
      <c r="BGT41"/>
      <c r="BGU41"/>
      <c r="BGV41"/>
      <c r="BGW41"/>
      <c r="BGX41"/>
      <c r="BGY41"/>
      <c r="BGZ41"/>
      <c r="BHA41"/>
      <c r="BHB41"/>
      <c r="BHC41"/>
      <c r="BHD41"/>
      <c r="BHE41"/>
      <c r="BHF41"/>
      <c r="BHG41"/>
      <c r="BHH41"/>
      <c r="BHI41"/>
      <c r="BHJ41"/>
      <c r="BHK41"/>
      <c r="BHL41"/>
      <c r="BHM41"/>
      <c r="BHN41"/>
      <c r="BHO41"/>
      <c r="BHP41"/>
      <c r="BHQ41"/>
      <c r="BHR41"/>
      <c r="BHS41"/>
      <c r="BHT41"/>
      <c r="BHU41"/>
      <c r="BHV41"/>
      <c r="BHW41"/>
      <c r="BHX41"/>
      <c r="BHY41"/>
      <c r="BHZ41"/>
      <c r="BIA41"/>
      <c r="BIB41"/>
      <c r="BIC41"/>
      <c r="BID41"/>
      <c r="BIE41"/>
      <c r="BIF41"/>
      <c r="BIG41"/>
      <c r="BIH41"/>
      <c r="BII41"/>
      <c r="BIJ41"/>
      <c r="BIK41"/>
      <c r="BIL41"/>
      <c r="BIM41"/>
      <c r="BIN41"/>
      <c r="BIO41"/>
      <c r="BIP41"/>
      <c r="BIQ41"/>
      <c r="BIR41"/>
      <c r="BIS41"/>
      <c r="BIT41"/>
      <c r="BIU41"/>
      <c r="BIV41"/>
      <c r="BIW41"/>
      <c r="BIX41"/>
      <c r="BIY41"/>
      <c r="BIZ41"/>
      <c r="BJA41"/>
      <c r="BJB41"/>
      <c r="BJC41"/>
      <c r="BJD41"/>
      <c r="BJE41"/>
      <c r="BJF41"/>
      <c r="BJG41"/>
      <c r="BJH41"/>
      <c r="BJI41"/>
      <c r="BJJ41"/>
      <c r="BJK41"/>
      <c r="BJL41"/>
      <c r="BJM41"/>
      <c r="BJN41"/>
      <c r="BJO41"/>
      <c r="BJP41"/>
      <c r="BJQ41"/>
      <c r="BJR41"/>
      <c r="BJS41"/>
      <c r="BJT41"/>
      <c r="BJU41"/>
      <c r="BJV41"/>
      <c r="BJW41"/>
      <c r="BJX41"/>
      <c r="BJY41"/>
      <c r="BJZ41"/>
      <c r="BKA41"/>
      <c r="BKB41"/>
      <c r="BKC41"/>
      <c r="BKD41"/>
      <c r="BKE41"/>
      <c r="BKF41"/>
      <c r="BKG41"/>
      <c r="BKH41"/>
      <c r="BKI41"/>
      <c r="BKJ41"/>
      <c r="BKK41"/>
      <c r="BKL41"/>
      <c r="BKM41"/>
      <c r="BKN41"/>
      <c r="BKO41"/>
      <c r="BKP41"/>
      <c r="BKQ41"/>
      <c r="BKR41"/>
      <c r="BKS41"/>
      <c r="BKT41"/>
      <c r="BKU41"/>
      <c r="BKV41"/>
      <c r="BKW41"/>
      <c r="BKX41"/>
      <c r="BKY41"/>
      <c r="BKZ41"/>
      <c r="BLA41"/>
      <c r="BLB41"/>
      <c r="BLC41"/>
      <c r="BLD41"/>
      <c r="BLE41"/>
      <c r="BLF41"/>
      <c r="BLG41"/>
      <c r="BLH41"/>
      <c r="BLI41"/>
      <c r="BLJ41"/>
      <c r="BLK41"/>
      <c r="BLL41"/>
      <c r="BLM41"/>
      <c r="BLN41"/>
      <c r="BLO41"/>
      <c r="BLP41"/>
      <c r="BLQ41"/>
      <c r="BLR41"/>
      <c r="BLS41"/>
      <c r="BLT41"/>
      <c r="BLU41"/>
      <c r="BLV41"/>
      <c r="BLW41"/>
      <c r="BLX41"/>
      <c r="BLY41"/>
      <c r="BLZ41"/>
      <c r="BMA41"/>
      <c r="BMB41"/>
      <c r="BMC41"/>
      <c r="BMD41"/>
      <c r="BME41"/>
      <c r="BMF41"/>
      <c r="BMG41"/>
      <c r="BMH41"/>
      <c r="BMI41"/>
      <c r="BMJ41"/>
      <c r="BMK41"/>
      <c r="BML41"/>
      <c r="BMM41"/>
      <c r="BMN41"/>
      <c r="BMO41"/>
      <c r="BMP41"/>
      <c r="BMQ41"/>
      <c r="BMR41"/>
      <c r="BMS41"/>
      <c r="BMT41"/>
      <c r="BMU41"/>
      <c r="BMV41"/>
      <c r="BMW41"/>
      <c r="BMX41"/>
      <c r="BMY41"/>
      <c r="BMZ41"/>
      <c r="BNA41"/>
      <c r="BNB41"/>
      <c r="BNC41"/>
      <c r="BND41"/>
      <c r="BNE41"/>
      <c r="BNF41"/>
      <c r="BNG41"/>
      <c r="BNH41"/>
      <c r="BNI41"/>
      <c r="BNJ41"/>
      <c r="BNK41"/>
      <c r="BNL41"/>
      <c r="BNM41"/>
      <c r="BNN41"/>
      <c r="BNO41"/>
      <c r="BNP41"/>
      <c r="BNQ41"/>
      <c r="BNR41"/>
      <c r="BNS41"/>
      <c r="BNT41"/>
      <c r="BNU41"/>
      <c r="BNV41"/>
      <c r="BNW41"/>
      <c r="BNX41"/>
      <c r="BNY41"/>
      <c r="BNZ41"/>
      <c r="BOA41"/>
      <c r="BOB41"/>
      <c r="BOC41"/>
      <c r="BOD41"/>
      <c r="BOE41"/>
      <c r="BOF41"/>
      <c r="BOG41"/>
      <c r="BOH41"/>
      <c r="BOI41"/>
      <c r="BOJ41"/>
      <c r="BOK41"/>
      <c r="BOL41"/>
      <c r="BOM41"/>
      <c r="BON41"/>
      <c r="BOO41"/>
      <c r="BOP41"/>
      <c r="BOQ41"/>
      <c r="BOR41"/>
      <c r="BOS41"/>
      <c r="BOT41"/>
      <c r="BOU41"/>
      <c r="BOV41"/>
      <c r="BOW41"/>
      <c r="BOX41"/>
      <c r="BOY41"/>
      <c r="BOZ41"/>
      <c r="BPA41"/>
      <c r="BPB41"/>
      <c r="BPC41"/>
      <c r="BPD41"/>
      <c r="BPE41"/>
      <c r="BPF41"/>
      <c r="BPG41"/>
      <c r="BPH41"/>
      <c r="BPI41"/>
      <c r="BPJ41"/>
      <c r="BPK41"/>
      <c r="BPL41"/>
      <c r="BPM41"/>
      <c r="BPN41"/>
      <c r="BPO41"/>
      <c r="BPP41"/>
      <c r="BPQ41"/>
      <c r="BPR41"/>
      <c r="BPS41"/>
      <c r="BPT41"/>
      <c r="BPU41"/>
      <c r="BPV41"/>
      <c r="BPW41"/>
      <c r="BPX41"/>
      <c r="BPY41"/>
      <c r="BPZ41"/>
      <c r="BQA41"/>
      <c r="BQB41"/>
      <c r="BQC41"/>
      <c r="BQD41"/>
      <c r="BQE41"/>
      <c r="BQF41"/>
      <c r="BQG41"/>
      <c r="BQH41"/>
      <c r="BQI41"/>
      <c r="BQJ41"/>
      <c r="BQK41"/>
      <c r="BQL41"/>
      <c r="BQM41"/>
      <c r="BQN41"/>
      <c r="BQO41"/>
      <c r="BQP41"/>
      <c r="BQQ41"/>
      <c r="BQR41"/>
      <c r="BQS41"/>
      <c r="BQT41"/>
      <c r="BQU41"/>
      <c r="BQV41"/>
      <c r="BQW41"/>
      <c r="BQX41"/>
      <c r="BQY41"/>
      <c r="BQZ41"/>
      <c r="BRA41"/>
      <c r="BRB41"/>
      <c r="BRC41"/>
      <c r="BRD41"/>
      <c r="BRE41"/>
      <c r="BRF41"/>
      <c r="BRG41"/>
      <c r="BRH41"/>
      <c r="BRI41"/>
      <c r="BRJ41"/>
      <c r="BRK41"/>
      <c r="BRL41"/>
      <c r="BRM41"/>
      <c r="BRN41"/>
      <c r="BRO41"/>
      <c r="BRP41"/>
      <c r="BRQ41"/>
      <c r="BRR41"/>
      <c r="BRS41"/>
      <c r="BRT41"/>
      <c r="BRU41"/>
      <c r="BRV41"/>
      <c r="BRW41"/>
      <c r="BRX41"/>
      <c r="BRY41"/>
      <c r="BRZ41"/>
      <c r="BSA41"/>
      <c r="BSB41"/>
      <c r="BSC41"/>
      <c r="BSD41"/>
      <c r="BSE41"/>
      <c r="BSF41"/>
      <c r="BSG41"/>
      <c r="BSH41"/>
      <c r="BSI41"/>
      <c r="BSJ41"/>
      <c r="BSK41"/>
      <c r="BSL41"/>
      <c r="BSM41"/>
      <c r="BSN41"/>
      <c r="BSO41"/>
      <c r="BSP41"/>
      <c r="BSQ41"/>
      <c r="BSR41"/>
      <c r="BSS41"/>
      <c r="BST41"/>
      <c r="BSU41"/>
      <c r="BSV41"/>
      <c r="BSW41"/>
      <c r="BSX41"/>
      <c r="BSY41"/>
      <c r="BSZ41"/>
      <c r="BTA41"/>
      <c r="BTB41"/>
      <c r="BTC41"/>
      <c r="BTD41"/>
      <c r="BTE41"/>
      <c r="BTF41"/>
      <c r="BTG41"/>
      <c r="BTH41"/>
      <c r="BTI41"/>
      <c r="BTJ41"/>
      <c r="BTK41"/>
      <c r="BTL41"/>
      <c r="BTM41"/>
      <c r="BTN41"/>
      <c r="BTO41"/>
      <c r="BTP41"/>
      <c r="BTQ41"/>
      <c r="BTR41"/>
      <c r="BTS41"/>
      <c r="BTT41"/>
      <c r="BTU41"/>
      <c r="BTV41"/>
      <c r="BTW41"/>
      <c r="BTX41"/>
      <c r="BTY41"/>
      <c r="BTZ41"/>
      <c r="BUA41"/>
      <c r="BUB41"/>
      <c r="BUC41"/>
      <c r="BUD41"/>
      <c r="BUE41"/>
      <c r="BUF41"/>
      <c r="BUG41"/>
      <c r="BUH41"/>
      <c r="BUI41"/>
      <c r="BUJ41"/>
      <c r="BUK41"/>
      <c r="BUL41"/>
      <c r="BUM41"/>
      <c r="BUN41"/>
      <c r="BUO41"/>
      <c r="BUP41"/>
      <c r="BUQ41"/>
      <c r="BUR41"/>
      <c r="BUS41"/>
      <c r="BUT41"/>
      <c r="BUU41"/>
      <c r="BUV41"/>
      <c r="BUW41"/>
      <c r="BUX41"/>
      <c r="BUY41"/>
      <c r="BUZ41"/>
      <c r="BVA41"/>
      <c r="BVB41"/>
      <c r="BVC41"/>
      <c r="BVD41"/>
      <c r="BVE41"/>
      <c r="BVF41"/>
      <c r="BVG41"/>
      <c r="BVH41"/>
      <c r="BVI41"/>
      <c r="BVJ41"/>
      <c r="BVK41"/>
      <c r="BVL41"/>
      <c r="BVM41"/>
      <c r="BVN41"/>
      <c r="BVO41"/>
      <c r="BVP41"/>
      <c r="BVQ41"/>
      <c r="BVR41"/>
      <c r="BVS41"/>
      <c r="BVT41"/>
      <c r="BVU41"/>
      <c r="BVV41"/>
      <c r="BVW41"/>
      <c r="BVX41"/>
      <c r="BVY41"/>
      <c r="BVZ41"/>
      <c r="BWA41"/>
      <c r="BWB41"/>
      <c r="BWC41"/>
      <c r="BWD41"/>
      <c r="BWE41"/>
      <c r="BWF41"/>
      <c r="BWG41"/>
      <c r="BWH41"/>
      <c r="BWI41"/>
      <c r="BWJ41"/>
      <c r="BWK41"/>
      <c r="BWL41"/>
      <c r="BWM41"/>
      <c r="BWN41"/>
      <c r="BWO41"/>
      <c r="BWP41"/>
      <c r="BWQ41"/>
      <c r="BWR41"/>
      <c r="BWS41"/>
      <c r="BWT41"/>
      <c r="BWU41"/>
      <c r="BWV41"/>
      <c r="BWW41"/>
      <c r="BWX41"/>
      <c r="BWY41"/>
      <c r="BWZ41"/>
      <c r="BXA41"/>
      <c r="BXB41"/>
      <c r="BXC41"/>
      <c r="BXD41"/>
      <c r="BXE41"/>
      <c r="BXF41"/>
      <c r="BXG41"/>
      <c r="BXH41"/>
      <c r="BXI41"/>
      <c r="BXJ41"/>
      <c r="BXK41"/>
      <c r="BXL41"/>
      <c r="BXM41"/>
      <c r="BXN41"/>
      <c r="BXO41"/>
      <c r="BXP41"/>
      <c r="BXQ41"/>
      <c r="BXR41"/>
      <c r="BXS41"/>
      <c r="BXT41"/>
      <c r="BXU41"/>
      <c r="BXV41"/>
      <c r="BXW41"/>
      <c r="BXX41"/>
      <c r="BXY41"/>
      <c r="BXZ41"/>
      <c r="BYA41"/>
      <c r="BYB41"/>
      <c r="BYC41"/>
      <c r="BYD41"/>
      <c r="BYE41"/>
      <c r="BYF41"/>
      <c r="BYG41"/>
      <c r="BYH41"/>
      <c r="BYI41"/>
      <c r="BYJ41"/>
      <c r="BYK41"/>
      <c r="BYL41"/>
      <c r="BYM41"/>
      <c r="BYN41"/>
      <c r="BYO41"/>
      <c r="BYP41"/>
      <c r="BYQ41"/>
      <c r="BYR41"/>
      <c r="BYS41"/>
      <c r="BYT41"/>
      <c r="BYU41"/>
      <c r="BYV41"/>
      <c r="BYW41"/>
      <c r="BYX41"/>
      <c r="BYY41"/>
      <c r="BYZ41"/>
      <c r="BZA41"/>
      <c r="BZB41"/>
      <c r="BZC41"/>
      <c r="BZD41"/>
      <c r="BZE41"/>
      <c r="BZF41"/>
      <c r="BZG41"/>
      <c r="BZH41"/>
      <c r="BZI41"/>
      <c r="BZJ41"/>
      <c r="BZK41"/>
      <c r="BZL41"/>
      <c r="BZM41"/>
      <c r="BZN41"/>
      <c r="BZO41"/>
      <c r="BZP41"/>
      <c r="BZQ41"/>
      <c r="BZR41"/>
      <c r="BZS41"/>
      <c r="BZT41"/>
      <c r="BZU41"/>
      <c r="BZV41"/>
      <c r="BZW41"/>
      <c r="BZX41"/>
      <c r="BZY41"/>
      <c r="BZZ41"/>
      <c r="CAA41"/>
      <c r="CAB41"/>
      <c r="CAC41"/>
      <c r="CAD41"/>
      <c r="CAE41"/>
      <c r="CAF41"/>
      <c r="CAG41"/>
      <c r="CAH41"/>
      <c r="CAI41"/>
      <c r="CAJ41"/>
      <c r="CAK41"/>
      <c r="CAL41"/>
      <c r="CAM41"/>
      <c r="CAN41"/>
      <c r="CAO41"/>
      <c r="CAP41"/>
      <c r="CAQ41"/>
      <c r="CAR41"/>
      <c r="CAS41"/>
      <c r="CAT41"/>
      <c r="CAU41"/>
      <c r="CAV41"/>
      <c r="CAW41"/>
      <c r="CAX41"/>
      <c r="CAY41"/>
      <c r="CAZ41"/>
      <c r="CBA41"/>
      <c r="CBB41"/>
      <c r="CBC41"/>
      <c r="CBD41"/>
      <c r="CBE41"/>
      <c r="CBF41"/>
      <c r="CBG41"/>
      <c r="CBH41"/>
      <c r="CBI41"/>
      <c r="CBJ41"/>
      <c r="CBK41"/>
      <c r="CBL41"/>
      <c r="CBM41"/>
      <c r="CBN41"/>
      <c r="CBO41"/>
      <c r="CBP41"/>
      <c r="CBQ41"/>
      <c r="CBR41"/>
      <c r="CBS41"/>
      <c r="CBT41"/>
      <c r="CBU41"/>
      <c r="CBV41"/>
      <c r="CBW41"/>
      <c r="CBX41"/>
      <c r="CBY41"/>
      <c r="CBZ41"/>
      <c r="CCA41"/>
      <c r="CCB41"/>
      <c r="CCC41"/>
      <c r="CCD41"/>
      <c r="CCE41"/>
      <c r="CCF41"/>
      <c r="CCG41"/>
      <c r="CCH41"/>
      <c r="CCI41"/>
      <c r="CCJ41"/>
      <c r="CCK41"/>
      <c r="CCL41"/>
      <c r="CCM41"/>
      <c r="CCN41"/>
      <c r="CCO41"/>
      <c r="CCP41"/>
      <c r="CCQ41"/>
      <c r="CCR41"/>
      <c r="CCS41"/>
      <c r="CCT41"/>
      <c r="CCU41"/>
      <c r="CCV41"/>
      <c r="CCW41"/>
      <c r="CCX41"/>
      <c r="CCY41"/>
      <c r="CCZ41"/>
      <c r="CDA41"/>
      <c r="CDB41"/>
      <c r="CDC41"/>
      <c r="CDD41"/>
      <c r="CDE41"/>
      <c r="CDF41"/>
      <c r="CDG41"/>
      <c r="CDH41"/>
      <c r="CDI41"/>
      <c r="CDJ41"/>
      <c r="CDK41"/>
      <c r="CDL41"/>
      <c r="CDM41"/>
      <c r="CDN41"/>
      <c r="CDO41"/>
      <c r="CDP41"/>
      <c r="CDQ41"/>
      <c r="CDR41"/>
      <c r="CDS41"/>
      <c r="CDT41"/>
      <c r="CDU41"/>
      <c r="CDV41"/>
      <c r="CDW41"/>
      <c r="CDX41"/>
      <c r="CDY41"/>
      <c r="CDZ41"/>
      <c r="CEA41"/>
      <c r="CEB41"/>
      <c r="CEC41"/>
      <c r="CED41"/>
      <c r="CEE41"/>
      <c r="CEF41"/>
      <c r="CEG41"/>
      <c r="CEH41"/>
      <c r="CEI41"/>
      <c r="CEJ41"/>
      <c r="CEK41"/>
      <c r="CEL41"/>
      <c r="CEM41"/>
      <c r="CEN41"/>
      <c r="CEO41"/>
      <c r="CEP41"/>
      <c r="CEQ41"/>
      <c r="CER41"/>
      <c r="CES41"/>
      <c r="CET41"/>
      <c r="CEU41"/>
      <c r="CEV41"/>
      <c r="CEW41"/>
      <c r="CEX41"/>
      <c r="CEY41"/>
      <c r="CEZ41"/>
      <c r="CFA41"/>
      <c r="CFB41"/>
      <c r="CFC41"/>
      <c r="CFD41"/>
      <c r="CFE41"/>
      <c r="CFF41"/>
      <c r="CFG41"/>
      <c r="CFH41"/>
      <c r="CFI41"/>
      <c r="CFJ41"/>
      <c r="CFK41"/>
      <c r="CFL41"/>
      <c r="CFM41"/>
      <c r="CFN41"/>
      <c r="CFO41"/>
      <c r="CFP41"/>
      <c r="CFQ41"/>
      <c r="CFR41"/>
      <c r="CFS41"/>
      <c r="CFT41"/>
      <c r="CFU41"/>
      <c r="CFV41"/>
      <c r="CFW41"/>
      <c r="CFX41"/>
      <c r="CFY41"/>
      <c r="CFZ41"/>
      <c r="CGA41"/>
      <c r="CGB41"/>
      <c r="CGC41"/>
      <c r="CGD41"/>
      <c r="CGE41"/>
      <c r="CGF41"/>
      <c r="CGG41"/>
      <c r="CGH41"/>
      <c r="CGI41"/>
      <c r="CGJ41"/>
      <c r="CGK41"/>
      <c r="CGL41"/>
      <c r="CGM41"/>
      <c r="CGN41"/>
      <c r="CGO41"/>
      <c r="CGP41"/>
      <c r="CGQ41"/>
      <c r="CGR41"/>
      <c r="CGS41"/>
      <c r="CGT41"/>
      <c r="CGU41"/>
      <c r="CGV41"/>
      <c r="CGW41"/>
      <c r="CGX41"/>
      <c r="CGY41"/>
      <c r="CGZ41"/>
      <c r="CHA41"/>
      <c r="CHB41"/>
      <c r="CHC41"/>
      <c r="CHD41"/>
      <c r="CHE41"/>
      <c r="CHF41"/>
      <c r="CHG41"/>
      <c r="CHH41"/>
      <c r="CHI41"/>
      <c r="CHJ41"/>
      <c r="CHK41"/>
      <c r="CHL41"/>
      <c r="CHM41"/>
      <c r="CHN41"/>
      <c r="CHO41"/>
      <c r="CHP41"/>
      <c r="CHQ41"/>
      <c r="CHR41"/>
      <c r="CHS41"/>
      <c r="CHT41"/>
      <c r="CHU41"/>
      <c r="CHV41"/>
      <c r="CHW41"/>
      <c r="CHX41"/>
      <c r="CHY41"/>
      <c r="CHZ41"/>
      <c r="CIA41"/>
      <c r="CIB41"/>
      <c r="CIC41"/>
      <c r="CID41"/>
      <c r="CIE41"/>
      <c r="CIF41"/>
      <c r="CIG41"/>
      <c r="CIH41"/>
      <c r="CII41"/>
      <c r="CIJ41"/>
      <c r="CIK41"/>
      <c r="CIL41"/>
      <c r="CIM41"/>
      <c r="CIN41"/>
      <c r="CIO41"/>
      <c r="CIP41"/>
      <c r="CIQ41"/>
      <c r="CIR41"/>
      <c r="CIS41"/>
      <c r="CIT41"/>
      <c r="CIU41"/>
      <c r="CIV41"/>
      <c r="CIW41"/>
      <c r="CIX41"/>
      <c r="CIY41"/>
      <c r="CIZ41"/>
      <c r="CJA41"/>
      <c r="CJB41"/>
      <c r="CJC41"/>
      <c r="CJD41"/>
      <c r="CJE41"/>
      <c r="CJF41"/>
      <c r="CJG41"/>
      <c r="CJH41"/>
      <c r="CJI41"/>
      <c r="CJJ41"/>
      <c r="CJK41"/>
      <c r="CJL41"/>
      <c r="CJM41"/>
      <c r="CJN41"/>
      <c r="CJO41"/>
      <c r="CJP41"/>
      <c r="CJQ41"/>
      <c r="CJR41"/>
      <c r="CJS41"/>
      <c r="CJT41"/>
      <c r="CJU41"/>
      <c r="CJV41"/>
      <c r="CJW41"/>
      <c r="CJX41"/>
      <c r="CJY41"/>
      <c r="CJZ41"/>
      <c r="CKA41"/>
      <c r="CKB41"/>
      <c r="CKC41"/>
      <c r="CKD41"/>
      <c r="CKE41"/>
      <c r="CKF41"/>
      <c r="CKG41"/>
      <c r="CKH41"/>
      <c r="CKI41"/>
      <c r="CKJ41"/>
      <c r="CKK41"/>
      <c r="CKL41"/>
      <c r="CKM41"/>
      <c r="CKN41"/>
      <c r="CKO41"/>
      <c r="CKP41"/>
      <c r="CKQ41"/>
      <c r="CKR41"/>
      <c r="CKS41"/>
      <c r="CKT41"/>
      <c r="CKU41"/>
      <c r="CKV41"/>
      <c r="CKW41"/>
      <c r="CKX41"/>
      <c r="CKY41"/>
      <c r="CKZ41"/>
      <c r="CLA41"/>
      <c r="CLB41"/>
      <c r="CLC41"/>
      <c r="CLD41"/>
      <c r="CLE41"/>
      <c r="CLF41"/>
      <c r="CLG41"/>
      <c r="CLH41"/>
      <c r="CLI41"/>
      <c r="CLJ41"/>
      <c r="CLK41"/>
      <c r="CLL41"/>
      <c r="CLM41"/>
      <c r="CLN41"/>
      <c r="CLO41"/>
      <c r="CLP41"/>
      <c r="CLQ41"/>
      <c r="CLR41"/>
      <c r="CLS41"/>
      <c r="CLT41"/>
      <c r="CLU41"/>
      <c r="CLV41"/>
      <c r="CLW41"/>
      <c r="CLX41"/>
      <c r="CLY41"/>
      <c r="CLZ41"/>
      <c r="CMA41"/>
      <c r="CMB41"/>
      <c r="CMC41"/>
      <c r="CMD41"/>
      <c r="CME41"/>
      <c r="CMF41"/>
      <c r="CMG41"/>
      <c r="CMH41"/>
      <c r="CMI41"/>
      <c r="CMJ41"/>
      <c r="CMK41"/>
      <c r="CML41"/>
      <c r="CMM41"/>
      <c r="CMN41"/>
      <c r="CMO41"/>
      <c r="CMP41"/>
      <c r="CMQ41"/>
      <c r="CMR41"/>
      <c r="CMS41"/>
      <c r="CMT41"/>
      <c r="CMU41"/>
      <c r="CMV41"/>
      <c r="CMW41"/>
      <c r="CMX41"/>
      <c r="CMY41"/>
      <c r="CMZ41"/>
      <c r="CNA41"/>
      <c r="CNB41"/>
      <c r="CNC41"/>
      <c r="CND41"/>
      <c r="CNE41"/>
      <c r="CNF41"/>
      <c r="CNG41"/>
      <c r="CNH41"/>
      <c r="CNI41"/>
      <c r="CNJ41"/>
      <c r="CNK41"/>
      <c r="CNL41"/>
      <c r="CNM41"/>
      <c r="CNN41"/>
      <c r="CNO41"/>
      <c r="CNP41"/>
      <c r="CNQ41"/>
      <c r="CNR41"/>
      <c r="CNS41"/>
      <c r="CNT41"/>
      <c r="CNU41"/>
      <c r="CNV41"/>
      <c r="CNW41"/>
      <c r="CNX41"/>
      <c r="CNY41"/>
      <c r="CNZ41"/>
      <c r="COA41"/>
      <c r="COB41"/>
      <c r="COC41"/>
      <c r="COD41"/>
      <c r="COE41"/>
      <c r="COF41"/>
      <c r="COG41"/>
      <c r="COH41"/>
      <c r="COI41"/>
      <c r="COJ41"/>
      <c r="COK41"/>
      <c r="COL41"/>
      <c r="COM41"/>
      <c r="CON41"/>
      <c r="COO41"/>
      <c r="COP41"/>
      <c r="COQ41"/>
      <c r="COR41"/>
      <c r="COS41"/>
      <c r="COT41"/>
      <c r="COU41"/>
      <c r="COV41"/>
      <c r="COW41"/>
      <c r="COX41"/>
      <c r="COY41"/>
      <c r="COZ41"/>
      <c r="CPA41"/>
      <c r="CPB41"/>
      <c r="CPC41"/>
      <c r="CPD41"/>
      <c r="CPE41"/>
      <c r="CPF41"/>
      <c r="CPG41"/>
      <c r="CPH41"/>
      <c r="CPI41"/>
      <c r="CPJ41"/>
      <c r="CPK41"/>
      <c r="CPL41"/>
      <c r="CPM41"/>
      <c r="CPN41"/>
      <c r="CPO41"/>
      <c r="CPP41"/>
      <c r="CPQ41"/>
      <c r="CPR41"/>
      <c r="CPS41"/>
      <c r="CPT41"/>
      <c r="CPU41"/>
      <c r="CPV41"/>
      <c r="CPW41"/>
      <c r="CPX41"/>
      <c r="CPY41"/>
      <c r="CPZ41"/>
      <c r="CQA41"/>
      <c r="CQB41"/>
      <c r="CQC41"/>
      <c r="CQD41"/>
      <c r="CQE41"/>
      <c r="CQF41"/>
      <c r="CQG41"/>
      <c r="CQH41"/>
      <c r="CQI41"/>
      <c r="CQJ41"/>
      <c r="CQK41"/>
      <c r="CQL41"/>
      <c r="CQM41"/>
      <c r="CQN41"/>
      <c r="CQO41"/>
      <c r="CQP41"/>
      <c r="CQQ41"/>
      <c r="CQR41"/>
      <c r="CQS41"/>
      <c r="CQT41"/>
      <c r="CQU41"/>
      <c r="CQV41"/>
      <c r="CQW41"/>
      <c r="CQX41"/>
      <c r="CQY41"/>
      <c r="CQZ41"/>
      <c r="CRA41"/>
      <c r="CRB41"/>
      <c r="CRC41"/>
      <c r="CRD41"/>
      <c r="CRE41"/>
      <c r="CRF41"/>
      <c r="CRG41"/>
      <c r="CRH41"/>
      <c r="CRI41"/>
      <c r="CRJ41"/>
      <c r="CRK41"/>
    </row>
    <row r="42" spans="1:2507" x14ac:dyDescent="0.3">
      <c r="A42" s="119" t="s">
        <v>117</v>
      </c>
      <c r="B42" s="64" t="s">
        <v>80</v>
      </c>
      <c r="C42" s="65">
        <v>0</v>
      </c>
      <c r="D42" s="65">
        <v>0</v>
      </c>
      <c r="E42" s="65">
        <v>0</v>
      </c>
      <c r="F42" s="65">
        <v>0</v>
      </c>
      <c r="G42" s="65">
        <v>0</v>
      </c>
      <c r="H42" s="65">
        <v>0</v>
      </c>
      <c r="I42" s="65">
        <v>0</v>
      </c>
      <c r="J42" s="65">
        <v>0</v>
      </c>
      <c r="K42" s="65">
        <v>0</v>
      </c>
      <c r="L42" s="65">
        <v>0</v>
      </c>
      <c r="M42" s="65">
        <v>0</v>
      </c>
      <c r="N42" s="65">
        <v>0</v>
      </c>
      <c r="O42" s="65">
        <v>0</v>
      </c>
      <c r="P42" s="65">
        <v>0</v>
      </c>
      <c r="Q42" s="65">
        <v>0</v>
      </c>
      <c r="R42" s="65">
        <v>1.6700000000000001E-6</v>
      </c>
      <c r="S42" s="65">
        <v>1.7305555555555575E-6</v>
      </c>
      <c r="T42" s="65">
        <v>1.6932432432432467E-6</v>
      </c>
      <c r="U42" s="65">
        <v>3.7210526315789581E-6</v>
      </c>
      <c r="V42" s="65">
        <v>5.2858974358974549E-6</v>
      </c>
      <c r="W42" s="65">
        <v>1.091999999999998E-5</v>
      </c>
      <c r="X42" s="65">
        <v>5.1774390243902388E-5</v>
      </c>
      <c r="Y42" s="65">
        <v>1.4935833333333334E-4</v>
      </c>
      <c r="Z42" s="65">
        <v>3.0823333333333282E-4</v>
      </c>
      <c r="AA42" s="413">
        <v>5.4970999999999818E-4</v>
      </c>
      <c r="AB42" s="386">
        <v>9.4086021505375905E-4</v>
      </c>
      <c r="AC42" s="12"/>
      <c r="AD42" s="12"/>
      <c r="AE42" s="12"/>
      <c r="AF42" s="12"/>
      <c r="AG42" s="12"/>
      <c r="AH42" s="12"/>
      <c r="AI42" s="12"/>
      <c r="AJ42" s="12"/>
      <c r="AK42" s="12"/>
      <c r="AL42" s="12"/>
      <c r="AM42" s="12"/>
      <c r="AN42" s="12"/>
      <c r="AO42" s="12"/>
      <c r="AP42" s="12"/>
      <c r="AQ42" s="12"/>
      <c r="AR42" s="12"/>
      <c r="AS42" s="12"/>
      <c r="AT42" s="12"/>
      <c r="AU42" s="12"/>
      <c r="AV42" s="12"/>
      <c r="AW42" s="12"/>
      <c r="AX42" s="12"/>
      <c r="AY42" s="12"/>
      <c r="AZ42" s="12"/>
      <c r="BA42" s="12"/>
      <c r="BB42" s="12"/>
      <c r="BC42" s="12"/>
      <c r="BD42" s="12"/>
      <c r="BE42" s="12"/>
      <c r="BF42" s="12"/>
      <c r="BG42" s="12"/>
      <c r="BH42" s="12"/>
      <c r="BI42" s="12"/>
      <c r="BJ42" s="12"/>
      <c r="BK42" s="12"/>
      <c r="BL42" s="12"/>
      <c r="BM42" s="12"/>
      <c r="BN42" s="12"/>
      <c r="BO42" s="12"/>
    </row>
    <row r="43" spans="1:2507" x14ac:dyDescent="0.3">
      <c r="A43" s="119" t="s">
        <v>118</v>
      </c>
      <c r="B43" s="64" t="s">
        <v>80</v>
      </c>
      <c r="C43" s="65">
        <v>0</v>
      </c>
      <c r="D43" s="65">
        <v>0</v>
      </c>
      <c r="E43" s="65">
        <v>0</v>
      </c>
      <c r="F43" s="65">
        <v>0</v>
      </c>
      <c r="G43" s="65">
        <v>0</v>
      </c>
      <c r="H43" s="65">
        <v>0</v>
      </c>
      <c r="I43" s="65">
        <v>0</v>
      </c>
      <c r="J43" s="65">
        <v>0</v>
      </c>
      <c r="K43" s="65">
        <v>0</v>
      </c>
      <c r="L43" s="65">
        <v>0</v>
      </c>
      <c r="M43" s="65">
        <v>0</v>
      </c>
      <c r="N43" s="65">
        <v>0</v>
      </c>
      <c r="O43" s="65">
        <v>0</v>
      </c>
      <c r="P43" s="65">
        <v>0</v>
      </c>
      <c r="Q43" s="65">
        <v>0</v>
      </c>
      <c r="R43" s="65">
        <v>4.5650999999999999E-3</v>
      </c>
      <c r="S43" s="65">
        <v>5.6163333333333386E-3</v>
      </c>
      <c r="T43" s="65">
        <v>6.9610270270270402E-3</v>
      </c>
      <c r="U43" s="65">
        <v>8.8113421052631834E-3</v>
      </c>
      <c r="V43" s="65">
        <v>1.0107012820512858E-2</v>
      </c>
      <c r="W43" s="65">
        <v>1.110156249999998E-2</v>
      </c>
      <c r="X43" s="65">
        <v>1.2934378048780476E-2</v>
      </c>
      <c r="Y43" s="65">
        <v>1.3861333333333335E-2</v>
      </c>
      <c r="Z43" s="65">
        <v>0</v>
      </c>
      <c r="AA43" s="413">
        <v>0</v>
      </c>
      <c r="AB43" s="386">
        <v>0</v>
      </c>
      <c r="AC43" s="12"/>
      <c r="AD43" s="12"/>
      <c r="AE43" s="12"/>
      <c r="AF43" s="12"/>
      <c r="AG43" s="12"/>
      <c r="AH43" s="12"/>
      <c r="AI43" s="12"/>
      <c r="AJ43" s="12"/>
      <c r="AK43" s="12"/>
      <c r="AL43" s="12"/>
      <c r="AM43" s="12"/>
      <c r="AN43" s="12"/>
      <c r="AO43" s="12"/>
      <c r="AP43" s="12"/>
      <c r="AQ43" s="12"/>
      <c r="AR43" s="12"/>
      <c r="AS43" s="12"/>
      <c r="AT43" s="12"/>
      <c r="AU43" s="12"/>
      <c r="AV43" s="12"/>
      <c r="AW43" s="12"/>
      <c r="AX43" s="12"/>
      <c r="AY43" s="12"/>
      <c r="AZ43" s="12"/>
      <c r="BA43" s="12"/>
      <c r="BB43" s="12"/>
      <c r="BC43" s="12"/>
      <c r="BD43" s="12"/>
      <c r="BE43" s="12"/>
      <c r="BF43" s="12"/>
      <c r="BG43" s="12"/>
      <c r="BH43" s="12"/>
      <c r="BI43" s="12"/>
      <c r="BJ43" s="12"/>
      <c r="BK43" s="12"/>
      <c r="BL43" s="12"/>
      <c r="BM43" s="12"/>
      <c r="BN43" s="12"/>
      <c r="BO43" s="12"/>
    </row>
    <row r="44" spans="1:2507" s="128" customFormat="1" x14ac:dyDescent="0.3">
      <c r="A44" s="129" t="s">
        <v>98</v>
      </c>
      <c r="B44" s="126"/>
      <c r="C44" s="127"/>
      <c r="D44" s="127"/>
      <c r="E44" s="127"/>
      <c r="F44" s="127"/>
      <c r="G44" s="127"/>
      <c r="H44" s="127"/>
      <c r="I44" s="127"/>
      <c r="J44" s="127"/>
      <c r="K44" s="127"/>
      <c r="L44" s="127"/>
      <c r="M44" s="127"/>
      <c r="N44" s="127"/>
      <c r="O44" s="127"/>
      <c r="P44" s="127"/>
      <c r="Q44" s="127"/>
      <c r="R44" s="127"/>
      <c r="S44" s="127"/>
      <c r="T44" s="127"/>
      <c r="U44" s="127"/>
      <c r="V44" s="127"/>
      <c r="W44" s="127"/>
      <c r="X44" s="127"/>
      <c r="Y44" s="127"/>
      <c r="Z44" s="127"/>
      <c r="AA44" s="416"/>
      <c r="AB44" s="127"/>
      <c r="AC44" s="12"/>
      <c r="AD44" s="12"/>
      <c r="AE44" s="12"/>
      <c r="AF44" s="12"/>
      <c r="AG44" s="12"/>
      <c r="AH44" s="12"/>
      <c r="AI44" s="12"/>
      <c r="AJ44" s="12"/>
      <c r="AK44" s="12"/>
      <c r="AL44" s="12"/>
      <c r="AM44" s="12"/>
      <c r="AN44" s="12"/>
      <c r="AO44" s="12"/>
      <c r="AP44" s="12"/>
      <c r="AQ44" s="12"/>
      <c r="AR44" s="12"/>
      <c r="AS44" s="12"/>
      <c r="AT44" s="12"/>
      <c r="AU44" s="12"/>
      <c r="AV44" s="12"/>
      <c r="AW44" s="12"/>
      <c r="AX44" s="12"/>
      <c r="AY44" s="12"/>
      <c r="AZ44" s="12"/>
      <c r="BA44" s="12"/>
      <c r="BB44" s="12"/>
      <c r="BC44" s="12"/>
      <c r="BD44" s="12"/>
      <c r="BE44" s="12"/>
      <c r="BF44" s="12"/>
      <c r="BG44" s="12"/>
      <c r="BH44" s="12"/>
      <c r="BI44" s="12"/>
      <c r="BJ44" s="12"/>
      <c r="BK44" s="12"/>
      <c r="BL44" s="12"/>
      <c r="BM44" s="12"/>
      <c r="BN44" s="12"/>
      <c r="BO44" s="12"/>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c r="IW44"/>
      <c r="IX44"/>
      <c r="IY44"/>
      <c r="IZ44"/>
      <c r="JA44"/>
      <c r="JB44"/>
      <c r="JC44"/>
      <c r="JD44"/>
      <c r="JE44"/>
      <c r="JF44"/>
      <c r="JG44"/>
      <c r="JH44"/>
      <c r="JI44"/>
      <c r="JJ44"/>
      <c r="JK44"/>
      <c r="JL44"/>
      <c r="JM44"/>
      <c r="JN44"/>
      <c r="JO44"/>
      <c r="JP44"/>
      <c r="JQ44"/>
      <c r="JR44"/>
      <c r="JS44"/>
      <c r="JT44"/>
      <c r="JU44"/>
      <c r="JV44"/>
      <c r="JW44"/>
      <c r="JX44"/>
      <c r="JY44"/>
      <c r="JZ44"/>
      <c r="KA44"/>
      <c r="KB44"/>
      <c r="KC44"/>
      <c r="KD44"/>
      <c r="KE44"/>
      <c r="KF44"/>
      <c r="KG44"/>
      <c r="KH44"/>
      <c r="KI44"/>
      <c r="KJ44"/>
      <c r="KK44"/>
      <c r="KL44"/>
      <c r="KM44"/>
      <c r="KN44"/>
      <c r="KO44"/>
      <c r="KP44"/>
      <c r="KQ44"/>
      <c r="KR44"/>
      <c r="KS44"/>
      <c r="KT44"/>
      <c r="KU44"/>
      <c r="KV44"/>
      <c r="KW44"/>
      <c r="KX44"/>
      <c r="KY44"/>
      <c r="KZ44"/>
      <c r="LA44"/>
      <c r="LB44"/>
      <c r="LC44"/>
      <c r="LD44"/>
      <c r="LE44"/>
      <c r="LF44"/>
      <c r="LG44"/>
      <c r="LH44"/>
      <c r="LI44"/>
      <c r="LJ44"/>
      <c r="LK44"/>
      <c r="LL44"/>
      <c r="LM44"/>
      <c r="LN44"/>
      <c r="LO44"/>
      <c r="LP44"/>
      <c r="LQ44"/>
      <c r="LR44"/>
      <c r="LS44"/>
      <c r="LT44"/>
      <c r="LU44"/>
      <c r="LV44"/>
      <c r="LW44"/>
      <c r="LX44"/>
      <c r="LY44"/>
      <c r="LZ44"/>
      <c r="MA44"/>
      <c r="MB44"/>
      <c r="MC44"/>
      <c r="MD44"/>
      <c r="ME44"/>
      <c r="MF44"/>
      <c r="MG44"/>
      <c r="MH44"/>
      <c r="MI44"/>
      <c r="MJ44"/>
      <c r="MK44"/>
      <c r="ML44"/>
      <c r="MM44"/>
      <c r="MN44"/>
      <c r="MO44"/>
      <c r="MP44"/>
      <c r="MQ44"/>
      <c r="MR44"/>
      <c r="MS44"/>
      <c r="MT44"/>
      <c r="MU44"/>
      <c r="MV44"/>
      <c r="MW44"/>
      <c r="MX44"/>
      <c r="MY44"/>
      <c r="MZ44"/>
      <c r="NA44"/>
      <c r="NB44"/>
      <c r="NC44"/>
      <c r="ND44"/>
      <c r="NE44"/>
      <c r="NF44"/>
      <c r="NG44"/>
      <c r="NH44"/>
      <c r="NI44"/>
      <c r="NJ44"/>
      <c r="NK44"/>
      <c r="NL44"/>
      <c r="NM44"/>
      <c r="NN44"/>
      <c r="NO44"/>
      <c r="NP44"/>
      <c r="NQ44"/>
      <c r="NR44"/>
      <c r="NS44"/>
      <c r="NT44"/>
      <c r="NU44"/>
      <c r="NV44"/>
      <c r="NW44"/>
      <c r="NX44"/>
      <c r="NY44"/>
      <c r="NZ44"/>
      <c r="OA44"/>
      <c r="OB44"/>
      <c r="OC44"/>
      <c r="OD44"/>
      <c r="OE44"/>
      <c r="OF44"/>
      <c r="OG44"/>
      <c r="OH44"/>
      <c r="OI44"/>
      <c r="OJ44"/>
      <c r="OK44"/>
      <c r="OL44"/>
      <c r="OM44"/>
      <c r="ON44"/>
      <c r="OO44"/>
      <c r="OP44"/>
      <c r="OQ44"/>
      <c r="OR44"/>
      <c r="OS44"/>
      <c r="OT44"/>
      <c r="OU44"/>
      <c r="OV44"/>
      <c r="OW44"/>
      <c r="OX44"/>
      <c r="OY44"/>
      <c r="OZ44"/>
      <c r="PA44"/>
      <c r="PB44"/>
      <c r="PC44"/>
      <c r="PD44"/>
      <c r="PE44"/>
      <c r="PF44"/>
      <c r="PG44"/>
      <c r="PH44"/>
      <c r="PI44"/>
      <c r="PJ44"/>
      <c r="PK44"/>
      <c r="PL44"/>
      <c r="PM44"/>
      <c r="PN44"/>
      <c r="PO44"/>
      <c r="PP44"/>
      <c r="PQ44"/>
      <c r="PR44"/>
      <c r="PS44"/>
      <c r="PT44"/>
      <c r="PU44"/>
      <c r="PV44"/>
      <c r="PW44"/>
      <c r="PX44"/>
      <c r="PY44"/>
      <c r="PZ44"/>
      <c r="QA44"/>
      <c r="QB44"/>
      <c r="QC44"/>
      <c r="QD44"/>
      <c r="QE44"/>
      <c r="QF44"/>
      <c r="QG44"/>
      <c r="QH44"/>
      <c r="QI44"/>
      <c r="QJ44"/>
      <c r="QK44"/>
      <c r="QL44"/>
      <c r="QM44"/>
      <c r="QN44"/>
      <c r="QO44"/>
      <c r="QP44"/>
      <c r="QQ44"/>
      <c r="QR44"/>
      <c r="QS44"/>
      <c r="QT44"/>
      <c r="QU44"/>
      <c r="QV44"/>
      <c r="QW44"/>
      <c r="QX44"/>
      <c r="QY44"/>
      <c r="QZ44"/>
      <c r="RA44"/>
      <c r="RB44"/>
      <c r="RC44"/>
      <c r="RD44"/>
      <c r="RE44"/>
      <c r="RF44"/>
      <c r="RG44"/>
      <c r="RH44"/>
      <c r="RI44"/>
      <c r="RJ44"/>
      <c r="RK44"/>
      <c r="RL44"/>
      <c r="RM44"/>
      <c r="RN44"/>
      <c r="RO44"/>
      <c r="RP44"/>
      <c r="RQ44"/>
      <c r="RR44"/>
      <c r="RS44"/>
      <c r="RT44"/>
      <c r="RU44"/>
      <c r="RV44"/>
      <c r="RW44"/>
      <c r="RX44"/>
      <c r="RY44"/>
      <c r="RZ44"/>
      <c r="SA44"/>
      <c r="SB44"/>
      <c r="SC44"/>
      <c r="SD44"/>
      <c r="SE44"/>
      <c r="SF44"/>
      <c r="SG44"/>
      <c r="SH44"/>
      <c r="SI44"/>
      <c r="SJ44"/>
      <c r="SK44"/>
      <c r="SL44"/>
      <c r="SM44"/>
      <c r="SN44"/>
      <c r="SO44"/>
      <c r="SP44"/>
      <c r="SQ44"/>
      <c r="SR44"/>
      <c r="SS44"/>
      <c r="ST44"/>
      <c r="SU44"/>
      <c r="SV44"/>
      <c r="SW44"/>
      <c r="SX44"/>
      <c r="SY44"/>
      <c r="SZ44"/>
      <c r="TA44"/>
      <c r="TB44"/>
      <c r="TC44"/>
      <c r="TD44"/>
      <c r="TE44"/>
      <c r="TF44"/>
      <c r="TG44"/>
      <c r="TH44"/>
      <c r="TI44"/>
      <c r="TJ44"/>
      <c r="TK44"/>
      <c r="TL44"/>
      <c r="TM44"/>
      <c r="TN44"/>
      <c r="TO44"/>
      <c r="TP44"/>
      <c r="TQ44"/>
      <c r="TR44"/>
      <c r="TS44"/>
      <c r="TT44"/>
      <c r="TU44"/>
      <c r="TV44"/>
      <c r="TW44"/>
      <c r="TX44"/>
      <c r="TY44"/>
      <c r="TZ44"/>
      <c r="UA44"/>
      <c r="UB44"/>
      <c r="UC44"/>
      <c r="UD44"/>
      <c r="UE44"/>
      <c r="UF44"/>
      <c r="UG44"/>
      <c r="UH44"/>
      <c r="UI44"/>
      <c r="UJ44"/>
      <c r="UK44"/>
      <c r="UL44"/>
      <c r="UM44"/>
      <c r="UN44"/>
      <c r="UO44"/>
      <c r="UP44"/>
      <c r="UQ44"/>
      <c r="UR44"/>
      <c r="US44"/>
      <c r="UT44"/>
      <c r="UU44"/>
      <c r="UV44"/>
      <c r="UW44"/>
      <c r="UX44"/>
      <c r="UY44"/>
      <c r="UZ44"/>
      <c r="VA44"/>
      <c r="VB44"/>
      <c r="VC44"/>
      <c r="VD44"/>
      <c r="VE44"/>
      <c r="VF44"/>
      <c r="VG44"/>
      <c r="VH44"/>
      <c r="VI44"/>
      <c r="VJ44"/>
      <c r="VK44"/>
      <c r="VL44"/>
      <c r="VM44"/>
      <c r="VN44"/>
      <c r="VO44"/>
      <c r="VP44"/>
      <c r="VQ44"/>
      <c r="VR44"/>
      <c r="VS44"/>
      <c r="VT44"/>
      <c r="VU44"/>
      <c r="VV44"/>
      <c r="VW44"/>
      <c r="VX44"/>
      <c r="VY44"/>
      <c r="VZ44"/>
      <c r="WA44"/>
      <c r="WB44"/>
      <c r="WC44"/>
      <c r="WD44"/>
      <c r="WE44"/>
      <c r="WF44"/>
      <c r="WG44"/>
      <c r="WH44"/>
      <c r="WI44"/>
      <c r="WJ44"/>
      <c r="WK44"/>
      <c r="WL44"/>
      <c r="WM44"/>
      <c r="WN44"/>
      <c r="WO44"/>
      <c r="WP44"/>
      <c r="WQ44"/>
      <c r="WR44"/>
      <c r="WS44"/>
      <c r="WT44"/>
      <c r="WU44"/>
      <c r="WV44"/>
      <c r="WW44"/>
      <c r="WX44"/>
      <c r="WY44"/>
      <c r="WZ44"/>
      <c r="XA44"/>
      <c r="XB44"/>
      <c r="XC44"/>
      <c r="XD44"/>
      <c r="XE44"/>
      <c r="XF44"/>
      <c r="XG44"/>
      <c r="XH44"/>
      <c r="XI44"/>
      <c r="XJ44"/>
      <c r="XK44"/>
      <c r="XL44"/>
      <c r="XM44"/>
      <c r="XN44"/>
      <c r="XO44"/>
      <c r="XP44"/>
      <c r="XQ44"/>
      <c r="XR44"/>
      <c r="XS44"/>
      <c r="XT44"/>
      <c r="XU44"/>
      <c r="XV44"/>
      <c r="XW44"/>
      <c r="XX44"/>
      <c r="XY44"/>
      <c r="XZ44"/>
      <c r="YA44"/>
      <c r="YB44"/>
      <c r="YC44"/>
      <c r="YD44"/>
      <c r="YE44"/>
      <c r="YF44"/>
      <c r="YG44"/>
      <c r="YH44"/>
      <c r="YI44"/>
      <c r="YJ44"/>
      <c r="YK44"/>
      <c r="YL44"/>
      <c r="YM44"/>
      <c r="YN44"/>
      <c r="YO44"/>
      <c r="YP44"/>
      <c r="YQ44"/>
      <c r="YR44"/>
      <c r="YS44"/>
      <c r="YT44"/>
      <c r="YU44"/>
      <c r="YV44"/>
      <c r="YW44"/>
      <c r="YX44"/>
      <c r="YY44"/>
      <c r="YZ44"/>
      <c r="ZA44"/>
      <c r="ZB44"/>
      <c r="ZC44"/>
      <c r="ZD44"/>
      <c r="ZE44"/>
      <c r="ZF44"/>
      <c r="ZG44"/>
      <c r="ZH44"/>
      <c r="ZI44"/>
      <c r="ZJ44"/>
      <c r="ZK44"/>
      <c r="ZL44"/>
      <c r="ZM44"/>
      <c r="ZN44"/>
      <c r="ZO44"/>
      <c r="ZP44"/>
      <c r="ZQ44"/>
      <c r="ZR44"/>
      <c r="ZS44"/>
      <c r="ZT44"/>
      <c r="ZU44"/>
      <c r="ZV44"/>
      <c r="ZW44"/>
      <c r="ZX44"/>
      <c r="ZY44"/>
      <c r="ZZ44"/>
      <c r="AAA44"/>
      <c r="AAB44"/>
      <c r="AAC44"/>
      <c r="AAD44"/>
      <c r="AAE44"/>
      <c r="AAF44"/>
      <c r="AAG44"/>
      <c r="AAH44"/>
      <c r="AAI44"/>
      <c r="AAJ44"/>
      <c r="AAK44"/>
      <c r="AAL44"/>
      <c r="AAM44"/>
      <c r="AAN44"/>
      <c r="AAO44"/>
      <c r="AAP44"/>
      <c r="AAQ44"/>
      <c r="AAR44"/>
      <c r="AAS44"/>
      <c r="AAT44"/>
      <c r="AAU44"/>
      <c r="AAV44"/>
      <c r="AAW44"/>
      <c r="AAX44"/>
      <c r="AAY44"/>
      <c r="AAZ44"/>
      <c r="ABA44"/>
      <c r="ABB44"/>
      <c r="ABC44"/>
      <c r="ABD44"/>
      <c r="ABE44"/>
      <c r="ABF44"/>
      <c r="ABG44"/>
      <c r="ABH44"/>
      <c r="ABI44"/>
      <c r="ABJ44"/>
      <c r="ABK44"/>
      <c r="ABL44"/>
      <c r="ABM44"/>
      <c r="ABN44"/>
      <c r="ABO44"/>
      <c r="ABP44"/>
      <c r="ABQ44"/>
      <c r="ABR44"/>
      <c r="ABS44"/>
      <c r="ABT44"/>
      <c r="ABU44"/>
      <c r="ABV44"/>
      <c r="ABW44"/>
      <c r="ABX44"/>
      <c r="ABY44"/>
      <c r="ABZ44"/>
      <c r="ACA44"/>
      <c r="ACB44"/>
      <c r="ACC44"/>
      <c r="ACD44"/>
      <c r="ACE44"/>
      <c r="ACF44"/>
      <c r="ACG44"/>
      <c r="ACH44"/>
      <c r="ACI44"/>
      <c r="ACJ44"/>
      <c r="ACK44"/>
      <c r="ACL44"/>
      <c r="ACM44"/>
      <c r="ACN44"/>
      <c r="ACO44"/>
      <c r="ACP44"/>
      <c r="ACQ44"/>
      <c r="ACR44"/>
      <c r="ACS44"/>
      <c r="ACT44"/>
      <c r="ACU44"/>
      <c r="ACV44"/>
      <c r="ACW44"/>
      <c r="ACX44"/>
      <c r="ACY44"/>
      <c r="ACZ44"/>
      <c r="ADA44"/>
      <c r="ADB44"/>
      <c r="ADC44"/>
      <c r="ADD44"/>
      <c r="ADE44"/>
      <c r="ADF44"/>
      <c r="ADG44"/>
      <c r="ADH44"/>
      <c r="ADI44"/>
      <c r="ADJ44"/>
      <c r="ADK44"/>
      <c r="ADL44"/>
      <c r="ADM44"/>
      <c r="ADN44"/>
      <c r="ADO44"/>
      <c r="ADP44"/>
      <c r="ADQ44"/>
      <c r="ADR44"/>
      <c r="ADS44"/>
      <c r="ADT44"/>
      <c r="ADU44"/>
      <c r="ADV44"/>
      <c r="ADW44"/>
      <c r="ADX44"/>
      <c r="ADY44"/>
      <c r="ADZ44"/>
      <c r="AEA44"/>
      <c r="AEB44"/>
      <c r="AEC44"/>
      <c r="AED44"/>
      <c r="AEE44"/>
      <c r="AEF44"/>
      <c r="AEG44"/>
      <c r="AEH44"/>
      <c r="AEI44"/>
      <c r="AEJ44"/>
      <c r="AEK44"/>
      <c r="AEL44"/>
      <c r="AEM44"/>
      <c r="AEN44"/>
      <c r="AEO44"/>
      <c r="AEP44"/>
      <c r="AEQ44"/>
      <c r="AER44"/>
      <c r="AES44"/>
      <c r="AET44"/>
      <c r="AEU44"/>
      <c r="AEV44"/>
      <c r="AEW44"/>
      <c r="AEX44"/>
      <c r="AEY44"/>
      <c r="AEZ44"/>
      <c r="AFA44"/>
      <c r="AFB44"/>
      <c r="AFC44"/>
      <c r="AFD44"/>
      <c r="AFE44"/>
      <c r="AFF44"/>
      <c r="AFG44"/>
      <c r="AFH44"/>
      <c r="AFI44"/>
      <c r="AFJ44"/>
      <c r="AFK44"/>
      <c r="AFL44"/>
      <c r="AFM44"/>
      <c r="AFN44"/>
      <c r="AFO44"/>
      <c r="AFP44"/>
      <c r="AFQ44"/>
      <c r="AFR44"/>
      <c r="AFS44"/>
      <c r="AFT44"/>
      <c r="AFU44"/>
      <c r="AFV44"/>
      <c r="AFW44"/>
      <c r="AFX44"/>
      <c r="AFY44"/>
      <c r="AFZ44"/>
      <c r="AGA44"/>
      <c r="AGB44"/>
      <c r="AGC44"/>
      <c r="AGD44"/>
      <c r="AGE44"/>
      <c r="AGF44"/>
      <c r="AGG44"/>
      <c r="AGH44"/>
      <c r="AGI44"/>
      <c r="AGJ44"/>
      <c r="AGK44"/>
      <c r="AGL44"/>
      <c r="AGM44"/>
      <c r="AGN44"/>
      <c r="AGO44"/>
      <c r="AGP44"/>
      <c r="AGQ44"/>
      <c r="AGR44"/>
      <c r="AGS44"/>
      <c r="AGT44"/>
      <c r="AGU44"/>
      <c r="AGV44"/>
      <c r="AGW44"/>
      <c r="AGX44"/>
      <c r="AGY44"/>
      <c r="AGZ44"/>
      <c r="AHA44"/>
      <c r="AHB44"/>
      <c r="AHC44"/>
      <c r="AHD44"/>
      <c r="AHE44"/>
      <c r="AHF44"/>
      <c r="AHG44"/>
      <c r="AHH44"/>
      <c r="AHI44"/>
      <c r="AHJ44"/>
      <c r="AHK44"/>
      <c r="AHL44"/>
      <c r="AHM44"/>
      <c r="AHN44"/>
      <c r="AHO44"/>
      <c r="AHP44"/>
      <c r="AHQ44"/>
      <c r="AHR44"/>
      <c r="AHS44"/>
      <c r="AHT44"/>
      <c r="AHU44"/>
      <c r="AHV44"/>
      <c r="AHW44"/>
      <c r="AHX44"/>
      <c r="AHY44"/>
      <c r="AHZ44"/>
      <c r="AIA44"/>
      <c r="AIB44"/>
      <c r="AIC44"/>
      <c r="AID44"/>
      <c r="AIE44"/>
      <c r="AIF44"/>
      <c r="AIG44"/>
      <c r="AIH44"/>
      <c r="AII44"/>
      <c r="AIJ44"/>
      <c r="AIK44"/>
      <c r="AIL44"/>
      <c r="AIM44"/>
      <c r="AIN44"/>
      <c r="AIO44"/>
      <c r="AIP44"/>
      <c r="AIQ44"/>
      <c r="AIR44"/>
      <c r="AIS44"/>
      <c r="AIT44"/>
      <c r="AIU44"/>
      <c r="AIV44"/>
      <c r="AIW44"/>
      <c r="AIX44"/>
      <c r="AIY44"/>
      <c r="AIZ44"/>
      <c r="AJA44"/>
      <c r="AJB44"/>
      <c r="AJC44"/>
      <c r="AJD44"/>
      <c r="AJE44"/>
      <c r="AJF44"/>
      <c r="AJG44"/>
      <c r="AJH44"/>
      <c r="AJI44"/>
      <c r="AJJ44"/>
      <c r="AJK44"/>
      <c r="AJL44"/>
      <c r="AJM44"/>
      <c r="AJN44"/>
      <c r="AJO44"/>
      <c r="AJP44"/>
      <c r="AJQ44"/>
      <c r="AJR44"/>
      <c r="AJS44"/>
      <c r="AJT44"/>
      <c r="AJU44"/>
      <c r="AJV44"/>
      <c r="AJW44"/>
      <c r="AJX44"/>
      <c r="AJY44"/>
      <c r="AJZ44"/>
      <c r="AKA44"/>
      <c r="AKB44"/>
      <c r="AKC44"/>
      <c r="AKD44"/>
      <c r="AKE44"/>
      <c r="AKF44"/>
      <c r="AKG44"/>
      <c r="AKH44"/>
      <c r="AKI44"/>
      <c r="AKJ44"/>
      <c r="AKK44"/>
      <c r="AKL44"/>
      <c r="AKM44"/>
      <c r="AKN44"/>
      <c r="AKO44"/>
      <c r="AKP44"/>
      <c r="AKQ44"/>
      <c r="AKR44"/>
      <c r="AKS44"/>
      <c r="AKT44"/>
      <c r="AKU44"/>
      <c r="AKV44"/>
      <c r="AKW44"/>
      <c r="AKX44"/>
      <c r="AKY44"/>
      <c r="AKZ44"/>
      <c r="ALA44"/>
      <c r="ALB44"/>
      <c r="ALC44"/>
      <c r="ALD44"/>
      <c r="ALE44"/>
      <c r="ALF44"/>
      <c r="ALG44"/>
      <c r="ALH44"/>
      <c r="ALI44"/>
      <c r="ALJ44"/>
      <c r="ALK44"/>
      <c r="ALL44"/>
      <c r="ALM44"/>
      <c r="ALN44"/>
      <c r="ALO44"/>
      <c r="ALP44"/>
      <c r="ALQ44"/>
      <c r="ALR44"/>
      <c r="ALS44"/>
      <c r="ALT44"/>
      <c r="ALU44"/>
      <c r="ALV44"/>
      <c r="ALW44"/>
      <c r="ALX44"/>
      <c r="ALY44"/>
      <c r="ALZ44"/>
      <c r="AMA44"/>
      <c r="AMB44"/>
      <c r="AMC44"/>
      <c r="AMD44"/>
      <c r="AME44"/>
      <c r="AMF44"/>
      <c r="AMG44"/>
      <c r="AMH44"/>
      <c r="AMI44"/>
      <c r="AMJ44"/>
      <c r="AMK44"/>
      <c r="AML44"/>
      <c r="AMM44"/>
      <c r="AMN44"/>
      <c r="AMO44"/>
      <c r="AMP44"/>
      <c r="AMQ44"/>
      <c r="AMR44"/>
      <c r="AMS44"/>
      <c r="AMT44"/>
      <c r="AMU44"/>
      <c r="AMV44"/>
      <c r="AMW44"/>
      <c r="AMX44"/>
      <c r="AMY44"/>
      <c r="AMZ44"/>
      <c r="ANA44"/>
      <c r="ANB44"/>
      <c r="ANC44"/>
      <c r="AND44"/>
      <c r="ANE44"/>
      <c r="ANF44"/>
      <c r="ANG44"/>
      <c r="ANH44"/>
      <c r="ANI44"/>
      <c r="ANJ44"/>
      <c r="ANK44"/>
      <c r="ANL44"/>
      <c r="ANM44"/>
      <c r="ANN44"/>
      <c r="ANO44"/>
      <c r="ANP44"/>
      <c r="ANQ44"/>
      <c r="ANR44"/>
      <c r="ANS44"/>
      <c r="ANT44"/>
      <c r="ANU44"/>
      <c r="ANV44"/>
      <c r="ANW44"/>
      <c r="ANX44"/>
      <c r="ANY44"/>
      <c r="ANZ44"/>
      <c r="AOA44"/>
      <c r="AOB44"/>
      <c r="AOC44"/>
      <c r="AOD44"/>
      <c r="AOE44"/>
      <c r="AOF44"/>
      <c r="AOG44"/>
      <c r="AOH44"/>
      <c r="AOI44"/>
      <c r="AOJ44"/>
      <c r="AOK44"/>
      <c r="AOL44"/>
      <c r="AOM44"/>
      <c r="AON44"/>
      <c r="AOO44"/>
      <c r="AOP44"/>
      <c r="AOQ44"/>
      <c r="AOR44"/>
      <c r="AOS44"/>
      <c r="AOT44"/>
      <c r="AOU44"/>
      <c r="AOV44"/>
      <c r="AOW44"/>
      <c r="AOX44"/>
      <c r="AOY44"/>
      <c r="AOZ44"/>
      <c r="APA44"/>
      <c r="APB44"/>
      <c r="APC44"/>
      <c r="APD44"/>
      <c r="APE44"/>
      <c r="APF44"/>
      <c r="APG44"/>
      <c r="APH44"/>
      <c r="API44"/>
      <c r="APJ44"/>
      <c r="APK44"/>
      <c r="APL44"/>
      <c r="APM44"/>
      <c r="APN44"/>
      <c r="APO44"/>
      <c r="APP44"/>
      <c r="APQ44"/>
      <c r="APR44"/>
      <c r="APS44"/>
      <c r="APT44"/>
      <c r="APU44"/>
      <c r="APV44"/>
      <c r="APW44"/>
      <c r="APX44"/>
      <c r="APY44"/>
      <c r="APZ44"/>
      <c r="AQA44"/>
      <c r="AQB44"/>
      <c r="AQC44"/>
      <c r="AQD44"/>
      <c r="AQE44"/>
      <c r="AQF44"/>
      <c r="AQG44"/>
      <c r="AQH44"/>
      <c r="AQI44"/>
      <c r="AQJ44"/>
      <c r="AQK44"/>
      <c r="AQL44"/>
      <c r="AQM44"/>
      <c r="AQN44"/>
      <c r="AQO44"/>
      <c r="AQP44"/>
      <c r="AQQ44"/>
      <c r="AQR44"/>
      <c r="AQS44"/>
      <c r="AQT44"/>
      <c r="AQU44"/>
      <c r="AQV44"/>
      <c r="AQW44"/>
      <c r="AQX44"/>
      <c r="AQY44"/>
      <c r="AQZ44"/>
      <c r="ARA44"/>
      <c r="ARB44"/>
      <c r="ARC44"/>
      <c r="ARD44"/>
      <c r="ARE44"/>
      <c r="ARF44"/>
      <c r="ARG44"/>
      <c r="ARH44"/>
      <c r="ARI44"/>
      <c r="ARJ44"/>
      <c r="ARK44"/>
      <c r="ARL44"/>
      <c r="ARM44"/>
      <c r="ARN44"/>
      <c r="ARO44"/>
      <c r="ARP44"/>
      <c r="ARQ44"/>
      <c r="ARR44"/>
      <c r="ARS44"/>
      <c r="ART44"/>
      <c r="ARU44"/>
      <c r="ARV44"/>
      <c r="ARW44"/>
      <c r="ARX44"/>
      <c r="ARY44"/>
      <c r="ARZ44"/>
      <c r="ASA44"/>
      <c r="ASB44"/>
      <c r="ASC44"/>
      <c r="ASD44"/>
      <c r="ASE44"/>
      <c r="ASF44"/>
      <c r="ASG44"/>
      <c r="ASH44"/>
      <c r="ASI44"/>
      <c r="ASJ44"/>
      <c r="ASK44"/>
      <c r="ASL44"/>
      <c r="ASM44"/>
      <c r="ASN44"/>
      <c r="ASO44"/>
      <c r="ASP44"/>
      <c r="ASQ44"/>
      <c r="ASR44"/>
      <c r="ASS44"/>
      <c r="AST44"/>
      <c r="ASU44"/>
      <c r="ASV44"/>
      <c r="ASW44"/>
      <c r="ASX44"/>
      <c r="ASY44"/>
      <c r="ASZ44"/>
      <c r="ATA44"/>
      <c r="ATB44"/>
      <c r="ATC44"/>
      <c r="ATD44"/>
      <c r="ATE44"/>
      <c r="ATF44"/>
      <c r="ATG44"/>
      <c r="ATH44"/>
      <c r="ATI44"/>
      <c r="ATJ44"/>
      <c r="ATK44"/>
      <c r="ATL44"/>
      <c r="ATM44"/>
      <c r="ATN44"/>
      <c r="ATO44"/>
      <c r="ATP44"/>
      <c r="ATQ44"/>
      <c r="ATR44"/>
      <c r="ATS44"/>
      <c r="ATT44"/>
      <c r="ATU44"/>
      <c r="ATV44"/>
      <c r="ATW44"/>
      <c r="ATX44"/>
      <c r="ATY44"/>
      <c r="ATZ44"/>
      <c r="AUA44"/>
      <c r="AUB44"/>
      <c r="AUC44"/>
      <c r="AUD44"/>
      <c r="AUE44"/>
      <c r="AUF44"/>
      <c r="AUG44"/>
      <c r="AUH44"/>
      <c r="AUI44"/>
      <c r="AUJ44"/>
      <c r="AUK44"/>
      <c r="AUL44"/>
      <c r="AUM44"/>
      <c r="AUN44"/>
      <c r="AUO44"/>
      <c r="AUP44"/>
      <c r="AUQ44"/>
      <c r="AUR44"/>
      <c r="AUS44"/>
      <c r="AUT44"/>
      <c r="AUU44"/>
      <c r="AUV44"/>
      <c r="AUW44"/>
      <c r="AUX44"/>
      <c r="AUY44"/>
      <c r="AUZ44"/>
      <c r="AVA44"/>
      <c r="AVB44"/>
      <c r="AVC44"/>
      <c r="AVD44"/>
      <c r="AVE44"/>
      <c r="AVF44"/>
      <c r="AVG44"/>
      <c r="AVH44"/>
      <c r="AVI44"/>
      <c r="AVJ44"/>
      <c r="AVK44"/>
      <c r="AVL44"/>
      <c r="AVM44"/>
      <c r="AVN44"/>
      <c r="AVO44"/>
      <c r="AVP44"/>
      <c r="AVQ44"/>
      <c r="AVR44"/>
      <c r="AVS44"/>
      <c r="AVT44"/>
      <c r="AVU44"/>
      <c r="AVV44"/>
      <c r="AVW44"/>
      <c r="AVX44"/>
      <c r="AVY44"/>
      <c r="AVZ44"/>
      <c r="AWA44"/>
      <c r="AWB44"/>
      <c r="AWC44"/>
      <c r="AWD44"/>
      <c r="AWE44"/>
      <c r="AWF44"/>
      <c r="AWG44"/>
      <c r="AWH44"/>
      <c r="AWI44"/>
      <c r="AWJ44"/>
      <c r="AWK44"/>
      <c r="AWL44"/>
      <c r="AWM44"/>
      <c r="AWN44"/>
      <c r="AWO44"/>
      <c r="AWP44"/>
      <c r="AWQ44"/>
      <c r="AWR44"/>
      <c r="AWS44"/>
      <c r="AWT44"/>
      <c r="AWU44"/>
      <c r="AWV44"/>
      <c r="AWW44"/>
      <c r="AWX44"/>
      <c r="AWY44"/>
      <c r="AWZ44"/>
      <c r="AXA44"/>
      <c r="AXB44"/>
      <c r="AXC44"/>
      <c r="AXD44"/>
      <c r="AXE44"/>
      <c r="AXF44"/>
      <c r="AXG44"/>
      <c r="AXH44"/>
      <c r="AXI44"/>
      <c r="AXJ44"/>
      <c r="AXK44"/>
      <c r="AXL44"/>
      <c r="AXM44"/>
      <c r="AXN44"/>
      <c r="AXO44"/>
      <c r="AXP44"/>
      <c r="AXQ44"/>
      <c r="AXR44"/>
      <c r="AXS44"/>
      <c r="AXT44"/>
      <c r="AXU44"/>
      <c r="AXV44"/>
      <c r="AXW44"/>
      <c r="AXX44"/>
      <c r="AXY44"/>
      <c r="AXZ44"/>
      <c r="AYA44"/>
      <c r="AYB44"/>
      <c r="AYC44"/>
      <c r="AYD44"/>
      <c r="AYE44"/>
      <c r="AYF44"/>
      <c r="AYG44"/>
      <c r="AYH44"/>
      <c r="AYI44"/>
      <c r="AYJ44"/>
      <c r="AYK44"/>
      <c r="AYL44"/>
      <c r="AYM44"/>
      <c r="AYN44"/>
      <c r="AYO44"/>
      <c r="AYP44"/>
      <c r="AYQ44"/>
      <c r="AYR44"/>
      <c r="AYS44"/>
      <c r="AYT44"/>
      <c r="AYU44"/>
      <c r="AYV44"/>
      <c r="AYW44"/>
      <c r="AYX44"/>
      <c r="AYY44"/>
      <c r="AYZ44"/>
      <c r="AZA44"/>
      <c r="AZB44"/>
      <c r="AZC44"/>
      <c r="AZD44"/>
      <c r="AZE44"/>
      <c r="AZF44"/>
      <c r="AZG44"/>
      <c r="AZH44"/>
      <c r="AZI44"/>
      <c r="AZJ44"/>
      <c r="AZK44"/>
      <c r="AZL44"/>
      <c r="AZM44"/>
      <c r="AZN44"/>
      <c r="AZO44"/>
      <c r="AZP44"/>
      <c r="AZQ44"/>
      <c r="AZR44"/>
      <c r="AZS44"/>
      <c r="AZT44"/>
      <c r="AZU44"/>
      <c r="AZV44"/>
      <c r="AZW44"/>
      <c r="AZX44"/>
      <c r="AZY44"/>
      <c r="AZZ44"/>
      <c r="BAA44"/>
      <c r="BAB44"/>
      <c r="BAC44"/>
      <c r="BAD44"/>
      <c r="BAE44"/>
      <c r="BAF44"/>
      <c r="BAG44"/>
      <c r="BAH44"/>
      <c r="BAI44"/>
      <c r="BAJ44"/>
      <c r="BAK44"/>
      <c r="BAL44"/>
      <c r="BAM44"/>
      <c r="BAN44"/>
      <c r="BAO44"/>
      <c r="BAP44"/>
      <c r="BAQ44"/>
      <c r="BAR44"/>
      <c r="BAS44"/>
      <c r="BAT44"/>
      <c r="BAU44"/>
      <c r="BAV44"/>
      <c r="BAW44"/>
      <c r="BAX44"/>
      <c r="BAY44"/>
      <c r="BAZ44"/>
      <c r="BBA44"/>
      <c r="BBB44"/>
      <c r="BBC44"/>
      <c r="BBD44"/>
      <c r="BBE44"/>
      <c r="BBF44"/>
      <c r="BBG44"/>
      <c r="BBH44"/>
      <c r="BBI44"/>
      <c r="BBJ44"/>
      <c r="BBK44"/>
      <c r="BBL44"/>
      <c r="BBM44"/>
      <c r="BBN44"/>
      <c r="BBO44"/>
      <c r="BBP44"/>
      <c r="BBQ44"/>
      <c r="BBR44"/>
      <c r="BBS44"/>
      <c r="BBT44"/>
      <c r="BBU44"/>
      <c r="BBV44"/>
      <c r="BBW44"/>
      <c r="BBX44"/>
      <c r="BBY44"/>
      <c r="BBZ44"/>
      <c r="BCA44"/>
      <c r="BCB44"/>
      <c r="BCC44"/>
      <c r="BCD44"/>
      <c r="BCE44"/>
      <c r="BCF44"/>
      <c r="BCG44"/>
      <c r="BCH44"/>
      <c r="BCI44"/>
      <c r="BCJ44"/>
      <c r="BCK44"/>
      <c r="BCL44"/>
      <c r="BCM44"/>
      <c r="BCN44"/>
      <c r="BCO44"/>
      <c r="BCP44"/>
      <c r="BCQ44"/>
      <c r="BCR44"/>
      <c r="BCS44"/>
      <c r="BCT44"/>
      <c r="BCU44"/>
      <c r="BCV44"/>
      <c r="BCW44"/>
      <c r="BCX44"/>
      <c r="BCY44"/>
      <c r="BCZ44"/>
      <c r="BDA44"/>
      <c r="BDB44"/>
      <c r="BDC44"/>
      <c r="BDD44"/>
      <c r="BDE44"/>
      <c r="BDF44"/>
      <c r="BDG44"/>
      <c r="BDH44"/>
      <c r="BDI44"/>
      <c r="BDJ44"/>
      <c r="BDK44"/>
      <c r="BDL44"/>
      <c r="BDM44"/>
      <c r="BDN44"/>
      <c r="BDO44"/>
      <c r="BDP44"/>
      <c r="BDQ44"/>
      <c r="BDR44"/>
      <c r="BDS44"/>
      <c r="BDT44"/>
      <c r="BDU44"/>
      <c r="BDV44"/>
      <c r="BDW44"/>
      <c r="BDX44"/>
      <c r="BDY44"/>
      <c r="BDZ44"/>
      <c r="BEA44"/>
      <c r="BEB44"/>
      <c r="BEC44"/>
      <c r="BED44"/>
      <c r="BEE44"/>
      <c r="BEF44"/>
      <c r="BEG44"/>
      <c r="BEH44"/>
      <c r="BEI44"/>
      <c r="BEJ44"/>
      <c r="BEK44"/>
      <c r="BEL44"/>
      <c r="BEM44"/>
      <c r="BEN44"/>
      <c r="BEO44"/>
      <c r="BEP44"/>
      <c r="BEQ44"/>
      <c r="BER44"/>
      <c r="BES44"/>
      <c r="BET44"/>
      <c r="BEU44"/>
      <c r="BEV44"/>
      <c r="BEW44"/>
      <c r="BEX44"/>
      <c r="BEY44"/>
      <c r="BEZ44"/>
      <c r="BFA44"/>
      <c r="BFB44"/>
      <c r="BFC44"/>
      <c r="BFD44"/>
      <c r="BFE44"/>
      <c r="BFF44"/>
      <c r="BFG44"/>
      <c r="BFH44"/>
      <c r="BFI44"/>
      <c r="BFJ44"/>
      <c r="BFK44"/>
      <c r="BFL44"/>
      <c r="BFM44"/>
      <c r="BFN44"/>
      <c r="BFO44"/>
      <c r="BFP44"/>
      <c r="BFQ44"/>
      <c r="BFR44"/>
      <c r="BFS44"/>
      <c r="BFT44"/>
      <c r="BFU44"/>
      <c r="BFV44"/>
      <c r="BFW44"/>
      <c r="BFX44"/>
      <c r="BFY44"/>
      <c r="BFZ44"/>
      <c r="BGA44"/>
      <c r="BGB44"/>
      <c r="BGC44"/>
      <c r="BGD44"/>
      <c r="BGE44"/>
      <c r="BGF44"/>
      <c r="BGG44"/>
      <c r="BGH44"/>
      <c r="BGI44"/>
      <c r="BGJ44"/>
      <c r="BGK44"/>
      <c r="BGL44"/>
      <c r="BGM44"/>
      <c r="BGN44"/>
      <c r="BGO44"/>
      <c r="BGP44"/>
      <c r="BGQ44"/>
      <c r="BGR44"/>
      <c r="BGS44"/>
      <c r="BGT44"/>
      <c r="BGU44"/>
      <c r="BGV44"/>
      <c r="BGW44"/>
      <c r="BGX44"/>
      <c r="BGY44"/>
      <c r="BGZ44"/>
      <c r="BHA44"/>
      <c r="BHB44"/>
      <c r="BHC44"/>
      <c r="BHD44"/>
      <c r="BHE44"/>
      <c r="BHF44"/>
      <c r="BHG44"/>
      <c r="BHH44"/>
      <c r="BHI44"/>
      <c r="BHJ44"/>
      <c r="BHK44"/>
      <c r="BHL44"/>
      <c r="BHM44"/>
      <c r="BHN44"/>
      <c r="BHO44"/>
      <c r="BHP44"/>
      <c r="BHQ44"/>
      <c r="BHR44"/>
      <c r="BHS44"/>
      <c r="BHT44"/>
      <c r="BHU44"/>
      <c r="BHV44"/>
      <c r="BHW44"/>
      <c r="BHX44"/>
      <c r="BHY44"/>
      <c r="BHZ44"/>
      <c r="BIA44"/>
      <c r="BIB44"/>
      <c r="BIC44"/>
      <c r="BID44"/>
      <c r="BIE44"/>
      <c r="BIF44"/>
      <c r="BIG44"/>
      <c r="BIH44"/>
      <c r="BII44"/>
      <c r="BIJ44"/>
      <c r="BIK44"/>
      <c r="BIL44"/>
      <c r="BIM44"/>
      <c r="BIN44"/>
      <c r="BIO44"/>
      <c r="BIP44"/>
      <c r="BIQ44"/>
      <c r="BIR44"/>
      <c r="BIS44"/>
      <c r="BIT44"/>
      <c r="BIU44"/>
      <c r="BIV44"/>
      <c r="BIW44"/>
      <c r="BIX44"/>
      <c r="BIY44"/>
      <c r="BIZ44"/>
      <c r="BJA44"/>
      <c r="BJB44"/>
      <c r="BJC44"/>
      <c r="BJD44"/>
      <c r="BJE44"/>
      <c r="BJF44"/>
      <c r="BJG44"/>
      <c r="BJH44"/>
      <c r="BJI44"/>
      <c r="BJJ44"/>
      <c r="BJK44"/>
      <c r="BJL44"/>
      <c r="BJM44"/>
      <c r="BJN44"/>
      <c r="BJO44"/>
      <c r="BJP44"/>
      <c r="BJQ44"/>
      <c r="BJR44"/>
      <c r="BJS44"/>
      <c r="BJT44"/>
      <c r="BJU44"/>
      <c r="BJV44"/>
      <c r="BJW44"/>
      <c r="BJX44"/>
      <c r="BJY44"/>
      <c r="BJZ44"/>
      <c r="BKA44"/>
      <c r="BKB44"/>
      <c r="BKC44"/>
      <c r="BKD44"/>
      <c r="BKE44"/>
      <c r="BKF44"/>
      <c r="BKG44"/>
      <c r="BKH44"/>
      <c r="BKI44"/>
      <c r="BKJ44"/>
      <c r="BKK44"/>
      <c r="BKL44"/>
      <c r="BKM44"/>
      <c r="BKN44"/>
      <c r="BKO44"/>
      <c r="BKP44"/>
      <c r="BKQ44"/>
      <c r="BKR44"/>
      <c r="BKS44"/>
      <c r="BKT44"/>
      <c r="BKU44"/>
      <c r="BKV44"/>
      <c r="BKW44"/>
      <c r="BKX44"/>
      <c r="BKY44"/>
      <c r="BKZ44"/>
      <c r="BLA44"/>
      <c r="BLB44"/>
      <c r="BLC44"/>
      <c r="BLD44"/>
      <c r="BLE44"/>
      <c r="BLF44"/>
      <c r="BLG44"/>
      <c r="BLH44"/>
      <c r="BLI44"/>
      <c r="BLJ44"/>
      <c r="BLK44"/>
      <c r="BLL44"/>
      <c r="BLM44"/>
      <c r="BLN44"/>
      <c r="BLO44"/>
      <c r="BLP44"/>
      <c r="BLQ44"/>
      <c r="BLR44"/>
      <c r="BLS44"/>
      <c r="BLT44"/>
      <c r="BLU44"/>
      <c r="BLV44"/>
      <c r="BLW44"/>
      <c r="BLX44"/>
      <c r="BLY44"/>
      <c r="BLZ44"/>
      <c r="BMA44"/>
      <c r="BMB44"/>
      <c r="BMC44"/>
      <c r="BMD44"/>
      <c r="BME44"/>
      <c r="BMF44"/>
      <c r="BMG44"/>
      <c r="BMH44"/>
      <c r="BMI44"/>
      <c r="BMJ44"/>
      <c r="BMK44"/>
      <c r="BML44"/>
      <c r="BMM44"/>
      <c r="BMN44"/>
      <c r="BMO44"/>
      <c r="BMP44"/>
      <c r="BMQ44"/>
      <c r="BMR44"/>
      <c r="BMS44"/>
      <c r="BMT44"/>
      <c r="BMU44"/>
      <c r="BMV44"/>
      <c r="BMW44"/>
      <c r="BMX44"/>
      <c r="BMY44"/>
      <c r="BMZ44"/>
      <c r="BNA44"/>
      <c r="BNB44"/>
      <c r="BNC44"/>
      <c r="BND44"/>
      <c r="BNE44"/>
      <c r="BNF44"/>
      <c r="BNG44"/>
      <c r="BNH44"/>
      <c r="BNI44"/>
      <c r="BNJ44"/>
      <c r="BNK44"/>
      <c r="BNL44"/>
      <c r="BNM44"/>
      <c r="BNN44"/>
      <c r="BNO44"/>
      <c r="BNP44"/>
      <c r="BNQ44"/>
      <c r="BNR44"/>
      <c r="BNS44"/>
      <c r="BNT44"/>
      <c r="BNU44"/>
      <c r="BNV44"/>
      <c r="BNW44"/>
      <c r="BNX44"/>
      <c r="BNY44"/>
      <c r="BNZ44"/>
      <c r="BOA44"/>
      <c r="BOB44"/>
      <c r="BOC44"/>
      <c r="BOD44"/>
      <c r="BOE44"/>
      <c r="BOF44"/>
      <c r="BOG44"/>
      <c r="BOH44"/>
      <c r="BOI44"/>
      <c r="BOJ44"/>
      <c r="BOK44"/>
      <c r="BOL44"/>
      <c r="BOM44"/>
      <c r="BON44"/>
      <c r="BOO44"/>
      <c r="BOP44"/>
      <c r="BOQ44"/>
      <c r="BOR44"/>
      <c r="BOS44"/>
      <c r="BOT44"/>
      <c r="BOU44"/>
      <c r="BOV44"/>
      <c r="BOW44"/>
      <c r="BOX44"/>
      <c r="BOY44"/>
      <c r="BOZ44"/>
      <c r="BPA44"/>
      <c r="BPB44"/>
      <c r="BPC44"/>
      <c r="BPD44"/>
      <c r="BPE44"/>
      <c r="BPF44"/>
      <c r="BPG44"/>
      <c r="BPH44"/>
      <c r="BPI44"/>
      <c r="BPJ44"/>
      <c r="BPK44"/>
      <c r="BPL44"/>
      <c r="BPM44"/>
      <c r="BPN44"/>
      <c r="BPO44"/>
      <c r="BPP44"/>
      <c r="BPQ44"/>
      <c r="BPR44"/>
      <c r="BPS44"/>
      <c r="BPT44"/>
      <c r="BPU44"/>
      <c r="BPV44"/>
      <c r="BPW44"/>
      <c r="BPX44"/>
      <c r="BPY44"/>
      <c r="BPZ44"/>
      <c r="BQA44"/>
      <c r="BQB44"/>
      <c r="BQC44"/>
      <c r="BQD44"/>
      <c r="BQE44"/>
      <c r="BQF44"/>
      <c r="BQG44"/>
      <c r="BQH44"/>
      <c r="BQI44"/>
      <c r="BQJ44"/>
      <c r="BQK44"/>
      <c r="BQL44"/>
      <c r="BQM44"/>
      <c r="BQN44"/>
      <c r="BQO44"/>
      <c r="BQP44"/>
      <c r="BQQ44"/>
      <c r="BQR44"/>
      <c r="BQS44"/>
      <c r="BQT44"/>
      <c r="BQU44"/>
      <c r="BQV44"/>
      <c r="BQW44"/>
      <c r="BQX44"/>
      <c r="BQY44"/>
      <c r="BQZ44"/>
      <c r="BRA44"/>
      <c r="BRB44"/>
      <c r="BRC44"/>
      <c r="BRD44"/>
      <c r="BRE44"/>
      <c r="BRF44"/>
      <c r="BRG44"/>
      <c r="BRH44"/>
      <c r="BRI44"/>
      <c r="BRJ44"/>
      <c r="BRK44"/>
      <c r="BRL44"/>
      <c r="BRM44"/>
      <c r="BRN44"/>
      <c r="BRO44"/>
      <c r="BRP44"/>
      <c r="BRQ44"/>
      <c r="BRR44"/>
      <c r="BRS44"/>
      <c r="BRT44"/>
      <c r="BRU44"/>
      <c r="BRV44"/>
      <c r="BRW44"/>
      <c r="BRX44"/>
      <c r="BRY44"/>
      <c r="BRZ44"/>
      <c r="BSA44"/>
      <c r="BSB44"/>
      <c r="BSC44"/>
      <c r="BSD44"/>
      <c r="BSE44"/>
      <c r="BSF44"/>
      <c r="BSG44"/>
      <c r="BSH44"/>
      <c r="BSI44"/>
      <c r="BSJ44"/>
      <c r="BSK44"/>
      <c r="BSL44"/>
      <c r="BSM44"/>
      <c r="BSN44"/>
      <c r="BSO44"/>
      <c r="BSP44"/>
      <c r="BSQ44"/>
      <c r="BSR44"/>
      <c r="BSS44"/>
      <c r="BST44"/>
      <c r="BSU44"/>
      <c r="BSV44"/>
      <c r="BSW44"/>
      <c r="BSX44"/>
      <c r="BSY44"/>
      <c r="BSZ44"/>
      <c r="BTA44"/>
      <c r="BTB44"/>
      <c r="BTC44"/>
      <c r="BTD44"/>
      <c r="BTE44"/>
      <c r="BTF44"/>
      <c r="BTG44"/>
      <c r="BTH44"/>
      <c r="BTI44"/>
      <c r="BTJ44"/>
      <c r="BTK44"/>
      <c r="BTL44"/>
      <c r="BTM44"/>
      <c r="BTN44"/>
      <c r="BTO44"/>
      <c r="BTP44"/>
      <c r="BTQ44"/>
      <c r="BTR44"/>
      <c r="BTS44"/>
      <c r="BTT44"/>
      <c r="BTU44"/>
      <c r="BTV44"/>
      <c r="BTW44"/>
      <c r="BTX44"/>
      <c r="BTY44"/>
      <c r="BTZ44"/>
      <c r="BUA44"/>
      <c r="BUB44"/>
      <c r="BUC44"/>
      <c r="BUD44"/>
      <c r="BUE44"/>
      <c r="BUF44"/>
      <c r="BUG44"/>
      <c r="BUH44"/>
      <c r="BUI44"/>
      <c r="BUJ44"/>
      <c r="BUK44"/>
      <c r="BUL44"/>
      <c r="BUM44"/>
      <c r="BUN44"/>
      <c r="BUO44"/>
      <c r="BUP44"/>
      <c r="BUQ44"/>
      <c r="BUR44"/>
      <c r="BUS44"/>
      <c r="BUT44"/>
      <c r="BUU44"/>
      <c r="BUV44"/>
      <c r="BUW44"/>
      <c r="BUX44"/>
      <c r="BUY44"/>
      <c r="BUZ44"/>
      <c r="BVA44"/>
      <c r="BVB44"/>
      <c r="BVC44"/>
      <c r="BVD44"/>
      <c r="BVE44"/>
      <c r="BVF44"/>
      <c r="BVG44"/>
      <c r="BVH44"/>
      <c r="BVI44"/>
      <c r="BVJ44"/>
      <c r="BVK44"/>
      <c r="BVL44"/>
      <c r="BVM44"/>
      <c r="BVN44"/>
      <c r="BVO44"/>
      <c r="BVP44"/>
      <c r="BVQ44"/>
      <c r="BVR44"/>
      <c r="BVS44"/>
      <c r="BVT44"/>
      <c r="BVU44"/>
      <c r="BVV44"/>
      <c r="BVW44"/>
      <c r="BVX44"/>
      <c r="BVY44"/>
      <c r="BVZ44"/>
      <c r="BWA44"/>
      <c r="BWB44"/>
      <c r="BWC44"/>
      <c r="BWD44"/>
      <c r="BWE44"/>
      <c r="BWF44"/>
      <c r="BWG44"/>
      <c r="BWH44"/>
      <c r="BWI44"/>
      <c r="BWJ44"/>
      <c r="BWK44"/>
      <c r="BWL44"/>
      <c r="BWM44"/>
      <c r="BWN44"/>
      <c r="BWO44"/>
      <c r="BWP44"/>
      <c r="BWQ44"/>
      <c r="BWR44"/>
      <c r="BWS44"/>
      <c r="BWT44"/>
      <c r="BWU44"/>
      <c r="BWV44"/>
      <c r="BWW44"/>
      <c r="BWX44"/>
      <c r="BWY44"/>
      <c r="BWZ44"/>
      <c r="BXA44"/>
      <c r="BXB44"/>
      <c r="BXC44"/>
      <c r="BXD44"/>
      <c r="BXE44"/>
      <c r="BXF44"/>
      <c r="BXG44"/>
      <c r="BXH44"/>
      <c r="BXI44"/>
      <c r="BXJ44"/>
      <c r="BXK44"/>
      <c r="BXL44"/>
      <c r="BXM44"/>
      <c r="BXN44"/>
      <c r="BXO44"/>
      <c r="BXP44"/>
      <c r="BXQ44"/>
      <c r="BXR44"/>
      <c r="BXS44"/>
      <c r="BXT44"/>
      <c r="BXU44"/>
      <c r="BXV44"/>
      <c r="BXW44"/>
      <c r="BXX44"/>
      <c r="BXY44"/>
      <c r="BXZ44"/>
      <c r="BYA44"/>
      <c r="BYB44"/>
      <c r="BYC44"/>
      <c r="BYD44"/>
      <c r="BYE44"/>
      <c r="BYF44"/>
      <c r="BYG44"/>
      <c r="BYH44"/>
      <c r="BYI44"/>
      <c r="BYJ44"/>
      <c r="BYK44"/>
      <c r="BYL44"/>
      <c r="BYM44"/>
      <c r="BYN44"/>
      <c r="BYO44"/>
      <c r="BYP44"/>
      <c r="BYQ44"/>
      <c r="BYR44"/>
      <c r="BYS44"/>
      <c r="BYT44"/>
      <c r="BYU44"/>
      <c r="BYV44"/>
      <c r="BYW44"/>
      <c r="BYX44"/>
      <c r="BYY44"/>
      <c r="BYZ44"/>
      <c r="BZA44"/>
      <c r="BZB44"/>
      <c r="BZC44"/>
      <c r="BZD44"/>
      <c r="BZE44"/>
      <c r="BZF44"/>
      <c r="BZG44"/>
      <c r="BZH44"/>
      <c r="BZI44"/>
      <c r="BZJ44"/>
      <c r="BZK44"/>
      <c r="BZL44"/>
      <c r="BZM44"/>
      <c r="BZN44"/>
      <c r="BZO44"/>
      <c r="BZP44"/>
      <c r="BZQ44"/>
      <c r="BZR44"/>
      <c r="BZS44"/>
      <c r="BZT44"/>
      <c r="BZU44"/>
      <c r="BZV44"/>
      <c r="BZW44"/>
      <c r="BZX44"/>
      <c r="BZY44"/>
      <c r="BZZ44"/>
      <c r="CAA44"/>
      <c r="CAB44"/>
      <c r="CAC44"/>
      <c r="CAD44"/>
      <c r="CAE44"/>
      <c r="CAF44"/>
      <c r="CAG44"/>
      <c r="CAH44"/>
      <c r="CAI44"/>
      <c r="CAJ44"/>
      <c r="CAK44"/>
      <c r="CAL44"/>
      <c r="CAM44"/>
      <c r="CAN44"/>
      <c r="CAO44"/>
      <c r="CAP44"/>
      <c r="CAQ44"/>
      <c r="CAR44"/>
      <c r="CAS44"/>
      <c r="CAT44"/>
      <c r="CAU44"/>
      <c r="CAV44"/>
      <c r="CAW44"/>
      <c r="CAX44"/>
      <c r="CAY44"/>
      <c r="CAZ44"/>
      <c r="CBA44"/>
      <c r="CBB44"/>
      <c r="CBC44"/>
      <c r="CBD44"/>
      <c r="CBE44"/>
      <c r="CBF44"/>
      <c r="CBG44"/>
      <c r="CBH44"/>
      <c r="CBI44"/>
      <c r="CBJ44"/>
      <c r="CBK44"/>
      <c r="CBL44"/>
      <c r="CBM44"/>
      <c r="CBN44"/>
      <c r="CBO44"/>
      <c r="CBP44"/>
      <c r="CBQ44"/>
      <c r="CBR44"/>
      <c r="CBS44"/>
      <c r="CBT44"/>
      <c r="CBU44"/>
      <c r="CBV44"/>
      <c r="CBW44"/>
      <c r="CBX44"/>
      <c r="CBY44"/>
      <c r="CBZ44"/>
      <c r="CCA44"/>
      <c r="CCB44"/>
      <c r="CCC44"/>
      <c r="CCD44"/>
      <c r="CCE44"/>
      <c r="CCF44"/>
      <c r="CCG44"/>
      <c r="CCH44"/>
      <c r="CCI44"/>
      <c r="CCJ44"/>
      <c r="CCK44"/>
      <c r="CCL44"/>
      <c r="CCM44"/>
      <c r="CCN44"/>
      <c r="CCO44"/>
      <c r="CCP44"/>
      <c r="CCQ44"/>
      <c r="CCR44"/>
      <c r="CCS44"/>
      <c r="CCT44"/>
      <c r="CCU44"/>
      <c r="CCV44"/>
      <c r="CCW44"/>
      <c r="CCX44"/>
      <c r="CCY44"/>
      <c r="CCZ44"/>
      <c r="CDA44"/>
      <c r="CDB44"/>
      <c r="CDC44"/>
      <c r="CDD44"/>
      <c r="CDE44"/>
      <c r="CDF44"/>
      <c r="CDG44"/>
      <c r="CDH44"/>
      <c r="CDI44"/>
      <c r="CDJ44"/>
      <c r="CDK44"/>
      <c r="CDL44"/>
      <c r="CDM44"/>
      <c r="CDN44"/>
      <c r="CDO44"/>
      <c r="CDP44"/>
      <c r="CDQ44"/>
      <c r="CDR44"/>
      <c r="CDS44"/>
      <c r="CDT44"/>
      <c r="CDU44"/>
      <c r="CDV44"/>
      <c r="CDW44"/>
      <c r="CDX44"/>
      <c r="CDY44"/>
      <c r="CDZ44"/>
      <c r="CEA44"/>
      <c r="CEB44"/>
      <c r="CEC44"/>
      <c r="CED44"/>
      <c r="CEE44"/>
      <c r="CEF44"/>
      <c r="CEG44"/>
      <c r="CEH44"/>
      <c r="CEI44"/>
      <c r="CEJ44"/>
      <c r="CEK44"/>
      <c r="CEL44"/>
      <c r="CEM44"/>
      <c r="CEN44"/>
      <c r="CEO44"/>
      <c r="CEP44"/>
      <c r="CEQ44"/>
      <c r="CER44"/>
      <c r="CES44"/>
      <c r="CET44"/>
      <c r="CEU44"/>
      <c r="CEV44"/>
      <c r="CEW44"/>
      <c r="CEX44"/>
      <c r="CEY44"/>
      <c r="CEZ44"/>
      <c r="CFA44"/>
      <c r="CFB44"/>
      <c r="CFC44"/>
      <c r="CFD44"/>
      <c r="CFE44"/>
      <c r="CFF44"/>
      <c r="CFG44"/>
      <c r="CFH44"/>
      <c r="CFI44"/>
      <c r="CFJ44"/>
      <c r="CFK44"/>
      <c r="CFL44"/>
      <c r="CFM44"/>
      <c r="CFN44"/>
      <c r="CFO44"/>
      <c r="CFP44"/>
      <c r="CFQ44"/>
      <c r="CFR44"/>
      <c r="CFS44"/>
      <c r="CFT44"/>
      <c r="CFU44"/>
      <c r="CFV44"/>
      <c r="CFW44"/>
      <c r="CFX44"/>
      <c r="CFY44"/>
      <c r="CFZ44"/>
      <c r="CGA44"/>
      <c r="CGB44"/>
      <c r="CGC44"/>
      <c r="CGD44"/>
      <c r="CGE44"/>
      <c r="CGF44"/>
      <c r="CGG44"/>
      <c r="CGH44"/>
      <c r="CGI44"/>
      <c r="CGJ44"/>
      <c r="CGK44"/>
      <c r="CGL44"/>
      <c r="CGM44"/>
      <c r="CGN44"/>
      <c r="CGO44"/>
      <c r="CGP44"/>
      <c r="CGQ44"/>
      <c r="CGR44"/>
      <c r="CGS44"/>
      <c r="CGT44"/>
      <c r="CGU44"/>
      <c r="CGV44"/>
      <c r="CGW44"/>
      <c r="CGX44"/>
      <c r="CGY44"/>
      <c r="CGZ44"/>
      <c r="CHA44"/>
      <c r="CHB44"/>
      <c r="CHC44"/>
      <c r="CHD44"/>
      <c r="CHE44"/>
      <c r="CHF44"/>
      <c r="CHG44"/>
      <c r="CHH44"/>
      <c r="CHI44"/>
      <c r="CHJ44"/>
      <c r="CHK44"/>
      <c r="CHL44"/>
      <c r="CHM44"/>
      <c r="CHN44"/>
      <c r="CHO44"/>
      <c r="CHP44"/>
      <c r="CHQ44"/>
      <c r="CHR44"/>
      <c r="CHS44"/>
      <c r="CHT44"/>
      <c r="CHU44"/>
      <c r="CHV44"/>
      <c r="CHW44"/>
      <c r="CHX44"/>
      <c r="CHY44"/>
      <c r="CHZ44"/>
      <c r="CIA44"/>
      <c r="CIB44"/>
      <c r="CIC44"/>
      <c r="CID44"/>
      <c r="CIE44"/>
      <c r="CIF44"/>
      <c r="CIG44"/>
      <c r="CIH44"/>
      <c r="CII44"/>
      <c r="CIJ44"/>
      <c r="CIK44"/>
      <c r="CIL44"/>
      <c r="CIM44"/>
      <c r="CIN44"/>
      <c r="CIO44"/>
      <c r="CIP44"/>
      <c r="CIQ44"/>
      <c r="CIR44"/>
      <c r="CIS44"/>
      <c r="CIT44"/>
      <c r="CIU44"/>
      <c r="CIV44"/>
      <c r="CIW44"/>
      <c r="CIX44"/>
      <c r="CIY44"/>
      <c r="CIZ44"/>
      <c r="CJA44"/>
      <c r="CJB44"/>
      <c r="CJC44"/>
      <c r="CJD44"/>
      <c r="CJE44"/>
      <c r="CJF44"/>
      <c r="CJG44"/>
      <c r="CJH44"/>
      <c r="CJI44"/>
      <c r="CJJ44"/>
      <c r="CJK44"/>
      <c r="CJL44"/>
      <c r="CJM44"/>
      <c r="CJN44"/>
      <c r="CJO44"/>
      <c r="CJP44"/>
      <c r="CJQ44"/>
      <c r="CJR44"/>
      <c r="CJS44"/>
      <c r="CJT44"/>
      <c r="CJU44"/>
      <c r="CJV44"/>
      <c r="CJW44"/>
      <c r="CJX44"/>
      <c r="CJY44"/>
      <c r="CJZ44"/>
      <c r="CKA44"/>
      <c r="CKB44"/>
      <c r="CKC44"/>
      <c r="CKD44"/>
      <c r="CKE44"/>
      <c r="CKF44"/>
      <c r="CKG44"/>
      <c r="CKH44"/>
      <c r="CKI44"/>
      <c r="CKJ44"/>
      <c r="CKK44"/>
      <c r="CKL44"/>
      <c r="CKM44"/>
      <c r="CKN44"/>
      <c r="CKO44"/>
      <c r="CKP44"/>
      <c r="CKQ44"/>
      <c r="CKR44"/>
      <c r="CKS44"/>
      <c r="CKT44"/>
      <c r="CKU44"/>
      <c r="CKV44"/>
      <c r="CKW44"/>
      <c r="CKX44"/>
      <c r="CKY44"/>
      <c r="CKZ44"/>
      <c r="CLA44"/>
      <c r="CLB44"/>
      <c r="CLC44"/>
      <c r="CLD44"/>
      <c r="CLE44"/>
      <c r="CLF44"/>
      <c r="CLG44"/>
      <c r="CLH44"/>
      <c r="CLI44"/>
      <c r="CLJ44"/>
      <c r="CLK44"/>
      <c r="CLL44"/>
      <c r="CLM44"/>
      <c r="CLN44"/>
      <c r="CLO44"/>
      <c r="CLP44"/>
      <c r="CLQ44"/>
      <c r="CLR44"/>
      <c r="CLS44"/>
      <c r="CLT44"/>
      <c r="CLU44"/>
      <c r="CLV44"/>
      <c r="CLW44"/>
      <c r="CLX44"/>
      <c r="CLY44"/>
      <c r="CLZ44"/>
      <c r="CMA44"/>
      <c r="CMB44"/>
      <c r="CMC44"/>
      <c r="CMD44"/>
      <c r="CME44"/>
      <c r="CMF44"/>
      <c r="CMG44"/>
      <c r="CMH44"/>
      <c r="CMI44"/>
      <c r="CMJ44"/>
      <c r="CMK44"/>
      <c r="CML44"/>
      <c r="CMM44"/>
      <c r="CMN44"/>
      <c r="CMO44"/>
      <c r="CMP44"/>
      <c r="CMQ44"/>
      <c r="CMR44"/>
      <c r="CMS44"/>
      <c r="CMT44"/>
      <c r="CMU44"/>
      <c r="CMV44"/>
      <c r="CMW44"/>
      <c r="CMX44"/>
      <c r="CMY44"/>
      <c r="CMZ44"/>
      <c r="CNA44"/>
      <c r="CNB44"/>
      <c r="CNC44"/>
      <c r="CND44"/>
      <c r="CNE44"/>
      <c r="CNF44"/>
      <c r="CNG44"/>
      <c r="CNH44"/>
      <c r="CNI44"/>
      <c r="CNJ44"/>
      <c r="CNK44"/>
      <c r="CNL44"/>
      <c r="CNM44"/>
      <c r="CNN44"/>
      <c r="CNO44"/>
      <c r="CNP44"/>
      <c r="CNQ44"/>
      <c r="CNR44"/>
      <c r="CNS44"/>
      <c r="CNT44"/>
      <c r="CNU44"/>
      <c r="CNV44"/>
      <c r="CNW44"/>
      <c r="CNX44"/>
      <c r="CNY44"/>
      <c r="CNZ44"/>
      <c r="COA44"/>
      <c r="COB44"/>
      <c r="COC44"/>
      <c r="COD44"/>
      <c r="COE44"/>
      <c r="COF44"/>
      <c r="COG44"/>
      <c r="COH44"/>
      <c r="COI44"/>
      <c r="COJ44"/>
      <c r="COK44"/>
      <c r="COL44"/>
      <c r="COM44"/>
      <c r="CON44"/>
      <c r="COO44"/>
      <c r="COP44"/>
      <c r="COQ44"/>
      <c r="COR44"/>
      <c r="COS44"/>
      <c r="COT44"/>
      <c r="COU44"/>
      <c r="COV44"/>
      <c r="COW44"/>
      <c r="COX44"/>
      <c r="COY44"/>
      <c r="COZ44"/>
      <c r="CPA44"/>
      <c r="CPB44"/>
      <c r="CPC44"/>
      <c r="CPD44"/>
      <c r="CPE44"/>
      <c r="CPF44"/>
      <c r="CPG44"/>
      <c r="CPH44"/>
      <c r="CPI44"/>
      <c r="CPJ44"/>
      <c r="CPK44"/>
      <c r="CPL44"/>
      <c r="CPM44"/>
      <c r="CPN44"/>
      <c r="CPO44"/>
      <c r="CPP44"/>
      <c r="CPQ44"/>
      <c r="CPR44"/>
      <c r="CPS44"/>
      <c r="CPT44"/>
      <c r="CPU44"/>
      <c r="CPV44"/>
      <c r="CPW44"/>
      <c r="CPX44"/>
      <c r="CPY44"/>
      <c r="CPZ44"/>
      <c r="CQA44"/>
      <c r="CQB44"/>
      <c r="CQC44"/>
      <c r="CQD44"/>
      <c r="CQE44"/>
      <c r="CQF44"/>
      <c r="CQG44"/>
      <c r="CQH44"/>
      <c r="CQI44"/>
      <c r="CQJ44"/>
      <c r="CQK44"/>
      <c r="CQL44"/>
      <c r="CQM44"/>
      <c r="CQN44"/>
      <c r="CQO44"/>
      <c r="CQP44"/>
      <c r="CQQ44"/>
      <c r="CQR44"/>
      <c r="CQS44"/>
      <c r="CQT44"/>
      <c r="CQU44"/>
      <c r="CQV44"/>
      <c r="CQW44"/>
      <c r="CQX44"/>
      <c r="CQY44"/>
      <c r="CQZ44"/>
      <c r="CRA44"/>
      <c r="CRB44"/>
      <c r="CRC44"/>
      <c r="CRD44"/>
      <c r="CRE44"/>
      <c r="CRF44"/>
      <c r="CRG44"/>
      <c r="CRH44"/>
      <c r="CRI44"/>
      <c r="CRJ44"/>
      <c r="CRK44"/>
    </row>
    <row r="45" spans="1:2507" x14ac:dyDescent="0.3">
      <c r="A45" s="119" t="s">
        <v>284</v>
      </c>
      <c r="B45" s="64" t="s">
        <v>122</v>
      </c>
      <c r="C45" s="65">
        <v>22.352</v>
      </c>
      <c r="D45" s="65">
        <v>22.626999999999999</v>
      </c>
      <c r="E45" s="65">
        <v>22.403333333333332</v>
      </c>
      <c r="F45" s="65">
        <v>22.381333333333334</v>
      </c>
      <c r="G45" s="65">
        <v>22.762666666666668</v>
      </c>
      <c r="H45" s="65">
        <v>23.261333333333333</v>
      </c>
      <c r="I45" s="65">
        <v>23.800333333333334</v>
      </c>
      <c r="J45" s="65">
        <v>24.159666666666666</v>
      </c>
      <c r="K45" s="65">
        <v>24.093666666666667</v>
      </c>
      <c r="L45" s="65">
        <v>24.049666666666667</v>
      </c>
      <c r="M45" s="65">
        <v>24.665666666666667</v>
      </c>
      <c r="N45" s="65">
        <v>25.248666666666665</v>
      </c>
      <c r="O45" s="65">
        <v>25.468666666666667</v>
      </c>
      <c r="P45" s="65">
        <v>27.012333333333334</v>
      </c>
      <c r="Q45" s="65">
        <v>28.361666666666668</v>
      </c>
      <c r="R45" s="65">
        <v>29.425000000000001</v>
      </c>
      <c r="S45" s="65">
        <v>30.459</v>
      </c>
      <c r="T45" s="65">
        <v>31.122666666666667</v>
      </c>
      <c r="U45" s="65">
        <v>32.039333333333332</v>
      </c>
      <c r="V45" s="65">
        <v>31.683666666666667</v>
      </c>
      <c r="W45" s="65">
        <v>33.502333333333333</v>
      </c>
      <c r="X45" s="65">
        <v>34.862666666666669</v>
      </c>
      <c r="Y45" s="65">
        <v>35.460333333333331</v>
      </c>
      <c r="Z45" s="65">
        <v>35.845333333333336</v>
      </c>
      <c r="AA45" s="413"/>
      <c r="AB45" s="386"/>
      <c r="AC45" s="12"/>
      <c r="AD45" s="12"/>
      <c r="AE45" s="12"/>
      <c r="AF45" s="12"/>
      <c r="AG45" s="12"/>
      <c r="AH45" s="12"/>
      <c r="AI45" s="12"/>
      <c r="AJ45" s="12"/>
      <c r="AK45" s="12"/>
      <c r="AL45" s="12"/>
      <c r="AM45" s="12"/>
      <c r="AN45" s="12"/>
      <c r="AO45" s="12"/>
      <c r="AP45" s="12"/>
      <c r="AQ45" s="12"/>
      <c r="AR45" s="12"/>
      <c r="AS45" s="12"/>
      <c r="AT45" s="12"/>
      <c r="AU45" s="12"/>
      <c r="AV45" s="12"/>
      <c r="AW45" s="12"/>
      <c r="AX45" s="12"/>
      <c r="AY45" s="12"/>
      <c r="AZ45" s="12"/>
      <c r="BA45" s="12"/>
      <c r="BB45" s="12"/>
      <c r="BC45" s="12"/>
      <c r="BD45" s="12"/>
      <c r="BE45" s="12"/>
      <c r="BF45" s="12"/>
      <c r="BG45" s="12"/>
      <c r="BH45" s="12"/>
      <c r="BI45" s="12"/>
      <c r="BJ45" s="12"/>
      <c r="BK45" s="12"/>
      <c r="BL45" s="12"/>
      <c r="BM45" s="12"/>
      <c r="BN45" s="12"/>
      <c r="BO45" s="12"/>
    </row>
    <row r="46" spans="1:2507" x14ac:dyDescent="0.3">
      <c r="A46" s="119" t="s">
        <v>120</v>
      </c>
      <c r="B46" s="64" t="s">
        <v>123</v>
      </c>
      <c r="C46" s="65">
        <v>30.423745289999999</v>
      </c>
      <c r="D46" s="65">
        <v>30.648470539999998</v>
      </c>
      <c r="E46" s="65">
        <v>30.5871651</v>
      </c>
      <c r="F46" s="65">
        <v>30.693065969999999</v>
      </c>
      <c r="G46" s="65">
        <v>30.900049429999999</v>
      </c>
      <c r="H46" s="65">
        <v>31.558604589999998</v>
      </c>
      <c r="I46" s="65">
        <v>32.226706389999997</v>
      </c>
      <c r="J46" s="65">
        <v>32.507727869999997</v>
      </c>
      <c r="K46" s="65">
        <v>32.700065850000001</v>
      </c>
      <c r="L46" s="65">
        <v>32.970280429999995</v>
      </c>
      <c r="M46" s="65">
        <v>33.886615120000002</v>
      </c>
      <c r="N46" s="65">
        <v>34.257150869999997</v>
      </c>
      <c r="O46" s="65">
        <v>34.852068850000002</v>
      </c>
      <c r="P46" s="65">
        <v>36.152102620000001</v>
      </c>
      <c r="Q46" s="65">
        <v>37.607347959999998</v>
      </c>
      <c r="R46" s="65">
        <v>38.78192774</v>
      </c>
      <c r="S46" s="65">
        <v>39.88996925</v>
      </c>
      <c r="T46" s="65">
        <v>41.135071250000003</v>
      </c>
      <c r="U46" s="65">
        <v>41.52499632</v>
      </c>
      <c r="V46" s="65">
        <v>41.236892529999999</v>
      </c>
      <c r="W46" s="65">
        <v>42.968090549999999</v>
      </c>
      <c r="X46" s="65">
        <v>44.190652579999998</v>
      </c>
      <c r="Y46" s="65">
        <v>44.815535140000001</v>
      </c>
      <c r="Z46" s="65">
        <v>0</v>
      </c>
      <c r="AA46" s="413">
        <v>0</v>
      </c>
      <c r="AB46" s="386"/>
      <c r="AC46" s="12"/>
      <c r="AD46" s="12"/>
      <c r="AE46" s="12"/>
      <c r="AF46" s="12"/>
      <c r="AG46" s="12"/>
      <c r="AH46" s="12"/>
      <c r="AI46" s="12"/>
      <c r="AJ46" s="12"/>
      <c r="AK46" s="12"/>
      <c r="AL46" s="12"/>
      <c r="AM46" s="12"/>
      <c r="AN46" s="12"/>
      <c r="AO46" s="12"/>
      <c r="AP46" s="12"/>
      <c r="AQ46" s="12"/>
      <c r="AR46" s="12"/>
      <c r="AS46" s="12"/>
      <c r="AT46" s="12"/>
      <c r="AU46" s="12"/>
      <c r="AV46" s="12"/>
      <c r="AW46" s="12"/>
      <c r="AX46" s="12"/>
      <c r="AY46" s="12"/>
      <c r="AZ46" s="12"/>
      <c r="BA46" s="12"/>
      <c r="BB46" s="12"/>
      <c r="BC46" s="12"/>
      <c r="BD46" s="12"/>
      <c r="BE46" s="12"/>
      <c r="BF46" s="12"/>
      <c r="BG46" s="12"/>
      <c r="BH46" s="12"/>
      <c r="BI46" s="12"/>
      <c r="BJ46" s="12"/>
      <c r="BK46" s="12"/>
      <c r="BL46" s="12"/>
      <c r="BM46" s="12"/>
      <c r="BN46" s="12"/>
      <c r="BO46" s="12"/>
    </row>
    <row r="47" spans="1:2507" x14ac:dyDescent="0.3">
      <c r="A47" s="119" t="s">
        <v>121</v>
      </c>
      <c r="B47" s="64" t="s">
        <v>124</v>
      </c>
      <c r="C47" s="65">
        <v>33.937214320000002</v>
      </c>
      <c r="D47" s="65">
        <v>33.280597629999995</v>
      </c>
      <c r="E47" s="65">
        <v>33.29526431</v>
      </c>
      <c r="F47" s="65">
        <v>33.408575479999996</v>
      </c>
      <c r="G47" s="65">
        <v>33.62893115</v>
      </c>
      <c r="H47" s="65">
        <v>34.30997387</v>
      </c>
      <c r="I47" s="65">
        <v>34.980051639999999</v>
      </c>
      <c r="J47" s="65">
        <v>35.412702469999999</v>
      </c>
      <c r="K47" s="65">
        <v>35.683946689999999</v>
      </c>
      <c r="L47" s="65">
        <v>35.828676019999996</v>
      </c>
      <c r="M47" s="65">
        <v>36.679717360000005</v>
      </c>
      <c r="N47" s="65">
        <v>37.366037279999993</v>
      </c>
      <c r="O47" s="65">
        <v>38.123233560000003</v>
      </c>
      <c r="P47" s="65">
        <v>39.449471089999996</v>
      </c>
      <c r="Q47" s="65">
        <v>40.841061029999999</v>
      </c>
      <c r="R47" s="65">
        <v>42.000972150000003</v>
      </c>
      <c r="S47" s="65">
        <v>42.779408119999999</v>
      </c>
      <c r="T47" s="65">
        <v>43.915810010000001</v>
      </c>
      <c r="U47" s="65">
        <v>44.372423470000001</v>
      </c>
      <c r="V47" s="65">
        <v>44.002558739999998</v>
      </c>
      <c r="W47" s="65">
        <v>45.747709900000004</v>
      </c>
      <c r="X47" s="65">
        <v>46.905716810000001</v>
      </c>
      <c r="Y47" s="65">
        <v>47.598554159999999</v>
      </c>
      <c r="Z47" s="65">
        <v>0</v>
      </c>
      <c r="AA47" s="413">
        <v>0</v>
      </c>
      <c r="AB47" s="386"/>
      <c r="AC47" s="12"/>
      <c r="AD47" s="12"/>
      <c r="AE47" s="12"/>
      <c r="AF47" s="12"/>
      <c r="AG47" s="12"/>
      <c r="AH47" s="12"/>
      <c r="AI47" s="12"/>
      <c r="AJ47" s="12"/>
      <c r="AK47" s="12"/>
      <c r="AL47" s="12"/>
      <c r="AM47" s="12"/>
      <c r="AN47" s="12"/>
      <c r="AO47" s="12"/>
      <c r="AP47" s="12"/>
      <c r="AQ47" s="12"/>
      <c r="AR47" s="12"/>
      <c r="AS47" s="12"/>
      <c r="AT47" s="12"/>
      <c r="AU47" s="12"/>
      <c r="AV47" s="12"/>
      <c r="AW47" s="12"/>
      <c r="AX47" s="12"/>
      <c r="AY47" s="12"/>
      <c r="AZ47" s="12"/>
      <c r="BA47" s="12"/>
      <c r="BB47" s="12"/>
      <c r="BC47" s="12"/>
      <c r="BD47" s="12"/>
      <c r="BE47" s="12"/>
      <c r="BF47" s="12"/>
      <c r="BG47" s="12"/>
      <c r="BH47" s="12"/>
      <c r="BI47" s="12"/>
      <c r="BJ47" s="12"/>
      <c r="BK47" s="12"/>
      <c r="BL47" s="12"/>
      <c r="BM47" s="12"/>
      <c r="BN47" s="12"/>
      <c r="BO47" s="12"/>
    </row>
    <row r="48" spans="1:2507" s="128" customFormat="1" x14ac:dyDescent="0.3">
      <c r="A48" s="129" t="s">
        <v>277</v>
      </c>
      <c r="B48" s="126"/>
      <c r="C48" s="127"/>
      <c r="D48" s="127"/>
      <c r="E48" s="127"/>
      <c r="F48" s="127"/>
      <c r="G48" s="127"/>
      <c r="H48" s="127"/>
      <c r="I48" s="127"/>
      <c r="J48" s="127"/>
      <c r="K48" s="127"/>
      <c r="L48" s="127"/>
      <c r="M48" s="127"/>
      <c r="N48" s="127"/>
      <c r="O48" s="127"/>
      <c r="P48" s="127"/>
      <c r="Q48" s="127"/>
      <c r="R48" s="127"/>
      <c r="S48" s="127"/>
      <c r="T48" s="127"/>
      <c r="U48" s="127"/>
      <c r="V48" s="127"/>
      <c r="W48" s="127"/>
      <c r="X48" s="127"/>
      <c r="Y48" s="127"/>
      <c r="Z48" s="127"/>
      <c r="AA48" s="416"/>
      <c r="AB48" s="127"/>
      <c r="AC48" s="12"/>
      <c r="AD48" s="12"/>
      <c r="AE48" s="12"/>
      <c r="AF48" s="12"/>
      <c r="AG48" s="12"/>
      <c r="AH48" s="12"/>
      <c r="AI48" s="12"/>
      <c r="AJ48" s="12"/>
      <c r="AK48" s="12"/>
      <c r="AL48" s="12"/>
      <c r="AM48" s="12"/>
      <c r="AN48" s="12"/>
      <c r="AO48" s="12"/>
      <c r="AP48" s="12"/>
      <c r="AQ48" s="12"/>
      <c r="AR48" s="12"/>
      <c r="AS48" s="12"/>
      <c r="AT48" s="12"/>
      <c r="AU48" s="12"/>
      <c r="AV48" s="12"/>
      <c r="AW48" s="12"/>
      <c r="AX48" s="12"/>
      <c r="AY48" s="12"/>
      <c r="AZ48" s="12"/>
      <c r="BA48" s="12"/>
      <c r="BB48" s="12"/>
      <c r="BC48" s="12"/>
      <c r="BD48" s="12"/>
      <c r="BE48" s="12"/>
      <c r="BF48" s="12"/>
      <c r="BG48" s="12"/>
      <c r="BH48" s="12"/>
      <c r="BI48" s="12"/>
      <c r="BJ48" s="12"/>
      <c r="BK48" s="12"/>
      <c r="BL48" s="12"/>
      <c r="BM48" s="12"/>
      <c r="BN48" s="12"/>
      <c r="BO48" s="12"/>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c r="IW48"/>
      <c r="IX48"/>
      <c r="IY48"/>
      <c r="IZ48"/>
      <c r="JA48"/>
      <c r="JB48"/>
      <c r="JC48"/>
      <c r="JD48"/>
      <c r="JE48"/>
      <c r="JF48"/>
      <c r="JG48"/>
      <c r="JH48"/>
      <c r="JI48"/>
      <c r="JJ48"/>
      <c r="JK48"/>
      <c r="JL48"/>
      <c r="JM48"/>
      <c r="JN48"/>
      <c r="JO48"/>
      <c r="JP48"/>
      <c r="JQ48"/>
      <c r="JR48"/>
      <c r="JS48"/>
      <c r="JT48"/>
      <c r="JU48"/>
      <c r="JV48"/>
      <c r="JW48"/>
      <c r="JX48"/>
      <c r="JY48"/>
      <c r="JZ48"/>
      <c r="KA48"/>
      <c r="KB48"/>
      <c r="KC48"/>
      <c r="KD48"/>
      <c r="KE48"/>
      <c r="KF48"/>
      <c r="KG48"/>
      <c r="KH48"/>
      <c r="KI48"/>
      <c r="KJ48"/>
      <c r="KK48"/>
      <c r="KL48"/>
      <c r="KM48"/>
      <c r="KN48"/>
      <c r="KO48"/>
      <c r="KP48"/>
      <c r="KQ48"/>
      <c r="KR48"/>
      <c r="KS48"/>
      <c r="KT48"/>
      <c r="KU48"/>
      <c r="KV48"/>
      <c r="KW48"/>
      <c r="KX48"/>
      <c r="KY48"/>
      <c r="KZ48"/>
      <c r="LA48"/>
      <c r="LB48"/>
      <c r="LC48"/>
      <c r="LD48"/>
      <c r="LE48"/>
      <c r="LF48"/>
      <c r="LG48"/>
      <c r="LH48"/>
      <c r="LI48"/>
      <c r="LJ48"/>
      <c r="LK48"/>
      <c r="LL48"/>
      <c r="LM48"/>
      <c r="LN48"/>
      <c r="LO48"/>
      <c r="LP48"/>
      <c r="LQ48"/>
      <c r="LR48"/>
      <c r="LS48"/>
      <c r="LT48"/>
      <c r="LU48"/>
      <c r="LV48"/>
      <c r="LW48"/>
      <c r="LX48"/>
      <c r="LY48"/>
      <c r="LZ48"/>
      <c r="MA48"/>
      <c r="MB48"/>
      <c r="MC48"/>
      <c r="MD48"/>
      <c r="ME48"/>
      <c r="MF48"/>
      <c r="MG48"/>
      <c r="MH48"/>
      <c r="MI48"/>
      <c r="MJ48"/>
      <c r="MK48"/>
      <c r="ML48"/>
      <c r="MM48"/>
      <c r="MN48"/>
      <c r="MO48"/>
      <c r="MP48"/>
      <c r="MQ48"/>
      <c r="MR48"/>
      <c r="MS48"/>
      <c r="MT48"/>
      <c r="MU48"/>
      <c r="MV48"/>
      <c r="MW48"/>
      <c r="MX48"/>
      <c r="MY48"/>
      <c r="MZ48"/>
      <c r="NA48"/>
      <c r="NB48"/>
      <c r="NC48"/>
      <c r="ND48"/>
      <c r="NE48"/>
      <c r="NF48"/>
      <c r="NG48"/>
      <c r="NH48"/>
      <c r="NI48"/>
      <c r="NJ48"/>
      <c r="NK48"/>
      <c r="NL48"/>
      <c r="NM48"/>
      <c r="NN48"/>
      <c r="NO48"/>
      <c r="NP48"/>
      <c r="NQ48"/>
      <c r="NR48"/>
      <c r="NS48"/>
      <c r="NT48"/>
      <c r="NU48"/>
      <c r="NV48"/>
      <c r="NW48"/>
      <c r="NX48"/>
      <c r="NY48"/>
      <c r="NZ48"/>
      <c r="OA48"/>
      <c r="OB48"/>
      <c r="OC48"/>
      <c r="OD48"/>
      <c r="OE48"/>
      <c r="OF48"/>
      <c r="OG48"/>
      <c r="OH48"/>
      <c r="OI48"/>
      <c r="OJ48"/>
      <c r="OK48"/>
      <c r="OL48"/>
      <c r="OM48"/>
      <c r="ON48"/>
      <c r="OO48"/>
      <c r="OP48"/>
      <c r="OQ48"/>
      <c r="OR48"/>
      <c r="OS48"/>
      <c r="OT48"/>
      <c r="OU48"/>
      <c r="OV48"/>
      <c r="OW48"/>
      <c r="OX48"/>
      <c r="OY48"/>
      <c r="OZ48"/>
      <c r="PA48"/>
      <c r="PB48"/>
      <c r="PC48"/>
      <c r="PD48"/>
      <c r="PE48"/>
      <c r="PF48"/>
      <c r="PG48"/>
      <c r="PH48"/>
      <c r="PI48"/>
      <c r="PJ48"/>
      <c r="PK48"/>
      <c r="PL48"/>
      <c r="PM48"/>
      <c r="PN48"/>
      <c r="PO48"/>
      <c r="PP48"/>
      <c r="PQ48"/>
      <c r="PR48"/>
      <c r="PS48"/>
      <c r="PT48"/>
      <c r="PU48"/>
      <c r="PV48"/>
      <c r="PW48"/>
      <c r="PX48"/>
      <c r="PY48"/>
      <c r="PZ48"/>
      <c r="QA48"/>
      <c r="QB48"/>
      <c r="QC48"/>
      <c r="QD48"/>
      <c r="QE48"/>
      <c r="QF48"/>
      <c r="QG48"/>
      <c r="QH48"/>
      <c r="QI48"/>
      <c r="QJ48"/>
      <c r="QK48"/>
      <c r="QL48"/>
      <c r="QM48"/>
      <c r="QN48"/>
      <c r="QO48"/>
      <c r="QP48"/>
      <c r="QQ48"/>
      <c r="QR48"/>
      <c r="QS48"/>
      <c r="QT48"/>
      <c r="QU48"/>
      <c r="QV48"/>
      <c r="QW48"/>
      <c r="QX48"/>
      <c r="QY48"/>
      <c r="QZ48"/>
      <c r="RA48"/>
      <c r="RB48"/>
      <c r="RC48"/>
      <c r="RD48"/>
      <c r="RE48"/>
      <c r="RF48"/>
      <c r="RG48"/>
      <c r="RH48"/>
      <c r="RI48"/>
      <c r="RJ48"/>
      <c r="RK48"/>
      <c r="RL48"/>
      <c r="RM48"/>
      <c r="RN48"/>
      <c r="RO48"/>
      <c r="RP48"/>
      <c r="RQ48"/>
      <c r="RR48"/>
      <c r="RS48"/>
      <c r="RT48"/>
      <c r="RU48"/>
      <c r="RV48"/>
      <c r="RW48"/>
      <c r="RX48"/>
      <c r="RY48"/>
      <c r="RZ48"/>
      <c r="SA48"/>
      <c r="SB48"/>
      <c r="SC48"/>
      <c r="SD48"/>
      <c r="SE48"/>
      <c r="SF48"/>
      <c r="SG48"/>
      <c r="SH48"/>
      <c r="SI48"/>
      <c r="SJ48"/>
      <c r="SK48"/>
      <c r="SL48"/>
      <c r="SM48"/>
      <c r="SN48"/>
      <c r="SO48"/>
      <c r="SP48"/>
      <c r="SQ48"/>
      <c r="SR48"/>
      <c r="SS48"/>
      <c r="ST48"/>
      <c r="SU48"/>
      <c r="SV48"/>
      <c r="SW48"/>
      <c r="SX48"/>
      <c r="SY48"/>
      <c r="SZ48"/>
      <c r="TA48"/>
      <c r="TB48"/>
      <c r="TC48"/>
      <c r="TD48"/>
      <c r="TE48"/>
      <c r="TF48"/>
      <c r="TG48"/>
      <c r="TH48"/>
      <c r="TI48"/>
      <c r="TJ48"/>
      <c r="TK48"/>
      <c r="TL48"/>
      <c r="TM48"/>
      <c r="TN48"/>
      <c r="TO48"/>
      <c r="TP48"/>
      <c r="TQ48"/>
      <c r="TR48"/>
      <c r="TS48"/>
      <c r="TT48"/>
      <c r="TU48"/>
      <c r="TV48"/>
      <c r="TW48"/>
      <c r="TX48"/>
      <c r="TY48"/>
      <c r="TZ48"/>
      <c r="UA48"/>
      <c r="UB48"/>
      <c r="UC48"/>
      <c r="UD48"/>
      <c r="UE48"/>
      <c r="UF48"/>
      <c r="UG48"/>
      <c r="UH48"/>
      <c r="UI48"/>
      <c r="UJ48"/>
      <c r="UK48"/>
      <c r="UL48"/>
      <c r="UM48"/>
      <c r="UN48"/>
      <c r="UO48"/>
      <c r="UP48"/>
      <c r="UQ48"/>
      <c r="UR48"/>
      <c r="US48"/>
      <c r="UT48"/>
      <c r="UU48"/>
      <c r="UV48"/>
      <c r="UW48"/>
      <c r="UX48"/>
      <c r="UY48"/>
      <c r="UZ48"/>
      <c r="VA48"/>
      <c r="VB48"/>
      <c r="VC48"/>
      <c r="VD48"/>
      <c r="VE48"/>
      <c r="VF48"/>
      <c r="VG48"/>
      <c r="VH48"/>
      <c r="VI48"/>
      <c r="VJ48"/>
      <c r="VK48"/>
      <c r="VL48"/>
      <c r="VM48"/>
      <c r="VN48"/>
      <c r="VO48"/>
      <c r="VP48"/>
      <c r="VQ48"/>
      <c r="VR48"/>
      <c r="VS48"/>
      <c r="VT48"/>
      <c r="VU48"/>
      <c r="VV48"/>
      <c r="VW48"/>
      <c r="VX48"/>
      <c r="VY48"/>
      <c r="VZ48"/>
      <c r="WA48"/>
      <c r="WB48"/>
      <c r="WC48"/>
      <c r="WD48"/>
      <c r="WE48"/>
      <c r="WF48"/>
      <c r="WG48"/>
      <c r="WH48"/>
      <c r="WI48"/>
      <c r="WJ48"/>
      <c r="WK48"/>
      <c r="WL48"/>
      <c r="WM48"/>
      <c r="WN48"/>
      <c r="WO48"/>
      <c r="WP48"/>
      <c r="WQ48"/>
      <c r="WR48"/>
      <c r="WS48"/>
      <c r="WT48"/>
      <c r="WU48"/>
      <c r="WV48"/>
      <c r="WW48"/>
      <c r="WX48"/>
      <c r="WY48"/>
      <c r="WZ48"/>
      <c r="XA48"/>
      <c r="XB48"/>
      <c r="XC48"/>
      <c r="XD48"/>
      <c r="XE48"/>
      <c r="XF48"/>
      <c r="XG48"/>
      <c r="XH48"/>
      <c r="XI48"/>
      <c r="XJ48"/>
      <c r="XK48"/>
      <c r="XL48"/>
      <c r="XM48"/>
      <c r="XN48"/>
      <c r="XO48"/>
      <c r="XP48"/>
      <c r="XQ48"/>
      <c r="XR48"/>
      <c r="XS48"/>
      <c r="XT48"/>
      <c r="XU48"/>
      <c r="XV48"/>
      <c r="XW48"/>
      <c r="XX48"/>
      <c r="XY48"/>
      <c r="XZ48"/>
      <c r="YA48"/>
      <c r="YB48"/>
      <c r="YC48"/>
      <c r="YD48"/>
      <c r="YE48"/>
      <c r="YF48"/>
      <c r="YG48"/>
      <c r="YH48"/>
      <c r="YI48"/>
      <c r="YJ48"/>
      <c r="YK48"/>
      <c r="YL48"/>
      <c r="YM48"/>
      <c r="YN48"/>
      <c r="YO48"/>
      <c r="YP48"/>
      <c r="YQ48"/>
      <c r="YR48"/>
      <c r="YS48"/>
      <c r="YT48"/>
      <c r="YU48"/>
      <c r="YV48"/>
      <c r="YW48"/>
      <c r="YX48"/>
      <c r="YY48"/>
      <c r="YZ48"/>
      <c r="ZA48"/>
      <c r="ZB48"/>
      <c r="ZC48"/>
      <c r="ZD48"/>
      <c r="ZE48"/>
      <c r="ZF48"/>
      <c r="ZG48"/>
      <c r="ZH48"/>
      <c r="ZI48"/>
      <c r="ZJ48"/>
      <c r="ZK48"/>
      <c r="ZL48"/>
      <c r="ZM48"/>
      <c r="ZN48"/>
      <c r="ZO48"/>
      <c r="ZP48"/>
      <c r="ZQ48"/>
      <c r="ZR48"/>
      <c r="ZS48"/>
      <c r="ZT48"/>
      <c r="ZU48"/>
      <c r="ZV48"/>
      <c r="ZW48"/>
      <c r="ZX48"/>
      <c r="ZY48"/>
      <c r="ZZ48"/>
      <c r="AAA48"/>
      <c r="AAB48"/>
      <c r="AAC48"/>
      <c r="AAD48"/>
      <c r="AAE48"/>
      <c r="AAF48"/>
      <c r="AAG48"/>
      <c r="AAH48"/>
      <c r="AAI48"/>
      <c r="AAJ48"/>
      <c r="AAK48"/>
      <c r="AAL48"/>
      <c r="AAM48"/>
      <c r="AAN48"/>
      <c r="AAO48"/>
      <c r="AAP48"/>
      <c r="AAQ48"/>
      <c r="AAR48"/>
      <c r="AAS48"/>
      <c r="AAT48"/>
      <c r="AAU48"/>
      <c r="AAV48"/>
      <c r="AAW48"/>
      <c r="AAX48"/>
      <c r="AAY48"/>
      <c r="AAZ48"/>
      <c r="ABA48"/>
      <c r="ABB48"/>
      <c r="ABC48"/>
      <c r="ABD48"/>
      <c r="ABE48"/>
      <c r="ABF48"/>
      <c r="ABG48"/>
      <c r="ABH48"/>
      <c r="ABI48"/>
      <c r="ABJ48"/>
      <c r="ABK48"/>
      <c r="ABL48"/>
      <c r="ABM48"/>
      <c r="ABN48"/>
      <c r="ABO48"/>
      <c r="ABP48"/>
      <c r="ABQ48"/>
      <c r="ABR48"/>
      <c r="ABS48"/>
      <c r="ABT48"/>
      <c r="ABU48"/>
      <c r="ABV48"/>
      <c r="ABW48"/>
      <c r="ABX48"/>
      <c r="ABY48"/>
      <c r="ABZ48"/>
      <c r="ACA48"/>
      <c r="ACB48"/>
      <c r="ACC48"/>
      <c r="ACD48"/>
      <c r="ACE48"/>
      <c r="ACF48"/>
      <c r="ACG48"/>
      <c r="ACH48"/>
      <c r="ACI48"/>
      <c r="ACJ48"/>
      <c r="ACK48"/>
      <c r="ACL48"/>
      <c r="ACM48"/>
      <c r="ACN48"/>
      <c r="ACO48"/>
      <c r="ACP48"/>
      <c r="ACQ48"/>
      <c r="ACR48"/>
      <c r="ACS48"/>
      <c r="ACT48"/>
      <c r="ACU48"/>
      <c r="ACV48"/>
      <c r="ACW48"/>
      <c r="ACX48"/>
      <c r="ACY48"/>
      <c r="ACZ48"/>
      <c r="ADA48"/>
      <c r="ADB48"/>
      <c r="ADC48"/>
      <c r="ADD48"/>
      <c r="ADE48"/>
      <c r="ADF48"/>
      <c r="ADG48"/>
      <c r="ADH48"/>
      <c r="ADI48"/>
      <c r="ADJ48"/>
      <c r="ADK48"/>
      <c r="ADL48"/>
      <c r="ADM48"/>
      <c r="ADN48"/>
      <c r="ADO48"/>
      <c r="ADP48"/>
      <c r="ADQ48"/>
      <c r="ADR48"/>
      <c r="ADS48"/>
      <c r="ADT48"/>
      <c r="ADU48"/>
      <c r="ADV48"/>
      <c r="ADW48"/>
      <c r="ADX48"/>
      <c r="ADY48"/>
      <c r="ADZ48"/>
      <c r="AEA48"/>
      <c r="AEB48"/>
      <c r="AEC48"/>
      <c r="AED48"/>
      <c r="AEE48"/>
      <c r="AEF48"/>
      <c r="AEG48"/>
      <c r="AEH48"/>
      <c r="AEI48"/>
      <c r="AEJ48"/>
      <c r="AEK48"/>
      <c r="AEL48"/>
      <c r="AEM48"/>
      <c r="AEN48"/>
      <c r="AEO48"/>
      <c r="AEP48"/>
      <c r="AEQ48"/>
      <c r="AER48"/>
      <c r="AES48"/>
      <c r="AET48"/>
      <c r="AEU48"/>
      <c r="AEV48"/>
      <c r="AEW48"/>
      <c r="AEX48"/>
      <c r="AEY48"/>
      <c r="AEZ48"/>
      <c r="AFA48"/>
      <c r="AFB48"/>
      <c r="AFC48"/>
      <c r="AFD48"/>
      <c r="AFE48"/>
      <c r="AFF48"/>
      <c r="AFG48"/>
      <c r="AFH48"/>
      <c r="AFI48"/>
      <c r="AFJ48"/>
      <c r="AFK48"/>
      <c r="AFL48"/>
      <c r="AFM48"/>
      <c r="AFN48"/>
      <c r="AFO48"/>
      <c r="AFP48"/>
      <c r="AFQ48"/>
      <c r="AFR48"/>
      <c r="AFS48"/>
      <c r="AFT48"/>
      <c r="AFU48"/>
      <c r="AFV48"/>
      <c r="AFW48"/>
      <c r="AFX48"/>
      <c r="AFY48"/>
      <c r="AFZ48"/>
      <c r="AGA48"/>
      <c r="AGB48"/>
      <c r="AGC48"/>
      <c r="AGD48"/>
      <c r="AGE48"/>
      <c r="AGF48"/>
      <c r="AGG48"/>
      <c r="AGH48"/>
      <c r="AGI48"/>
      <c r="AGJ48"/>
      <c r="AGK48"/>
      <c r="AGL48"/>
      <c r="AGM48"/>
      <c r="AGN48"/>
      <c r="AGO48"/>
      <c r="AGP48"/>
      <c r="AGQ48"/>
      <c r="AGR48"/>
      <c r="AGS48"/>
      <c r="AGT48"/>
      <c r="AGU48"/>
      <c r="AGV48"/>
      <c r="AGW48"/>
      <c r="AGX48"/>
      <c r="AGY48"/>
      <c r="AGZ48"/>
      <c r="AHA48"/>
      <c r="AHB48"/>
      <c r="AHC48"/>
      <c r="AHD48"/>
      <c r="AHE48"/>
      <c r="AHF48"/>
      <c r="AHG48"/>
      <c r="AHH48"/>
      <c r="AHI48"/>
      <c r="AHJ48"/>
      <c r="AHK48"/>
      <c r="AHL48"/>
      <c r="AHM48"/>
      <c r="AHN48"/>
      <c r="AHO48"/>
      <c r="AHP48"/>
      <c r="AHQ48"/>
      <c r="AHR48"/>
      <c r="AHS48"/>
      <c r="AHT48"/>
      <c r="AHU48"/>
      <c r="AHV48"/>
      <c r="AHW48"/>
      <c r="AHX48"/>
      <c r="AHY48"/>
      <c r="AHZ48"/>
      <c r="AIA48"/>
      <c r="AIB48"/>
      <c r="AIC48"/>
      <c r="AID48"/>
      <c r="AIE48"/>
      <c r="AIF48"/>
      <c r="AIG48"/>
      <c r="AIH48"/>
      <c r="AII48"/>
      <c r="AIJ48"/>
      <c r="AIK48"/>
      <c r="AIL48"/>
      <c r="AIM48"/>
      <c r="AIN48"/>
      <c r="AIO48"/>
      <c r="AIP48"/>
      <c r="AIQ48"/>
      <c r="AIR48"/>
      <c r="AIS48"/>
      <c r="AIT48"/>
      <c r="AIU48"/>
      <c r="AIV48"/>
      <c r="AIW48"/>
      <c r="AIX48"/>
      <c r="AIY48"/>
      <c r="AIZ48"/>
      <c r="AJA48"/>
      <c r="AJB48"/>
      <c r="AJC48"/>
      <c r="AJD48"/>
      <c r="AJE48"/>
      <c r="AJF48"/>
      <c r="AJG48"/>
      <c r="AJH48"/>
      <c r="AJI48"/>
      <c r="AJJ48"/>
      <c r="AJK48"/>
      <c r="AJL48"/>
      <c r="AJM48"/>
      <c r="AJN48"/>
      <c r="AJO48"/>
      <c r="AJP48"/>
      <c r="AJQ48"/>
      <c r="AJR48"/>
      <c r="AJS48"/>
      <c r="AJT48"/>
      <c r="AJU48"/>
      <c r="AJV48"/>
      <c r="AJW48"/>
      <c r="AJX48"/>
      <c r="AJY48"/>
      <c r="AJZ48"/>
      <c r="AKA48"/>
      <c r="AKB48"/>
      <c r="AKC48"/>
      <c r="AKD48"/>
      <c r="AKE48"/>
      <c r="AKF48"/>
      <c r="AKG48"/>
      <c r="AKH48"/>
      <c r="AKI48"/>
      <c r="AKJ48"/>
      <c r="AKK48"/>
      <c r="AKL48"/>
      <c r="AKM48"/>
      <c r="AKN48"/>
      <c r="AKO48"/>
      <c r="AKP48"/>
      <c r="AKQ48"/>
      <c r="AKR48"/>
      <c r="AKS48"/>
      <c r="AKT48"/>
      <c r="AKU48"/>
      <c r="AKV48"/>
      <c r="AKW48"/>
      <c r="AKX48"/>
      <c r="AKY48"/>
      <c r="AKZ48"/>
      <c r="ALA48"/>
      <c r="ALB48"/>
      <c r="ALC48"/>
      <c r="ALD48"/>
      <c r="ALE48"/>
      <c r="ALF48"/>
      <c r="ALG48"/>
      <c r="ALH48"/>
      <c r="ALI48"/>
      <c r="ALJ48"/>
      <c r="ALK48"/>
      <c r="ALL48"/>
      <c r="ALM48"/>
      <c r="ALN48"/>
      <c r="ALO48"/>
      <c r="ALP48"/>
      <c r="ALQ48"/>
      <c r="ALR48"/>
      <c r="ALS48"/>
      <c r="ALT48"/>
      <c r="ALU48"/>
      <c r="ALV48"/>
      <c r="ALW48"/>
      <c r="ALX48"/>
      <c r="ALY48"/>
      <c r="ALZ48"/>
      <c r="AMA48"/>
      <c r="AMB48"/>
      <c r="AMC48"/>
      <c r="AMD48"/>
      <c r="AME48"/>
      <c r="AMF48"/>
      <c r="AMG48"/>
      <c r="AMH48"/>
      <c r="AMI48"/>
      <c r="AMJ48"/>
      <c r="AMK48"/>
      <c r="AML48"/>
      <c r="AMM48"/>
      <c r="AMN48"/>
      <c r="AMO48"/>
      <c r="AMP48"/>
      <c r="AMQ48"/>
      <c r="AMR48"/>
      <c r="AMS48"/>
      <c r="AMT48"/>
      <c r="AMU48"/>
      <c r="AMV48"/>
      <c r="AMW48"/>
      <c r="AMX48"/>
      <c r="AMY48"/>
      <c r="AMZ48"/>
      <c r="ANA48"/>
      <c r="ANB48"/>
      <c r="ANC48"/>
      <c r="AND48"/>
      <c r="ANE48"/>
      <c r="ANF48"/>
      <c r="ANG48"/>
      <c r="ANH48"/>
      <c r="ANI48"/>
      <c r="ANJ48"/>
      <c r="ANK48"/>
      <c r="ANL48"/>
      <c r="ANM48"/>
      <c r="ANN48"/>
      <c r="ANO48"/>
      <c r="ANP48"/>
      <c r="ANQ48"/>
      <c r="ANR48"/>
      <c r="ANS48"/>
      <c r="ANT48"/>
      <c r="ANU48"/>
      <c r="ANV48"/>
      <c r="ANW48"/>
      <c r="ANX48"/>
      <c r="ANY48"/>
      <c r="ANZ48"/>
      <c r="AOA48"/>
      <c r="AOB48"/>
      <c r="AOC48"/>
      <c r="AOD48"/>
      <c r="AOE48"/>
      <c r="AOF48"/>
      <c r="AOG48"/>
      <c r="AOH48"/>
      <c r="AOI48"/>
      <c r="AOJ48"/>
      <c r="AOK48"/>
      <c r="AOL48"/>
      <c r="AOM48"/>
      <c r="AON48"/>
      <c r="AOO48"/>
      <c r="AOP48"/>
      <c r="AOQ48"/>
      <c r="AOR48"/>
      <c r="AOS48"/>
      <c r="AOT48"/>
      <c r="AOU48"/>
      <c r="AOV48"/>
      <c r="AOW48"/>
      <c r="AOX48"/>
      <c r="AOY48"/>
      <c r="AOZ48"/>
      <c r="APA48"/>
      <c r="APB48"/>
      <c r="APC48"/>
      <c r="APD48"/>
      <c r="APE48"/>
      <c r="APF48"/>
      <c r="APG48"/>
      <c r="APH48"/>
      <c r="API48"/>
      <c r="APJ48"/>
      <c r="APK48"/>
      <c r="APL48"/>
      <c r="APM48"/>
      <c r="APN48"/>
      <c r="APO48"/>
      <c r="APP48"/>
      <c r="APQ48"/>
      <c r="APR48"/>
      <c r="APS48"/>
      <c r="APT48"/>
      <c r="APU48"/>
      <c r="APV48"/>
      <c r="APW48"/>
      <c r="APX48"/>
      <c r="APY48"/>
      <c r="APZ48"/>
      <c r="AQA48"/>
      <c r="AQB48"/>
      <c r="AQC48"/>
      <c r="AQD48"/>
      <c r="AQE48"/>
      <c r="AQF48"/>
      <c r="AQG48"/>
      <c r="AQH48"/>
      <c r="AQI48"/>
      <c r="AQJ48"/>
      <c r="AQK48"/>
      <c r="AQL48"/>
      <c r="AQM48"/>
      <c r="AQN48"/>
      <c r="AQO48"/>
      <c r="AQP48"/>
      <c r="AQQ48"/>
      <c r="AQR48"/>
      <c r="AQS48"/>
      <c r="AQT48"/>
      <c r="AQU48"/>
      <c r="AQV48"/>
      <c r="AQW48"/>
      <c r="AQX48"/>
      <c r="AQY48"/>
      <c r="AQZ48"/>
      <c r="ARA48"/>
      <c r="ARB48"/>
      <c r="ARC48"/>
      <c r="ARD48"/>
      <c r="ARE48"/>
      <c r="ARF48"/>
      <c r="ARG48"/>
      <c r="ARH48"/>
      <c r="ARI48"/>
      <c r="ARJ48"/>
      <c r="ARK48"/>
      <c r="ARL48"/>
      <c r="ARM48"/>
      <c r="ARN48"/>
      <c r="ARO48"/>
      <c r="ARP48"/>
      <c r="ARQ48"/>
      <c r="ARR48"/>
      <c r="ARS48"/>
      <c r="ART48"/>
      <c r="ARU48"/>
      <c r="ARV48"/>
      <c r="ARW48"/>
      <c r="ARX48"/>
      <c r="ARY48"/>
      <c r="ARZ48"/>
      <c r="ASA48"/>
      <c r="ASB48"/>
      <c r="ASC48"/>
      <c r="ASD48"/>
      <c r="ASE48"/>
      <c r="ASF48"/>
      <c r="ASG48"/>
      <c r="ASH48"/>
      <c r="ASI48"/>
      <c r="ASJ48"/>
      <c r="ASK48"/>
      <c r="ASL48"/>
      <c r="ASM48"/>
      <c r="ASN48"/>
      <c r="ASO48"/>
      <c r="ASP48"/>
      <c r="ASQ48"/>
      <c r="ASR48"/>
      <c r="ASS48"/>
      <c r="AST48"/>
      <c r="ASU48"/>
      <c r="ASV48"/>
      <c r="ASW48"/>
      <c r="ASX48"/>
      <c r="ASY48"/>
      <c r="ASZ48"/>
      <c r="ATA48"/>
      <c r="ATB48"/>
      <c r="ATC48"/>
      <c r="ATD48"/>
      <c r="ATE48"/>
      <c r="ATF48"/>
      <c r="ATG48"/>
      <c r="ATH48"/>
      <c r="ATI48"/>
      <c r="ATJ48"/>
      <c r="ATK48"/>
      <c r="ATL48"/>
      <c r="ATM48"/>
      <c r="ATN48"/>
      <c r="ATO48"/>
      <c r="ATP48"/>
      <c r="ATQ48"/>
      <c r="ATR48"/>
      <c r="ATS48"/>
      <c r="ATT48"/>
      <c r="ATU48"/>
      <c r="ATV48"/>
      <c r="ATW48"/>
      <c r="ATX48"/>
      <c r="ATY48"/>
      <c r="ATZ48"/>
      <c r="AUA48"/>
      <c r="AUB48"/>
      <c r="AUC48"/>
      <c r="AUD48"/>
      <c r="AUE48"/>
      <c r="AUF48"/>
      <c r="AUG48"/>
      <c r="AUH48"/>
      <c r="AUI48"/>
      <c r="AUJ48"/>
      <c r="AUK48"/>
      <c r="AUL48"/>
      <c r="AUM48"/>
      <c r="AUN48"/>
      <c r="AUO48"/>
      <c r="AUP48"/>
      <c r="AUQ48"/>
      <c r="AUR48"/>
      <c r="AUS48"/>
      <c r="AUT48"/>
      <c r="AUU48"/>
      <c r="AUV48"/>
      <c r="AUW48"/>
      <c r="AUX48"/>
      <c r="AUY48"/>
      <c r="AUZ48"/>
      <c r="AVA48"/>
      <c r="AVB48"/>
      <c r="AVC48"/>
      <c r="AVD48"/>
      <c r="AVE48"/>
      <c r="AVF48"/>
      <c r="AVG48"/>
      <c r="AVH48"/>
      <c r="AVI48"/>
      <c r="AVJ48"/>
      <c r="AVK48"/>
      <c r="AVL48"/>
      <c r="AVM48"/>
      <c r="AVN48"/>
      <c r="AVO48"/>
      <c r="AVP48"/>
      <c r="AVQ48"/>
      <c r="AVR48"/>
      <c r="AVS48"/>
      <c r="AVT48"/>
      <c r="AVU48"/>
      <c r="AVV48"/>
      <c r="AVW48"/>
      <c r="AVX48"/>
      <c r="AVY48"/>
      <c r="AVZ48"/>
      <c r="AWA48"/>
      <c r="AWB48"/>
      <c r="AWC48"/>
      <c r="AWD48"/>
      <c r="AWE48"/>
      <c r="AWF48"/>
      <c r="AWG48"/>
      <c r="AWH48"/>
      <c r="AWI48"/>
      <c r="AWJ48"/>
      <c r="AWK48"/>
      <c r="AWL48"/>
      <c r="AWM48"/>
      <c r="AWN48"/>
      <c r="AWO48"/>
      <c r="AWP48"/>
      <c r="AWQ48"/>
      <c r="AWR48"/>
      <c r="AWS48"/>
      <c r="AWT48"/>
      <c r="AWU48"/>
      <c r="AWV48"/>
      <c r="AWW48"/>
      <c r="AWX48"/>
      <c r="AWY48"/>
      <c r="AWZ48"/>
      <c r="AXA48"/>
      <c r="AXB48"/>
      <c r="AXC48"/>
      <c r="AXD48"/>
      <c r="AXE48"/>
      <c r="AXF48"/>
      <c r="AXG48"/>
      <c r="AXH48"/>
      <c r="AXI48"/>
      <c r="AXJ48"/>
      <c r="AXK48"/>
      <c r="AXL48"/>
      <c r="AXM48"/>
      <c r="AXN48"/>
      <c r="AXO48"/>
      <c r="AXP48"/>
      <c r="AXQ48"/>
      <c r="AXR48"/>
      <c r="AXS48"/>
      <c r="AXT48"/>
      <c r="AXU48"/>
      <c r="AXV48"/>
      <c r="AXW48"/>
      <c r="AXX48"/>
      <c r="AXY48"/>
      <c r="AXZ48"/>
      <c r="AYA48"/>
      <c r="AYB48"/>
      <c r="AYC48"/>
      <c r="AYD48"/>
      <c r="AYE48"/>
      <c r="AYF48"/>
      <c r="AYG48"/>
      <c r="AYH48"/>
      <c r="AYI48"/>
      <c r="AYJ48"/>
      <c r="AYK48"/>
      <c r="AYL48"/>
      <c r="AYM48"/>
      <c r="AYN48"/>
      <c r="AYO48"/>
      <c r="AYP48"/>
      <c r="AYQ48"/>
      <c r="AYR48"/>
      <c r="AYS48"/>
      <c r="AYT48"/>
      <c r="AYU48"/>
      <c r="AYV48"/>
      <c r="AYW48"/>
      <c r="AYX48"/>
      <c r="AYY48"/>
      <c r="AYZ48"/>
      <c r="AZA48"/>
      <c r="AZB48"/>
      <c r="AZC48"/>
      <c r="AZD48"/>
      <c r="AZE48"/>
      <c r="AZF48"/>
      <c r="AZG48"/>
      <c r="AZH48"/>
      <c r="AZI48"/>
      <c r="AZJ48"/>
      <c r="AZK48"/>
      <c r="AZL48"/>
      <c r="AZM48"/>
      <c r="AZN48"/>
      <c r="AZO48"/>
      <c r="AZP48"/>
      <c r="AZQ48"/>
      <c r="AZR48"/>
      <c r="AZS48"/>
      <c r="AZT48"/>
      <c r="AZU48"/>
      <c r="AZV48"/>
      <c r="AZW48"/>
      <c r="AZX48"/>
      <c r="AZY48"/>
      <c r="AZZ48"/>
      <c r="BAA48"/>
      <c r="BAB48"/>
      <c r="BAC48"/>
      <c r="BAD48"/>
      <c r="BAE48"/>
      <c r="BAF48"/>
      <c r="BAG48"/>
      <c r="BAH48"/>
      <c r="BAI48"/>
      <c r="BAJ48"/>
      <c r="BAK48"/>
      <c r="BAL48"/>
      <c r="BAM48"/>
      <c r="BAN48"/>
      <c r="BAO48"/>
      <c r="BAP48"/>
      <c r="BAQ48"/>
      <c r="BAR48"/>
      <c r="BAS48"/>
      <c r="BAT48"/>
      <c r="BAU48"/>
      <c r="BAV48"/>
      <c r="BAW48"/>
      <c r="BAX48"/>
      <c r="BAY48"/>
      <c r="BAZ48"/>
      <c r="BBA48"/>
      <c r="BBB48"/>
      <c r="BBC48"/>
      <c r="BBD48"/>
      <c r="BBE48"/>
      <c r="BBF48"/>
      <c r="BBG48"/>
      <c r="BBH48"/>
      <c r="BBI48"/>
      <c r="BBJ48"/>
      <c r="BBK48"/>
      <c r="BBL48"/>
      <c r="BBM48"/>
      <c r="BBN48"/>
      <c r="BBO48"/>
      <c r="BBP48"/>
      <c r="BBQ48"/>
      <c r="BBR48"/>
      <c r="BBS48"/>
      <c r="BBT48"/>
      <c r="BBU48"/>
      <c r="BBV48"/>
      <c r="BBW48"/>
      <c r="BBX48"/>
      <c r="BBY48"/>
      <c r="BBZ48"/>
      <c r="BCA48"/>
      <c r="BCB48"/>
      <c r="BCC48"/>
      <c r="BCD48"/>
      <c r="BCE48"/>
      <c r="BCF48"/>
      <c r="BCG48"/>
      <c r="BCH48"/>
      <c r="BCI48"/>
      <c r="BCJ48"/>
      <c r="BCK48"/>
      <c r="BCL48"/>
      <c r="BCM48"/>
      <c r="BCN48"/>
      <c r="BCO48"/>
      <c r="BCP48"/>
      <c r="BCQ48"/>
      <c r="BCR48"/>
      <c r="BCS48"/>
      <c r="BCT48"/>
      <c r="BCU48"/>
      <c r="BCV48"/>
      <c r="BCW48"/>
      <c r="BCX48"/>
      <c r="BCY48"/>
      <c r="BCZ48"/>
      <c r="BDA48"/>
      <c r="BDB48"/>
      <c r="BDC48"/>
      <c r="BDD48"/>
      <c r="BDE48"/>
      <c r="BDF48"/>
      <c r="BDG48"/>
      <c r="BDH48"/>
      <c r="BDI48"/>
      <c r="BDJ48"/>
      <c r="BDK48"/>
      <c r="BDL48"/>
      <c r="BDM48"/>
      <c r="BDN48"/>
      <c r="BDO48"/>
      <c r="BDP48"/>
      <c r="BDQ48"/>
      <c r="BDR48"/>
      <c r="BDS48"/>
      <c r="BDT48"/>
      <c r="BDU48"/>
      <c r="BDV48"/>
      <c r="BDW48"/>
      <c r="BDX48"/>
      <c r="BDY48"/>
      <c r="BDZ48"/>
      <c r="BEA48"/>
      <c r="BEB48"/>
      <c r="BEC48"/>
      <c r="BED48"/>
      <c r="BEE48"/>
      <c r="BEF48"/>
      <c r="BEG48"/>
      <c r="BEH48"/>
      <c r="BEI48"/>
      <c r="BEJ48"/>
      <c r="BEK48"/>
      <c r="BEL48"/>
      <c r="BEM48"/>
      <c r="BEN48"/>
      <c r="BEO48"/>
      <c r="BEP48"/>
      <c r="BEQ48"/>
      <c r="BER48"/>
      <c r="BES48"/>
      <c r="BET48"/>
      <c r="BEU48"/>
      <c r="BEV48"/>
      <c r="BEW48"/>
      <c r="BEX48"/>
      <c r="BEY48"/>
      <c r="BEZ48"/>
      <c r="BFA48"/>
      <c r="BFB48"/>
      <c r="BFC48"/>
      <c r="BFD48"/>
      <c r="BFE48"/>
      <c r="BFF48"/>
      <c r="BFG48"/>
      <c r="BFH48"/>
      <c r="BFI48"/>
      <c r="BFJ48"/>
      <c r="BFK48"/>
      <c r="BFL48"/>
      <c r="BFM48"/>
      <c r="BFN48"/>
      <c r="BFO48"/>
      <c r="BFP48"/>
      <c r="BFQ48"/>
      <c r="BFR48"/>
      <c r="BFS48"/>
      <c r="BFT48"/>
      <c r="BFU48"/>
      <c r="BFV48"/>
      <c r="BFW48"/>
      <c r="BFX48"/>
      <c r="BFY48"/>
      <c r="BFZ48"/>
      <c r="BGA48"/>
      <c r="BGB48"/>
      <c r="BGC48"/>
      <c r="BGD48"/>
      <c r="BGE48"/>
      <c r="BGF48"/>
      <c r="BGG48"/>
      <c r="BGH48"/>
      <c r="BGI48"/>
      <c r="BGJ48"/>
      <c r="BGK48"/>
      <c r="BGL48"/>
      <c r="BGM48"/>
      <c r="BGN48"/>
      <c r="BGO48"/>
      <c r="BGP48"/>
      <c r="BGQ48"/>
      <c r="BGR48"/>
      <c r="BGS48"/>
      <c r="BGT48"/>
      <c r="BGU48"/>
      <c r="BGV48"/>
      <c r="BGW48"/>
      <c r="BGX48"/>
      <c r="BGY48"/>
      <c r="BGZ48"/>
      <c r="BHA48"/>
      <c r="BHB48"/>
      <c r="BHC48"/>
      <c r="BHD48"/>
      <c r="BHE48"/>
      <c r="BHF48"/>
      <c r="BHG48"/>
      <c r="BHH48"/>
      <c r="BHI48"/>
      <c r="BHJ48"/>
      <c r="BHK48"/>
      <c r="BHL48"/>
      <c r="BHM48"/>
      <c r="BHN48"/>
      <c r="BHO48"/>
      <c r="BHP48"/>
      <c r="BHQ48"/>
      <c r="BHR48"/>
      <c r="BHS48"/>
      <c r="BHT48"/>
      <c r="BHU48"/>
      <c r="BHV48"/>
      <c r="BHW48"/>
      <c r="BHX48"/>
      <c r="BHY48"/>
      <c r="BHZ48"/>
      <c r="BIA48"/>
      <c r="BIB48"/>
      <c r="BIC48"/>
      <c r="BID48"/>
      <c r="BIE48"/>
      <c r="BIF48"/>
      <c r="BIG48"/>
      <c r="BIH48"/>
      <c r="BII48"/>
      <c r="BIJ48"/>
      <c r="BIK48"/>
      <c r="BIL48"/>
      <c r="BIM48"/>
      <c r="BIN48"/>
      <c r="BIO48"/>
      <c r="BIP48"/>
      <c r="BIQ48"/>
      <c r="BIR48"/>
      <c r="BIS48"/>
      <c r="BIT48"/>
      <c r="BIU48"/>
      <c r="BIV48"/>
      <c r="BIW48"/>
      <c r="BIX48"/>
      <c r="BIY48"/>
      <c r="BIZ48"/>
      <c r="BJA48"/>
      <c r="BJB48"/>
      <c r="BJC48"/>
      <c r="BJD48"/>
      <c r="BJE48"/>
      <c r="BJF48"/>
      <c r="BJG48"/>
      <c r="BJH48"/>
      <c r="BJI48"/>
      <c r="BJJ48"/>
      <c r="BJK48"/>
      <c r="BJL48"/>
      <c r="BJM48"/>
      <c r="BJN48"/>
      <c r="BJO48"/>
      <c r="BJP48"/>
      <c r="BJQ48"/>
      <c r="BJR48"/>
      <c r="BJS48"/>
      <c r="BJT48"/>
      <c r="BJU48"/>
      <c r="BJV48"/>
      <c r="BJW48"/>
      <c r="BJX48"/>
      <c r="BJY48"/>
      <c r="BJZ48"/>
      <c r="BKA48"/>
      <c r="BKB48"/>
      <c r="BKC48"/>
      <c r="BKD48"/>
      <c r="BKE48"/>
      <c r="BKF48"/>
      <c r="BKG48"/>
      <c r="BKH48"/>
      <c r="BKI48"/>
      <c r="BKJ48"/>
      <c r="BKK48"/>
      <c r="BKL48"/>
      <c r="BKM48"/>
      <c r="BKN48"/>
      <c r="BKO48"/>
      <c r="BKP48"/>
      <c r="BKQ48"/>
      <c r="BKR48"/>
      <c r="BKS48"/>
      <c r="BKT48"/>
      <c r="BKU48"/>
      <c r="BKV48"/>
      <c r="BKW48"/>
      <c r="BKX48"/>
      <c r="BKY48"/>
      <c r="BKZ48"/>
      <c r="BLA48"/>
      <c r="BLB48"/>
      <c r="BLC48"/>
      <c r="BLD48"/>
      <c r="BLE48"/>
      <c r="BLF48"/>
      <c r="BLG48"/>
      <c r="BLH48"/>
      <c r="BLI48"/>
      <c r="BLJ48"/>
      <c r="BLK48"/>
      <c r="BLL48"/>
      <c r="BLM48"/>
      <c r="BLN48"/>
      <c r="BLO48"/>
      <c r="BLP48"/>
      <c r="BLQ48"/>
      <c r="BLR48"/>
      <c r="BLS48"/>
      <c r="BLT48"/>
      <c r="BLU48"/>
      <c r="BLV48"/>
      <c r="BLW48"/>
      <c r="BLX48"/>
      <c r="BLY48"/>
      <c r="BLZ48"/>
      <c r="BMA48"/>
      <c r="BMB48"/>
      <c r="BMC48"/>
      <c r="BMD48"/>
      <c r="BME48"/>
      <c r="BMF48"/>
      <c r="BMG48"/>
      <c r="BMH48"/>
      <c r="BMI48"/>
      <c r="BMJ48"/>
      <c r="BMK48"/>
      <c r="BML48"/>
      <c r="BMM48"/>
      <c r="BMN48"/>
      <c r="BMO48"/>
      <c r="BMP48"/>
      <c r="BMQ48"/>
      <c r="BMR48"/>
      <c r="BMS48"/>
      <c r="BMT48"/>
      <c r="BMU48"/>
      <c r="BMV48"/>
      <c r="BMW48"/>
      <c r="BMX48"/>
      <c r="BMY48"/>
      <c r="BMZ48"/>
      <c r="BNA48"/>
      <c r="BNB48"/>
      <c r="BNC48"/>
      <c r="BND48"/>
      <c r="BNE48"/>
      <c r="BNF48"/>
      <c r="BNG48"/>
      <c r="BNH48"/>
      <c r="BNI48"/>
      <c r="BNJ48"/>
      <c r="BNK48"/>
      <c r="BNL48"/>
      <c r="BNM48"/>
      <c r="BNN48"/>
      <c r="BNO48"/>
      <c r="BNP48"/>
      <c r="BNQ48"/>
      <c r="BNR48"/>
      <c r="BNS48"/>
      <c r="BNT48"/>
      <c r="BNU48"/>
      <c r="BNV48"/>
      <c r="BNW48"/>
      <c r="BNX48"/>
      <c r="BNY48"/>
      <c r="BNZ48"/>
      <c r="BOA48"/>
      <c r="BOB48"/>
      <c r="BOC48"/>
      <c r="BOD48"/>
      <c r="BOE48"/>
      <c r="BOF48"/>
      <c r="BOG48"/>
      <c r="BOH48"/>
      <c r="BOI48"/>
      <c r="BOJ48"/>
      <c r="BOK48"/>
      <c r="BOL48"/>
      <c r="BOM48"/>
      <c r="BON48"/>
      <c r="BOO48"/>
      <c r="BOP48"/>
      <c r="BOQ48"/>
      <c r="BOR48"/>
      <c r="BOS48"/>
      <c r="BOT48"/>
      <c r="BOU48"/>
      <c r="BOV48"/>
      <c r="BOW48"/>
      <c r="BOX48"/>
      <c r="BOY48"/>
      <c r="BOZ48"/>
      <c r="BPA48"/>
      <c r="BPB48"/>
      <c r="BPC48"/>
      <c r="BPD48"/>
      <c r="BPE48"/>
      <c r="BPF48"/>
      <c r="BPG48"/>
      <c r="BPH48"/>
      <c r="BPI48"/>
      <c r="BPJ48"/>
      <c r="BPK48"/>
      <c r="BPL48"/>
      <c r="BPM48"/>
      <c r="BPN48"/>
      <c r="BPO48"/>
      <c r="BPP48"/>
      <c r="BPQ48"/>
      <c r="BPR48"/>
      <c r="BPS48"/>
      <c r="BPT48"/>
      <c r="BPU48"/>
      <c r="BPV48"/>
      <c r="BPW48"/>
      <c r="BPX48"/>
      <c r="BPY48"/>
      <c r="BPZ48"/>
      <c r="BQA48"/>
      <c r="BQB48"/>
      <c r="BQC48"/>
      <c r="BQD48"/>
      <c r="BQE48"/>
      <c r="BQF48"/>
      <c r="BQG48"/>
      <c r="BQH48"/>
      <c r="BQI48"/>
      <c r="BQJ48"/>
      <c r="BQK48"/>
      <c r="BQL48"/>
      <c r="BQM48"/>
      <c r="BQN48"/>
      <c r="BQO48"/>
      <c r="BQP48"/>
      <c r="BQQ48"/>
      <c r="BQR48"/>
      <c r="BQS48"/>
      <c r="BQT48"/>
      <c r="BQU48"/>
      <c r="BQV48"/>
      <c r="BQW48"/>
      <c r="BQX48"/>
      <c r="BQY48"/>
      <c r="BQZ48"/>
      <c r="BRA48"/>
      <c r="BRB48"/>
      <c r="BRC48"/>
      <c r="BRD48"/>
      <c r="BRE48"/>
      <c r="BRF48"/>
      <c r="BRG48"/>
      <c r="BRH48"/>
      <c r="BRI48"/>
      <c r="BRJ48"/>
      <c r="BRK48"/>
      <c r="BRL48"/>
      <c r="BRM48"/>
      <c r="BRN48"/>
      <c r="BRO48"/>
      <c r="BRP48"/>
      <c r="BRQ48"/>
      <c r="BRR48"/>
      <c r="BRS48"/>
      <c r="BRT48"/>
      <c r="BRU48"/>
      <c r="BRV48"/>
      <c r="BRW48"/>
      <c r="BRX48"/>
      <c r="BRY48"/>
      <c r="BRZ48"/>
      <c r="BSA48"/>
      <c r="BSB48"/>
      <c r="BSC48"/>
      <c r="BSD48"/>
      <c r="BSE48"/>
      <c r="BSF48"/>
      <c r="BSG48"/>
      <c r="BSH48"/>
      <c r="BSI48"/>
      <c r="BSJ48"/>
      <c r="BSK48"/>
      <c r="BSL48"/>
      <c r="BSM48"/>
      <c r="BSN48"/>
      <c r="BSO48"/>
      <c r="BSP48"/>
      <c r="BSQ48"/>
      <c r="BSR48"/>
      <c r="BSS48"/>
      <c r="BST48"/>
      <c r="BSU48"/>
      <c r="BSV48"/>
      <c r="BSW48"/>
      <c r="BSX48"/>
      <c r="BSY48"/>
      <c r="BSZ48"/>
      <c r="BTA48"/>
      <c r="BTB48"/>
      <c r="BTC48"/>
      <c r="BTD48"/>
      <c r="BTE48"/>
      <c r="BTF48"/>
      <c r="BTG48"/>
      <c r="BTH48"/>
      <c r="BTI48"/>
      <c r="BTJ48"/>
      <c r="BTK48"/>
      <c r="BTL48"/>
      <c r="BTM48"/>
      <c r="BTN48"/>
      <c r="BTO48"/>
      <c r="BTP48"/>
      <c r="BTQ48"/>
      <c r="BTR48"/>
      <c r="BTS48"/>
      <c r="BTT48"/>
      <c r="BTU48"/>
      <c r="BTV48"/>
      <c r="BTW48"/>
      <c r="BTX48"/>
      <c r="BTY48"/>
      <c r="BTZ48"/>
      <c r="BUA48"/>
      <c r="BUB48"/>
      <c r="BUC48"/>
      <c r="BUD48"/>
      <c r="BUE48"/>
      <c r="BUF48"/>
      <c r="BUG48"/>
      <c r="BUH48"/>
      <c r="BUI48"/>
      <c r="BUJ48"/>
      <c r="BUK48"/>
      <c r="BUL48"/>
      <c r="BUM48"/>
      <c r="BUN48"/>
      <c r="BUO48"/>
      <c r="BUP48"/>
      <c r="BUQ48"/>
      <c r="BUR48"/>
      <c r="BUS48"/>
      <c r="BUT48"/>
      <c r="BUU48"/>
      <c r="BUV48"/>
      <c r="BUW48"/>
      <c r="BUX48"/>
      <c r="BUY48"/>
      <c r="BUZ48"/>
      <c r="BVA48"/>
      <c r="BVB48"/>
      <c r="BVC48"/>
      <c r="BVD48"/>
      <c r="BVE48"/>
      <c r="BVF48"/>
      <c r="BVG48"/>
      <c r="BVH48"/>
      <c r="BVI48"/>
      <c r="BVJ48"/>
      <c r="BVK48"/>
      <c r="BVL48"/>
      <c r="BVM48"/>
      <c r="BVN48"/>
      <c r="BVO48"/>
      <c r="BVP48"/>
      <c r="BVQ48"/>
      <c r="BVR48"/>
      <c r="BVS48"/>
      <c r="BVT48"/>
      <c r="BVU48"/>
      <c r="BVV48"/>
      <c r="BVW48"/>
      <c r="BVX48"/>
      <c r="BVY48"/>
      <c r="BVZ48"/>
      <c r="BWA48"/>
      <c r="BWB48"/>
      <c r="BWC48"/>
      <c r="BWD48"/>
      <c r="BWE48"/>
      <c r="BWF48"/>
      <c r="BWG48"/>
      <c r="BWH48"/>
      <c r="BWI48"/>
      <c r="BWJ48"/>
      <c r="BWK48"/>
      <c r="BWL48"/>
      <c r="BWM48"/>
      <c r="BWN48"/>
      <c r="BWO48"/>
      <c r="BWP48"/>
      <c r="BWQ48"/>
      <c r="BWR48"/>
      <c r="BWS48"/>
      <c r="BWT48"/>
      <c r="BWU48"/>
      <c r="BWV48"/>
      <c r="BWW48"/>
      <c r="BWX48"/>
      <c r="BWY48"/>
      <c r="BWZ48"/>
      <c r="BXA48"/>
      <c r="BXB48"/>
      <c r="BXC48"/>
      <c r="BXD48"/>
      <c r="BXE48"/>
      <c r="BXF48"/>
      <c r="BXG48"/>
      <c r="BXH48"/>
      <c r="BXI48"/>
      <c r="BXJ48"/>
      <c r="BXK48"/>
      <c r="BXL48"/>
      <c r="BXM48"/>
      <c r="BXN48"/>
      <c r="BXO48"/>
      <c r="BXP48"/>
      <c r="BXQ48"/>
      <c r="BXR48"/>
      <c r="BXS48"/>
      <c r="BXT48"/>
      <c r="BXU48"/>
      <c r="BXV48"/>
      <c r="BXW48"/>
      <c r="BXX48"/>
      <c r="BXY48"/>
      <c r="BXZ48"/>
      <c r="BYA48"/>
      <c r="BYB48"/>
      <c r="BYC48"/>
      <c r="BYD48"/>
      <c r="BYE48"/>
      <c r="BYF48"/>
      <c r="BYG48"/>
      <c r="BYH48"/>
      <c r="BYI48"/>
      <c r="BYJ48"/>
      <c r="BYK48"/>
      <c r="BYL48"/>
      <c r="BYM48"/>
      <c r="BYN48"/>
      <c r="BYO48"/>
      <c r="BYP48"/>
      <c r="BYQ48"/>
      <c r="BYR48"/>
      <c r="BYS48"/>
      <c r="BYT48"/>
      <c r="BYU48"/>
      <c r="BYV48"/>
      <c r="BYW48"/>
      <c r="BYX48"/>
      <c r="BYY48"/>
      <c r="BYZ48"/>
      <c r="BZA48"/>
      <c r="BZB48"/>
      <c r="BZC48"/>
      <c r="BZD48"/>
      <c r="BZE48"/>
      <c r="BZF48"/>
      <c r="BZG48"/>
      <c r="BZH48"/>
      <c r="BZI48"/>
      <c r="BZJ48"/>
      <c r="BZK48"/>
      <c r="BZL48"/>
      <c r="BZM48"/>
      <c r="BZN48"/>
      <c r="BZO48"/>
      <c r="BZP48"/>
      <c r="BZQ48"/>
      <c r="BZR48"/>
      <c r="BZS48"/>
      <c r="BZT48"/>
      <c r="BZU48"/>
      <c r="BZV48"/>
      <c r="BZW48"/>
      <c r="BZX48"/>
      <c r="BZY48"/>
      <c r="BZZ48"/>
      <c r="CAA48"/>
      <c r="CAB48"/>
      <c r="CAC48"/>
      <c r="CAD48"/>
      <c r="CAE48"/>
      <c r="CAF48"/>
      <c r="CAG48"/>
      <c r="CAH48"/>
      <c r="CAI48"/>
      <c r="CAJ48"/>
      <c r="CAK48"/>
      <c r="CAL48"/>
      <c r="CAM48"/>
      <c r="CAN48"/>
      <c r="CAO48"/>
      <c r="CAP48"/>
      <c r="CAQ48"/>
      <c r="CAR48"/>
      <c r="CAS48"/>
      <c r="CAT48"/>
      <c r="CAU48"/>
      <c r="CAV48"/>
      <c r="CAW48"/>
      <c r="CAX48"/>
      <c r="CAY48"/>
      <c r="CAZ48"/>
      <c r="CBA48"/>
      <c r="CBB48"/>
      <c r="CBC48"/>
      <c r="CBD48"/>
      <c r="CBE48"/>
      <c r="CBF48"/>
      <c r="CBG48"/>
      <c r="CBH48"/>
      <c r="CBI48"/>
      <c r="CBJ48"/>
      <c r="CBK48"/>
      <c r="CBL48"/>
      <c r="CBM48"/>
      <c r="CBN48"/>
      <c r="CBO48"/>
      <c r="CBP48"/>
      <c r="CBQ48"/>
      <c r="CBR48"/>
      <c r="CBS48"/>
      <c r="CBT48"/>
      <c r="CBU48"/>
      <c r="CBV48"/>
      <c r="CBW48"/>
      <c r="CBX48"/>
      <c r="CBY48"/>
      <c r="CBZ48"/>
      <c r="CCA48"/>
      <c r="CCB48"/>
      <c r="CCC48"/>
      <c r="CCD48"/>
      <c r="CCE48"/>
      <c r="CCF48"/>
      <c r="CCG48"/>
      <c r="CCH48"/>
      <c r="CCI48"/>
      <c r="CCJ48"/>
      <c r="CCK48"/>
      <c r="CCL48"/>
      <c r="CCM48"/>
      <c r="CCN48"/>
      <c r="CCO48"/>
      <c r="CCP48"/>
      <c r="CCQ48"/>
      <c r="CCR48"/>
      <c r="CCS48"/>
      <c r="CCT48"/>
      <c r="CCU48"/>
      <c r="CCV48"/>
      <c r="CCW48"/>
      <c r="CCX48"/>
      <c r="CCY48"/>
      <c r="CCZ48"/>
      <c r="CDA48"/>
      <c r="CDB48"/>
      <c r="CDC48"/>
      <c r="CDD48"/>
      <c r="CDE48"/>
      <c r="CDF48"/>
      <c r="CDG48"/>
      <c r="CDH48"/>
      <c r="CDI48"/>
      <c r="CDJ48"/>
      <c r="CDK48"/>
      <c r="CDL48"/>
      <c r="CDM48"/>
      <c r="CDN48"/>
      <c r="CDO48"/>
      <c r="CDP48"/>
      <c r="CDQ48"/>
      <c r="CDR48"/>
      <c r="CDS48"/>
      <c r="CDT48"/>
      <c r="CDU48"/>
      <c r="CDV48"/>
      <c r="CDW48"/>
      <c r="CDX48"/>
      <c r="CDY48"/>
      <c r="CDZ48"/>
      <c r="CEA48"/>
      <c r="CEB48"/>
      <c r="CEC48"/>
      <c r="CED48"/>
      <c r="CEE48"/>
      <c r="CEF48"/>
      <c r="CEG48"/>
      <c r="CEH48"/>
      <c r="CEI48"/>
      <c r="CEJ48"/>
      <c r="CEK48"/>
      <c r="CEL48"/>
      <c r="CEM48"/>
      <c r="CEN48"/>
      <c r="CEO48"/>
      <c r="CEP48"/>
      <c r="CEQ48"/>
      <c r="CER48"/>
      <c r="CES48"/>
      <c r="CET48"/>
      <c r="CEU48"/>
      <c r="CEV48"/>
      <c r="CEW48"/>
      <c r="CEX48"/>
      <c r="CEY48"/>
      <c r="CEZ48"/>
      <c r="CFA48"/>
      <c r="CFB48"/>
      <c r="CFC48"/>
      <c r="CFD48"/>
      <c r="CFE48"/>
      <c r="CFF48"/>
      <c r="CFG48"/>
      <c r="CFH48"/>
      <c r="CFI48"/>
      <c r="CFJ48"/>
      <c r="CFK48"/>
      <c r="CFL48"/>
      <c r="CFM48"/>
      <c r="CFN48"/>
      <c r="CFO48"/>
      <c r="CFP48"/>
      <c r="CFQ48"/>
      <c r="CFR48"/>
      <c r="CFS48"/>
      <c r="CFT48"/>
      <c r="CFU48"/>
      <c r="CFV48"/>
      <c r="CFW48"/>
      <c r="CFX48"/>
      <c r="CFY48"/>
      <c r="CFZ48"/>
      <c r="CGA48"/>
      <c r="CGB48"/>
      <c r="CGC48"/>
      <c r="CGD48"/>
      <c r="CGE48"/>
      <c r="CGF48"/>
      <c r="CGG48"/>
      <c r="CGH48"/>
      <c r="CGI48"/>
      <c r="CGJ48"/>
      <c r="CGK48"/>
      <c r="CGL48"/>
      <c r="CGM48"/>
      <c r="CGN48"/>
      <c r="CGO48"/>
      <c r="CGP48"/>
      <c r="CGQ48"/>
      <c r="CGR48"/>
      <c r="CGS48"/>
      <c r="CGT48"/>
      <c r="CGU48"/>
      <c r="CGV48"/>
      <c r="CGW48"/>
      <c r="CGX48"/>
      <c r="CGY48"/>
      <c r="CGZ48"/>
      <c r="CHA48"/>
      <c r="CHB48"/>
      <c r="CHC48"/>
      <c r="CHD48"/>
      <c r="CHE48"/>
      <c r="CHF48"/>
      <c r="CHG48"/>
      <c r="CHH48"/>
      <c r="CHI48"/>
      <c r="CHJ48"/>
      <c r="CHK48"/>
      <c r="CHL48"/>
      <c r="CHM48"/>
      <c r="CHN48"/>
      <c r="CHO48"/>
      <c r="CHP48"/>
      <c r="CHQ48"/>
      <c r="CHR48"/>
      <c r="CHS48"/>
      <c r="CHT48"/>
      <c r="CHU48"/>
      <c r="CHV48"/>
      <c r="CHW48"/>
      <c r="CHX48"/>
      <c r="CHY48"/>
      <c r="CHZ48"/>
      <c r="CIA48"/>
      <c r="CIB48"/>
      <c r="CIC48"/>
      <c r="CID48"/>
      <c r="CIE48"/>
      <c r="CIF48"/>
      <c r="CIG48"/>
      <c r="CIH48"/>
      <c r="CII48"/>
      <c r="CIJ48"/>
      <c r="CIK48"/>
      <c r="CIL48"/>
      <c r="CIM48"/>
      <c r="CIN48"/>
      <c r="CIO48"/>
      <c r="CIP48"/>
      <c r="CIQ48"/>
      <c r="CIR48"/>
      <c r="CIS48"/>
      <c r="CIT48"/>
      <c r="CIU48"/>
      <c r="CIV48"/>
      <c r="CIW48"/>
      <c r="CIX48"/>
      <c r="CIY48"/>
      <c r="CIZ48"/>
      <c r="CJA48"/>
      <c r="CJB48"/>
      <c r="CJC48"/>
      <c r="CJD48"/>
      <c r="CJE48"/>
      <c r="CJF48"/>
      <c r="CJG48"/>
      <c r="CJH48"/>
      <c r="CJI48"/>
      <c r="CJJ48"/>
      <c r="CJK48"/>
      <c r="CJL48"/>
      <c r="CJM48"/>
      <c r="CJN48"/>
      <c r="CJO48"/>
      <c r="CJP48"/>
      <c r="CJQ48"/>
      <c r="CJR48"/>
      <c r="CJS48"/>
      <c r="CJT48"/>
      <c r="CJU48"/>
      <c r="CJV48"/>
      <c r="CJW48"/>
      <c r="CJX48"/>
      <c r="CJY48"/>
      <c r="CJZ48"/>
      <c r="CKA48"/>
      <c r="CKB48"/>
      <c r="CKC48"/>
      <c r="CKD48"/>
      <c r="CKE48"/>
      <c r="CKF48"/>
      <c r="CKG48"/>
      <c r="CKH48"/>
      <c r="CKI48"/>
      <c r="CKJ48"/>
      <c r="CKK48"/>
      <c r="CKL48"/>
      <c r="CKM48"/>
      <c r="CKN48"/>
      <c r="CKO48"/>
      <c r="CKP48"/>
      <c r="CKQ48"/>
      <c r="CKR48"/>
      <c r="CKS48"/>
      <c r="CKT48"/>
      <c r="CKU48"/>
      <c r="CKV48"/>
      <c r="CKW48"/>
      <c r="CKX48"/>
      <c r="CKY48"/>
      <c r="CKZ48"/>
      <c r="CLA48"/>
      <c r="CLB48"/>
      <c r="CLC48"/>
      <c r="CLD48"/>
      <c r="CLE48"/>
      <c r="CLF48"/>
      <c r="CLG48"/>
      <c r="CLH48"/>
      <c r="CLI48"/>
      <c r="CLJ48"/>
      <c r="CLK48"/>
      <c r="CLL48"/>
      <c r="CLM48"/>
      <c r="CLN48"/>
      <c r="CLO48"/>
      <c r="CLP48"/>
      <c r="CLQ48"/>
      <c r="CLR48"/>
      <c r="CLS48"/>
      <c r="CLT48"/>
      <c r="CLU48"/>
      <c r="CLV48"/>
      <c r="CLW48"/>
      <c r="CLX48"/>
      <c r="CLY48"/>
      <c r="CLZ48"/>
      <c r="CMA48"/>
      <c r="CMB48"/>
      <c r="CMC48"/>
      <c r="CMD48"/>
      <c r="CME48"/>
      <c r="CMF48"/>
      <c r="CMG48"/>
      <c r="CMH48"/>
      <c r="CMI48"/>
      <c r="CMJ48"/>
      <c r="CMK48"/>
      <c r="CML48"/>
      <c r="CMM48"/>
      <c r="CMN48"/>
      <c r="CMO48"/>
      <c r="CMP48"/>
      <c r="CMQ48"/>
      <c r="CMR48"/>
      <c r="CMS48"/>
      <c r="CMT48"/>
      <c r="CMU48"/>
      <c r="CMV48"/>
      <c r="CMW48"/>
      <c r="CMX48"/>
      <c r="CMY48"/>
      <c r="CMZ48"/>
      <c r="CNA48"/>
      <c r="CNB48"/>
      <c r="CNC48"/>
      <c r="CND48"/>
      <c r="CNE48"/>
      <c r="CNF48"/>
      <c r="CNG48"/>
      <c r="CNH48"/>
      <c r="CNI48"/>
      <c r="CNJ48"/>
      <c r="CNK48"/>
      <c r="CNL48"/>
      <c r="CNM48"/>
      <c r="CNN48"/>
      <c r="CNO48"/>
      <c r="CNP48"/>
      <c r="CNQ48"/>
      <c r="CNR48"/>
      <c r="CNS48"/>
      <c r="CNT48"/>
      <c r="CNU48"/>
      <c r="CNV48"/>
      <c r="CNW48"/>
      <c r="CNX48"/>
      <c r="CNY48"/>
      <c r="CNZ48"/>
      <c r="COA48"/>
      <c r="COB48"/>
      <c r="COC48"/>
      <c r="COD48"/>
      <c r="COE48"/>
      <c r="COF48"/>
      <c r="COG48"/>
      <c r="COH48"/>
      <c r="COI48"/>
      <c r="COJ48"/>
      <c r="COK48"/>
      <c r="COL48"/>
      <c r="COM48"/>
      <c r="CON48"/>
      <c r="COO48"/>
      <c r="COP48"/>
      <c r="COQ48"/>
      <c r="COR48"/>
      <c r="COS48"/>
      <c r="COT48"/>
      <c r="COU48"/>
      <c r="COV48"/>
      <c r="COW48"/>
      <c r="COX48"/>
      <c r="COY48"/>
      <c r="COZ48"/>
      <c r="CPA48"/>
      <c r="CPB48"/>
      <c r="CPC48"/>
      <c r="CPD48"/>
      <c r="CPE48"/>
      <c r="CPF48"/>
      <c r="CPG48"/>
      <c r="CPH48"/>
      <c r="CPI48"/>
      <c r="CPJ48"/>
      <c r="CPK48"/>
      <c r="CPL48"/>
      <c r="CPM48"/>
      <c r="CPN48"/>
      <c r="CPO48"/>
      <c r="CPP48"/>
      <c r="CPQ48"/>
      <c r="CPR48"/>
      <c r="CPS48"/>
      <c r="CPT48"/>
      <c r="CPU48"/>
      <c r="CPV48"/>
      <c r="CPW48"/>
      <c r="CPX48"/>
      <c r="CPY48"/>
      <c r="CPZ48"/>
      <c r="CQA48"/>
      <c r="CQB48"/>
      <c r="CQC48"/>
      <c r="CQD48"/>
      <c r="CQE48"/>
      <c r="CQF48"/>
      <c r="CQG48"/>
      <c r="CQH48"/>
      <c r="CQI48"/>
      <c r="CQJ48"/>
      <c r="CQK48"/>
      <c r="CQL48"/>
      <c r="CQM48"/>
      <c r="CQN48"/>
      <c r="CQO48"/>
      <c r="CQP48"/>
      <c r="CQQ48"/>
      <c r="CQR48"/>
      <c r="CQS48"/>
      <c r="CQT48"/>
      <c r="CQU48"/>
      <c r="CQV48"/>
      <c r="CQW48"/>
      <c r="CQX48"/>
      <c r="CQY48"/>
      <c r="CQZ48"/>
      <c r="CRA48"/>
      <c r="CRB48"/>
      <c r="CRC48"/>
      <c r="CRD48"/>
      <c r="CRE48"/>
      <c r="CRF48"/>
      <c r="CRG48"/>
      <c r="CRH48"/>
      <c r="CRI48"/>
      <c r="CRJ48"/>
      <c r="CRK48"/>
    </row>
    <row r="49" spans="1:16384" x14ac:dyDescent="0.3">
      <c r="A49" s="119" t="s">
        <v>276</v>
      </c>
      <c r="B49" s="64" t="s">
        <v>93</v>
      </c>
      <c r="C49" s="65">
        <v>69.635413189999994</v>
      </c>
      <c r="D49" s="65">
        <v>72.044944599999994</v>
      </c>
      <c r="E49" s="65">
        <v>72.127155720000005</v>
      </c>
      <c r="F49" s="65">
        <v>73.363815950000003</v>
      </c>
      <c r="G49" s="65">
        <v>73.33112109999999</v>
      </c>
      <c r="H49" s="65">
        <v>75.665913569999987</v>
      </c>
      <c r="I49" s="65">
        <v>78.366870370000001</v>
      </c>
      <c r="J49" s="65">
        <v>79.219433730000006</v>
      </c>
      <c r="K49" s="65">
        <v>79.978466409999996</v>
      </c>
      <c r="L49" s="65">
        <v>83.565395769999995</v>
      </c>
      <c r="M49" s="65">
        <v>86.71736648000001</v>
      </c>
      <c r="N49" s="65">
        <v>87.340858830000002</v>
      </c>
      <c r="O49" s="65">
        <v>90.284201760000002</v>
      </c>
      <c r="P49" s="65">
        <v>93.606645270000001</v>
      </c>
      <c r="Q49" s="65">
        <v>95.946042669999997</v>
      </c>
      <c r="R49" s="65">
        <v>98.804925870000005</v>
      </c>
      <c r="S49" s="65">
        <v>101.3465432</v>
      </c>
      <c r="T49" s="65">
        <v>105.81270529000001</v>
      </c>
      <c r="U49" s="65">
        <v>108.54881217000001</v>
      </c>
      <c r="V49" s="65">
        <v>106.19365766</v>
      </c>
      <c r="W49" s="65">
        <v>114.56974331999999</v>
      </c>
      <c r="X49" s="65">
        <v>116.8379315</v>
      </c>
      <c r="Y49" s="65">
        <v>119.01788815</v>
      </c>
      <c r="Z49" s="65">
        <v>121.63895194</v>
      </c>
      <c r="AA49" s="413">
        <v>121.4414386</v>
      </c>
      <c r="AB49" s="386"/>
      <c r="AC49" s="12"/>
      <c r="AD49" s="12"/>
      <c r="AE49" s="12"/>
      <c r="AF49" s="12"/>
      <c r="AG49" s="12"/>
      <c r="AH49" s="12"/>
      <c r="AI49" s="12"/>
      <c r="AJ49" s="12"/>
      <c r="AK49" s="12"/>
      <c r="AL49" s="12"/>
      <c r="AM49" s="12"/>
      <c r="AN49" s="12"/>
      <c r="AO49" s="12"/>
      <c r="AP49" s="12"/>
      <c r="AQ49" s="12"/>
      <c r="AR49" s="12"/>
      <c r="AS49" s="12"/>
      <c r="AT49" s="12"/>
      <c r="AU49" s="12"/>
      <c r="AV49" s="12"/>
      <c r="AW49" s="12"/>
      <c r="AX49" s="12"/>
      <c r="AY49" s="12"/>
      <c r="AZ49" s="12"/>
      <c r="BA49" s="12"/>
      <c r="BB49" s="12"/>
      <c r="BC49" s="12"/>
      <c r="BD49" s="12"/>
      <c r="BE49" s="12"/>
      <c r="BF49" s="12"/>
      <c r="BG49" s="12"/>
      <c r="BH49" s="12"/>
      <c r="BI49" s="12"/>
      <c r="BJ49" s="12"/>
      <c r="BK49" s="12"/>
      <c r="BL49" s="12"/>
      <c r="BM49" s="12"/>
      <c r="BN49" s="12"/>
      <c r="BO49" s="12"/>
    </row>
    <row r="50" spans="1:16384" x14ac:dyDescent="0.3">
      <c r="A50" s="119" t="s">
        <v>280</v>
      </c>
      <c r="B50" s="64" t="s">
        <v>93</v>
      </c>
      <c r="C50" s="386">
        <v>92.959719519999993</v>
      </c>
      <c r="D50" s="65">
        <v>90.523956220000002</v>
      </c>
      <c r="E50" s="65">
        <v>88.936340920000006</v>
      </c>
      <c r="F50" s="65">
        <v>89.267508469999996</v>
      </c>
      <c r="G50" s="65">
        <v>90.035569690000003</v>
      </c>
      <c r="H50" s="65">
        <v>92.453249450000001</v>
      </c>
      <c r="I50" s="65">
        <v>93.941720360000005</v>
      </c>
      <c r="J50" s="65">
        <v>93.280115649999999</v>
      </c>
      <c r="K50" s="65">
        <v>92.949875480000003</v>
      </c>
      <c r="L50" s="65">
        <v>93.379318480000009</v>
      </c>
      <c r="M50" s="65">
        <v>96.964042120000002</v>
      </c>
      <c r="N50" s="65">
        <v>98.541939560000003</v>
      </c>
      <c r="O50" s="65">
        <v>101.84921095</v>
      </c>
      <c r="P50" s="65">
        <v>109.64058717</v>
      </c>
      <c r="Q50" s="65">
        <v>118.38527423000001</v>
      </c>
      <c r="R50" s="65">
        <v>125.31717954000001</v>
      </c>
      <c r="S50" s="65">
        <v>132.88631276000001</v>
      </c>
      <c r="T50" s="65">
        <v>139.99693690000001</v>
      </c>
      <c r="U50" s="65">
        <v>141.69452609000001</v>
      </c>
      <c r="V50" s="65">
        <v>142.03754203</v>
      </c>
      <c r="W50" s="65">
        <v>153.09457012000001</v>
      </c>
      <c r="X50" s="65">
        <v>159.30506496999999</v>
      </c>
      <c r="Y50" s="65">
        <v>161.13494471999999</v>
      </c>
      <c r="Z50" s="65">
        <v>163.10375116</v>
      </c>
      <c r="AA50" s="413">
        <v>164.05938972999999</v>
      </c>
      <c r="AB50" s="386"/>
      <c r="AC50" s="12"/>
      <c r="AD50" s="12"/>
      <c r="AE50" s="12"/>
      <c r="AF50" s="12"/>
      <c r="AG50" s="12"/>
      <c r="AH50" s="12"/>
      <c r="AI50" s="12"/>
      <c r="AJ50" s="12"/>
      <c r="AK50" s="12"/>
      <c r="AL50" s="12"/>
      <c r="AM50" s="12"/>
      <c r="AN50" s="12"/>
      <c r="AO50" s="12"/>
      <c r="AP50" s="12"/>
      <c r="AQ50" s="12"/>
      <c r="AR50" s="12"/>
      <c r="AS50" s="12"/>
      <c r="AT50" s="12"/>
      <c r="AU50" s="12"/>
      <c r="AV50" s="12"/>
      <c r="AW50" s="12"/>
      <c r="AX50" s="12"/>
      <c r="AY50" s="12"/>
      <c r="AZ50" s="12"/>
      <c r="BA50" s="12"/>
      <c r="BB50" s="12"/>
      <c r="BC50" s="12"/>
      <c r="BD50" s="12"/>
      <c r="BE50" s="12"/>
      <c r="BF50" s="12"/>
      <c r="BG50" s="12"/>
      <c r="BH50" s="12"/>
      <c r="BI50" s="12"/>
      <c r="BJ50" s="12"/>
      <c r="BK50" s="12"/>
      <c r="BL50" s="12"/>
      <c r="BM50" s="12"/>
      <c r="BN50" s="12"/>
      <c r="BO50" s="12"/>
    </row>
    <row r="51" spans="1:16384" x14ac:dyDescent="0.3">
      <c r="A51" s="119" t="s">
        <v>278</v>
      </c>
      <c r="B51" s="64" t="s">
        <v>93</v>
      </c>
      <c r="C51" s="65">
        <v>127.83615043</v>
      </c>
      <c r="D51" s="65">
        <v>127.91110152</v>
      </c>
      <c r="E51" s="65">
        <v>128.20885903000001</v>
      </c>
      <c r="F51" s="65">
        <v>129.51449346999999</v>
      </c>
      <c r="G51" s="65">
        <v>131.32835549000001</v>
      </c>
      <c r="H51" s="65">
        <v>132.80839306000001</v>
      </c>
      <c r="I51" s="65">
        <v>137.36404604000001</v>
      </c>
      <c r="J51" s="65">
        <v>141.79097772999998</v>
      </c>
      <c r="K51" s="65">
        <v>141.76275527000001</v>
      </c>
      <c r="L51" s="65">
        <v>141.88197549</v>
      </c>
      <c r="M51" s="65">
        <v>145.06952113999998</v>
      </c>
      <c r="N51" s="65">
        <v>145.86612486000001</v>
      </c>
      <c r="O51" s="65">
        <v>145.76086142</v>
      </c>
      <c r="P51" s="65">
        <v>150.04828162000001</v>
      </c>
      <c r="Q51" s="65">
        <v>155.18872345</v>
      </c>
      <c r="R51" s="65">
        <v>156.55082522999999</v>
      </c>
      <c r="S51" s="65">
        <v>157.51828895</v>
      </c>
      <c r="T51" s="65">
        <v>157.66610618999999</v>
      </c>
      <c r="U51" s="65">
        <v>158.66583971</v>
      </c>
      <c r="V51" s="65">
        <v>155.59725259999999</v>
      </c>
      <c r="W51" s="65">
        <v>158.77309869999999</v>
      </c>
      <c r="X51" s="65">
        <v>158.73186157000001</v>
      </c>
      <c r="Y51" s="65">
        <v>162.40275298</v>
      </c>
      <c r="Z51" s="65">
        <v>160.97799774999999</v>
      </c>
      <c r="AA51" s="413">
        <v>164.03661609</v>
      </c>
      <c r="AB51" s="386"/>
      <c r="AC51" s="12"/>
      <c r="AD51" s="12"/>
      <c r="AE51" s="12"/>
      <c r="AF51" s="12"/>
      <c r="AG51" s="12"/>
      <c r="AH51" s="12"/>
      <c r="AI51" s="12"/>
      <c r="AJ51" s="12"/>
      <c r="AK51" s="12"/>
      <c r="AL51" s="12"/>
      <c r="AM51" s="12"/>
      <c r="AN51" s="12"/>
      <c r="AO51" s="12"/>
      <c r="AP51" s="12"/>
      <c r="AQ51" s="12"/>
      <c r="AR51" s="12"/>
      <c r="AS51" s="12"/>
      <c r="AT51" s="12"/>
      <c r="AU51" s="12"/>
      <c r="AV51" s="12"/>
      <c r="AW51" s="12"/>
      <c r="AX51" s="12"/>
      <c r="AY51" s="12"/>
      <c r="AZ51" s="12"/>
      <c r="BA51" s="12"/>
      <c r="BB51" s="12"/>
      <c r="BC51" s="12"/>
      <c r="BD51" s="12"/>
      <c r="BE51" s="12"/>
      <c r="BF51" s="12"/>
      <c r="BG51" s="12"/>
      <c r="BH51" s="12"/>
      <c r="BI51" s="12"/>
      <c r="BJ51" s="12"/>
      <c r="BK51" s="12"/>
      <c r="BL51" s="12"/>
      <c r="BM51" s="12"/>
      <c r="BN51" s="12"/>
      <c r="BO51" s="12"/>
    </row>
    <row r="52" spans="1:16384" x14ac:dyDescent="0.3">
      <c r="A52" s="119" t="s">
        <v>279</v>
      </c>
      <c r="B52" s="64" t="s">
        <v>93</v>
      </c>
      <c r="C52" s="65">
        <v>135.34532599000002</v>
      </c>
      <c r="D52" s="65">
        <v>135.99321097000001</v>
      </c>
      <c r="E52" s="65">
        <v>136.70658668000002</v>
      </c>
      <c r="F52" s="65">
        <v>137.64694316999999</v>
      </c>
      <c r="G52" s="65">
        <v>138.39015611000002</v>
      </c>
      <c r="H52" s="65">
        <v>141.33118687000001</v>
      </c>
      <c r="I52" s="65">
        <v>145.00410076</v>
      </c>
      <c r="J52" s="65">
        <v>148.65399012999998</v>
      </c>
      <c r="K52" s="65">
        <v>149.01796758</v>
      </c>
      <c r="L52" s="65">
        <v>151.92545035000001</v>
      </c>
      <c r="M52" s="65">
        <v>153.21595617</v>
      </c>
      <c r="N52" s="65">
        <v>155.10573027999999</v>
      </c>
      <c r="O52" s="65">
        <v>156.46599387999998</v>
      </c>
      <c r="P52" s="65">
        <v>159.69866318999999</v>
      </c>
      <c r="Q52" s="65">
        <v>166.13078963999999</v>
      </c>
      <c r="R52" s="65">
        <v>167.60699336000002</v>
      </c>
      <c r="S52" s="65">
        <v>169.70260508000001</v>
      </c>
      <c r="T52" s="65">
        <v>170.88399325999998</v>
      </c>
      <c r="U52" s="65">
        <v>170.99991855000002</v>
      </c>
      <c r="V52" s="65">
        <v>167.93633169</v>
      </c>
      <c r="W52" s="65">
        <v>173.24536827</v>
      </c>
      <c r="X52" s="65">
        <v>173.30416877000002</v>
      </c>
      <c r="Y52" s="65">
        <v>176.88721836000002</v>
      </c>
      <c r="Z52" s="65">
        <v>176.50335453</v>
      </c>
      <c r="AA52" s="413">
        <v>179.41696216999998</v>
      </c>
      <c r="AB52" s="386"/>
      <c r="AC52" s="12"/>
      <c r="AD52" s="12"/>
      <c r="AE52" s="12"/>
      <c r="AF52" s="12"/>
      <c r="AG52" s="12"/>
      <c r="AH52" s="12"/>
      <c r="AI52" s="12"/>
      <c r="AJ52" s="12"/>
      <c r="AK52" s="12"/>
      <c r="AL52" s="12"/>
      <c r="AM52" s="12"/>
      <c r="AN52" s="12"/>
      <c r="AO52" s="12"/>
      <c r="AP52" s="12"/>
      <c r="AQ52" s="12"/>
      <c r="AR52" s="12"/>
      <c r="AS52" s="12"/>
      <c r="AT52" s="12"/>
      <c r="AU52" s="12"/>
      <c r="AV52" s="12"/>
      <c r="AW52" s="12"/>
      <c r="AX52" s="12"/>
      <c r="AY52" s="12"/>
      <c r="AZ52" s="12"/>
      <c r="BA52" s="12"/>
      <c r="BB52" s="12"/>
      <c r="BC52" s="12"/>
      <c r="BD52" s="12"/>
      <c r="BE52" s="12"/>
      <c r="BF52" s="12"/>
      <c r="BG52" s="12"/>
      <c r="BH52" s="12"/>
      <c r="BI52" s="12"/>
      <c r="BJ52" s="12"/>
      <c r="BK52" s="12"/>
      <c r="BL52" s="12"/>
      <c r="BM52" s="12"/>
      <c r="BN52" s="12"/>
      <c r="BO52" s="12"/>
    </row>
    <row r="53" spans="1:16384" x14ac:dyDescent="0.3">
      <c r="A53" s="119" t="s">
        <v>281</v>
      </c>
      <c r="B53" s="64" t="s">
        <v>93</v>
      </c>
      <c r="C53" s="65">
        <v>367.27824232999996</v>
      </c>
      <c r="D53" s="65">
        <v>369.80021807999998</v>
      </c>
      <c r="E53" s="65">
        <v>370.10188359</v>
      </c>
      <c r="F53" s="65">
        <v>373.85445557999998</v>
      </c>
      <c r="G53" s="65">
        <v>376.49107106000002</v>
      </c>
      <c r="H53" s="65">
        <v>386.32755367999999</v>
      </c>
      <c r="I53" s="65">
        <v>395.99083281999998</v>
      </c>
      <c r="J53" s="65">
        <v>400.11296999000001</v>
      </c>
      <c r="K53" s="65">
        <v>402.05673523000002</v>
      </c>
      <c r="L53" s="65">
        <v>410.72494535000004</v>
      </c>
      <c r="M53" s="65">
        <v>420.22447686000004</v>
      </c>
      <c r="N53" s="65">
        <v>424.76838970999995</v>
      </c>
      <c r="O53" s="65">
        <v>433.61047764</v>
      </c>
      <c r="P53" s="65">
        <v>448.95249226999999</v>
      </c>
      <c r="Q53" s="65">
        <v>469.50612458999996</v>
      </c>
      <c r="R53" s="65">
        <v>482.86261257999996</v>
      </c>
      <c r="S53" s="65">
        <v>497.09219364999996</v>
      </c>
      <c r="T53" s="65">
        <v>510.91597730000001</v>
      </c>
      <c r="U53" s="65">
        <v>517.61014845</v>
      </c>
      <c r="V53" s="65">
        <v>513.61450861000003</v>
      </c>
      <c r="W53" s="65">
        <v>542.27005470000006</v>
      </c>
      <c r="X53" s="65">
        <v>550.58678017</v>
      </c>
      <c r="Y53" s="65">
        <v>559.9193788099999</v>
      </c>
      <c r="Z53" s="65">
        <v>567.27428163000002</v>
      </c>
      <c r="AA53" s="413">
        <v>573.55505552</v>
      </c>
      <c r="AB53" s="386"/>
      <c r="AC53" s="12"/>
      <c r="AD53" s="12"/>
      <c r="AE53" s="12"/>
      <c r="AF53" s="12"/>
      <c r="AG53" s="12"/>
      <c r="AH53" s="12"/>
      <c r="AI53" s="12"/>
      <c r="AJ53" s="12"/>
      <c r="AK53" s="12"/>
      <c r="AL53" s="12"/>
      <c r="AM53" s="12"/>
      <c r="AN53" s="12"/>
      <c r="AO53" s="12"/>
      <c r="AP53" s="12"/>
      <c r="AQ53" s="12"/>
      <c r="AR53" s="12"/>
      <c r="AS53" s="12"/>
      <c r="AT53" s="12"/>
      <c r="AU53" s="12"/>
      <c r="AV53" s="12"/>
      <c r="AW53" s="12"/>
      <c r="AX53" s="12"/>
      <c r="AY53" s="12"/>
      <c r="AZ53" s="12"/>
      <c r="BA53" s="12"/>
      <c r="BB53" s="12"/>
      <c r="BC53" s="12"/>
      <c r="BD53" s="12"/>
      <c r="BE53" s="12"/>
      <c r="BF53" s="12"/>
      <c r="BG53" s="12"/>
      <c r="BH53" s="12"/>
      <c r="BI53" s="12"/>
      <c r="BJ53" s="12"/>
      <c r="BK53" s="12"/>
      <c r="BL53" s="12"/>
      <c r="BM53" s="12"/>
      <c r="BN53" s="12"/>
      <c r="BO53" s="12"/>
    </row>
    <row r="54" spans="1:16384" x14ac:dyDescent="0.3">
      <c r="A54" s="119" t="s">
        <v>283</v>
      </c>
      <c r="B54" s="64" t="s">
        <v>93</v>
      </c>
      <c r="C54" s="65">
        <v>46.944247770000004</v>
      </c>
      <c r="D54" s="65">
        <v>47.749732359999996</v>
      </c>
      <c r="E54" s="65">
        <v>48.488700969999996</v>
      </c>
      <c r="F54" s="65">
        <v>49.090464920000002</v>
      </c>
      <c r="G54" s="65">
        <v>49.608966819999999</v>
      </c>
      <c r="H54" s="65">
        <v>50.726245590000005</v>
      </c>
      <c r="I54" s="65">
        <v>51.555871689999996</v>
      </c>
      <c r="J54" s="65">
        <v>52.092338009999999</v>
      </c>
      <c r="K54" s="65">
        <v>52.679418640000002</v>
      </c>
      <c r="L54" s="65">
        <v>53.415303170000001</v>
      </c>
      <c r="M54" s="65">
        <v>54.142541159999993</v>
      </c>
      <c r="N54" s="65">
        <v>54.095794329999997</v>
      </c>
      <c r="O54" s="65">
        <v>55.025108469999999</v>
      </c>
      <c r="P54" s="65">
        <v>56.379325789999996</v>
      </c>
      <c r="Q54" s="65">
        <v>58.276093729999999</v>
      </c>
      <c r="R54" s="65">
        <v>60.030024640000001</v>
      </c>
      <c r="S54" s="65">
        <v>61.697667020000004</v>
      </c>
      <c r="T54" s="65">
        <v>63.543651259999997</v>
      </c>
      <c r="U54" s="65">
        <v>65.526075559999995</v>
      </c>
      <c r="V54" s="65">
        <v>66.936955569999995</v>
      </c>
      <c r="W54" s="65">
        <v>69.965965400000002</v>
      </c>
      <c r="X54" s="65">
        <v>71.508047200000007</v>
      </c>
      <c r="Y54" s="65">
        <v>74.537039409999991</v>
      </c>
      <c r="Z54" s="65">
        <v>77.320166439999994</v>
      </c>
      <c r="AA54" s="413">
        <v>79.298771209999998</v>
      </c>
      <c r="AB54" s="386"/>
    </row>
    <row r="55" spans="1:16384" s="128" customFormat="1" x14ac:dyDescent="0.3">
      <c r="A55" s="129" t="s">
        <v>687</v>
      </c>
      <c r="B55" s="126"/>
      <c r="C55" s="127"/>
      <c r="D55" s="127"/>
      <c r="E55" s="127"/>
      <c r="F55" s="127"/>
      <c r="G55" s="127"/>
      <c r="H55" s="127"/>
      <c r="I55" s="127"/>
      <c r="J55" s="127"/>
      <c r="K55" s="127"/>
      <c r="L55" s="127"/>
      <c r="M55" s="127"/>
      <c r="N55" s="127"/>
      <c r="O55" s="127"/>
      <c r="P55" s="127"/>
      <c r="Q55" s="127"/>
      <c r="R55" s="127"/>
      <c r="S55" s="127"/>
      <c r="T55" s="127"/>
      <c r="U55" s="127"/>
      <c r="V55" s="127"/>
      <c r="W55" s="127"/>
      <c r="X55" s="127"/>
      <c r="Y55" s="127"/>
      <c r="Z55" s="127"/>
      <c r="AA55" s="416"/>
      <c r="AB55" s="127"/>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c r="HX55"/>
      <c r="HY55"/>
      <c r="HZ55"/>
      <c r="IA55"/>
      <c r="IB55"/>
      <c r="IC55"/>
      <c r="ID55"/>
      <c r="IE55"/>
      <c r="IF55"/>
      <c r="IG55"/>
      <c r="IH55"/>
      <c r="II55"/>
      <c r="IJ55"/>
      <c r="IK55"/>
      <c r="IL55"/>
      <c r="IM55"/>
      <c r="IN55"/>
      <c r="IO55"/>
      <c r="IP55"/>
      <c r="IQ55"/>
      <c r="IR55"/>
      <c r="IS55"/>
      <c r="IT55"/>
      <c r="IU55"/>
      <c r="IV55"/>
      <c r="IW55"/>
      <c r="IX55"/>
      <c r="IY55"/>
      <c r="IZ55"/>
      <c r="JA55"/>
      <c r="JB55"/>
      <c r="JC55"/>
      <c r="JD55"/>
      <c r="JE55"/>
      <c r="JF55"/>
      <c r="JG55"/>
      <c r="JH55"/>
      <c r="JI55"/>
      <c r="JJ55"/>
      <c r="JK55"/>
      <c r="JL55"/>
      <c r="JM55"/>
      <c r="JN55"/>
      <c r="JO55"/>
      <c r="JP55"/>
      <c r="JQ55"/>
      <c r="JR55"/>
      <c r="JS55"/>
      <c r="JT55"/>
      <c r="JU55"/>
      <c r="JV55"/>
      <c r="JW55"/>
      <c r="JX55"/>
      <c r="JY55"/>
      <c r="JZ55"/>
      <c r="KA55"/>
      <c r="KB55"/>
      <c r="KC55"/>
      <c r="KD55"/>
      <c r="KE55"/>
      <c r="KF55"/>
      <c r="KG55"/>
      <c r="KH55"/>
      <c r="KI55"/>
      <c r="KJ55"/>
      <c r="KK55"/>
      <c r="KL55"/>
      <c r="KM55"/>
      <c r="KN55"/>
      <c r="KO55"/>
      <c r="KP55"/>
      <c r="KQ55"/>
      <c r="KR55"/>
      <c r="KS55"/>
      <c r="KT55"/>
      <c r="KU55"/>
      <c r="KV55"/>
      <c r="KW55"/>
      <c r="KX55"/>
      <c r="KY55"/>
      <c r="KZ55"/>
      <c r="LA55"/>
      <c r="LB55"/>
      <c r="LC55"/>
      <c r="LD55"/>
      <c r="LE55"/>
      <c r="LF55"/>
      <c r="LG55"/>
      <c r="LH55"/>
      <c r="LI55"/>
      <c r="LJ55"/>
      <c r="LK55"/>
      <c r="LL55"/>
      <c r="LM55"/>
      <c r="LN55"/>
      <c r="LO55"/>
      <c r="LP55"/>
      <c r="LQ55"/>
      <c r="LR55"/>
      <c r="LS55"/>
      <c r="LT55"/>
      <c r="LU55"/>
      <c r="LV55"/>
      <c r="LW55"/>
      <c r="LX55"/>
      <c r="LY55"/>
      <c r="LZ55"/>
      <c r="MA55"/>
      <c r="MB55"/>
      <c r="MC55"/>
      <c r="MD55"/>
      <c r="ME55"/>
      <c r="MF55"/>
      <c r="MG55"/>
      <c r="MH55"/>
      <c r="MI55"/>
      <c r="MJ55"/>
      <c r="MK55"/>
      <c r="ML55"/>
      <c r="MM55"/>
      <c r="MN55"/>
      <c r="MO55"/>
      <c r="MP55"/>
      <c r="MQ55"/>
      <c r="MR55"/>
      <c r="MS55"/>
      <c r="MT55"/>
      <c r="MU55"/>
      <c r="MV55"/>
      <c r="MW55"/>
      <c r="MX55"/>
      <c r="MY55"/>
      <c r="MZ55"/>
      <c r="NA55"/>
      <c r="NB55"/>
      <c r="NC55"/>
      <c r="ND55"/>
      <c r="NE55"/>
      <c r="NF55"/>
      <c r="NG55"/>
      <c r="NH55"/>
      <c r="NI55"/>
      <c r="NJ55"/>
      <c r="NK55"/>
      <c r="NL55"/>
      <c r="NM55"/>
      <c r="NN55"/>
      <c r="NO55"/>
      <c r="NP55"/>
      <c r="NQ55"/>
      <c r="NR55"/>
      <c r="NS55"/>
      <c r="NT55"/>
      <c r="NU55"/>
      <c r="NV55"/>
      <c r="NW55"/>
      <c r="NX55"/>
      <c r="NY55"/>
      <c r="NZ55"/>
      <c r="OA55"/>
      <c r="OB55"/>
      <c r="OC55"/>
      <c r="OD55"/>
      <c r="OE55"/>
      <c r="OF55"/>
      <c r="OG55"/>
      <c r="OH55"/>
      <c r="OI55"/>
      <c r="OJ55"/>
      <c r="OK55"/>
      <c r="OL55"/>
      <c r="OM55"/>
      <c r="ON55"/>
      <c r="OO55"/>
      <c r="OP55"/>
      <c r="OQ55"/>
      <c r="OR55"/>
      <c r="OS55"/>
      <c r="OT55"/>
      <c r="OU55"/>
      <c r="OV55"/>
      <c r="OW55"/>
      <c r="OX55"/>
      <c r="OY55"/>
      <c r="OZ55"/>
      <c r="PA55"/>
      <c r="PB55"/>
      <c r="PC55"/>
      <c r="PD55"/>
      <c r="PE55"/>
      <c r="PF55"/>
      <c r="PG55"/>
      <c r="PH55"/>
      <c r="PI55"/>
      <c r="PJ55"/>
      <c r="PK55"/>
      <c r="PL55"/>
      <c r="PM55"/>
      <c r="PN55"/>
      <c r="PO55"/>
      <c r="PP55"/>
      <c r="PQ55"/>
      <c r="PR55"/>
      <c r="PS55"/>
      <c r="PT55"/>
      <c r="PU55"/>
      <c r="PV55"/>
      <c r="PW55"/>
      <c r="PX55"/>
      <c r="PY55"/>
      <c r="PZ55"/>
      <c r="QA55"/>
      <c r="QB55"/>
      <c r="QC55"/>
      <c r="QD55"/>
      <c r="QE55"/>
      <c r="QF55"/>
      <c r="QG55"/>
      <c r="QH55"/>
      <c r="QI55"/>
      <c r="QJ55"/>
      <c r="QK55"/>
      <c r="QL55"/>
      <c r="QM55"/>
      <c r="QN55"/>
      <c r="QO55"/>
      <c r="QP55"/>
      <c r="QQ55"/>
      <c r="QR55"/>
      <c r="QS55"/>
      <c r="QT55"/>
      <c r="QU55"/>
      <c r="QV55"/>
      <c r="QW55"/>
      <c r="QX55"/>
      <c r="QY55"/>
      <c r="QZ55"/>
      <c r="RA55"/>
      <c r="RB55"/>
      <c r="RC55"/>
      <c r="RD55"/>
      <c r="RE55"/>
      <c r="RF55"/>
      <c r="RG55"/>
      <c r="RH55"/>
      <c r="RI55"/>
      <c r="RJ55"/>
      <c r="RK55"/>
      <c r="RL55"/>
      <c r="RM55"/>
      <c r="RN55"/>
      <c r="RO55"/>
      <c r="RP55"/>
      <c r="RQ55"/>
      <c r="RR55"/>
      <c r="RS55"/>
      <c r="RT55"/>
      <c r="RU55"/>
      <c r="RV55"/>
      <c r="RW55"/>
      <c r="RX55"/>
      <c r="RY55"/>
      <c r="RZ55"/>
      <c r="SA55"/>
      <c r="SB55"/>
      <c r="SC55"/>
      <c r="SD55"/>
      <c r="SE55"/>
      <c r="SF55"/>
      <c r="SG55"/>
      <c r="SH55"/>
      <c r="SI55"/>
      <c r="SJ55"/>
      <c r="SK55"/>
      <c r="SL55"/>
      <c r="SM55"/>
      <c r="SN55"/>
      <c r="SO55"/>
      <c r="SP55"/>
      <c r="SQ55"/>
      <c r="SR55"/>
      <c r="SS55"/>
      <c r="ST55"/>
      <c r="SU55"/>
      <c r="SV55"/>
      <c r="SW55"/>
      <c r="SX55"/>
      <c r="SY55"/>
      <c r="SZ55"/>
      <c r="TA55"/>
      <c r="TB55"/>
      <c r="TC55"/>
      <c r="TD55"/>
      <c r="TE55"/>
      <c r="TF55"/>
      <c r="TG55"/>
      <c r="TH55"/>
      <c r="TI55"/>
      <c r="TJ55"/>
      <c r="TK55"/>
      <c r="TL55"/>
      <c r="TM55"/>
      <c r="TN55"/>
      <c r="TO55"/>
      <c r="TP55"/>
      <c r="TQ55"/>
      <c r="TR55"/>
      <c r="TS55"/>
      <c r="TT55"/>
      <c r="TU55"/>
      <c r="TV55"/>
      <c r="TW55"/>
      <c r="TX55"/>
      <c r="TY55"/>
      <c r="TZ55"/>
      <c r="UA55"/>
      <c r="UB55"/>
      <c r="UC55"/>
      <c r="UD55"/>
      <c r="UE55"/>
      <c r="UF55"/>
      <c r="UG55"/>
      <c r="UH55"/>
      <c r="UI55"/>
      <c r="UJ55"/>
      <c r="UK55"/>
      <c r="UL55"/>
      <c r="UM55"/>
      <c r="UN55"/>
      <c r="UO55"/>
      <c r="UP55"/>
      <c r="UQ55"/>
      <c r="UR55"/>
      <c r="US55"/>
      <c r="UT55"/>
      <c r="UU55"/>
      <c r="UV55"/>
      <c r="UW55"/>
      <c r="UX55"/>
      <c r="UY55"/>
      <c r="UZ55"/>
      <c r="VA55"/>
      <c r="VB55"/>
      <c r="VC55"/>
      <c r="VD55"/>
      <c r="VE55"/>
      <c r="VF55"/>
      <c r="VG55"/>
      <c r="VH55"/>
      <c r="VI55"/>
      <c r="VJ55"/>
      <c r="VK55"/>
      <c r="VL55"/>
      <c r="VM55"/>
      <c r="VN55"/>
      <c r="VO55"/>
      <c r="VP55"/>
      <c r="VQ55"/>
      <c r="VR55"/>
      <c r="VS55"/>
      <c r="VT55"/>
      <c r="VU55"/>
      <c r="VV55"/>
      <c r="VW55"/>
      <c r="VX55"/>
      <c r="VY55"/>
      <c r="VZ55"/>
      <c r="WA55"/>
      <c r="WB55"/>
      <c r="WC55"/>
      <c r="WD55"/>
      <c r="WE55"/>
      <c r="WF55"/>
      <c r="WG55"/>
      <c r="WH55"/>
      <c r="WI55"/>
      <c r="WJ55"/>
      <c r="WK55"/>
      <c r="WL55"/>
      <c r="WM55"/>
      <c r="WN55"/>
      <c r="WO55"/>
      <c r="WP55"/>
      <c r="WQ55"/>
      <c r="WR55"/>
      <c r="WS55"/>
      <c r="WT55"/>
      <c r="WU55"/>
      <c r="WV55"/>
      <c r="WW55"/>
      <c r="WX55"/>
      <c r="WY55"/>
      <c r="WZ55"/>
      <c r="XA55"/>
      <c r="XB55"/>
      <c r="XC55"/>
      <c r="XD55"/>
      <c r="XE55"/>
      <c r="XF55"/>
      <c r="XG55"/>
      <c r="XH55"/>
      <c r="XI55"/>
      <c r="XJ55"/>
      <c r="XK55"/>
      <c r="XL55"/>
      <c r="XM55"/>
      <c r="XN55"/>
      <c r="XO55"/>
      <c r="XP55"/>
      <c r="XQ55"/>
      <c r="XR55"/>
      <c r="XS55"/>
      <c r="XT55"/>
      <c r="XU55"/>
      <c r="XV55"/>
      <c r="XW55"/>
      <c r="XX55"/>
      <c r="XY55"/>
      <c r="XZ55"/>
      <c r="YA55"/>
      <c r="YB55"/>
      <c r="YC55"/>
      <c r="YD55"/>
      <c r="YE55"/>
      <c r="YF55"/>
      <c r="YG55"/>
      <c r="YH55"/>
      <c r="YI55"/>
      <c r="YJ55"/>
      <c r="YK55"/>
      <c r="YL55"/>
      <c r="YM55"/>
      <c r="YN55"/>
      <c r="YO55"/>
      <c r="YP55"/>
      <c r="YQ55"/>
      <c r="YR55"/>
      <c r="YS55"/>
      <c r="YT55"/>
      <c r="YU55"/>
      <c r="YV55"/>
      <c r="YW55"/>
      <c r="YX55"/>
      <c r="YY55"/>
      <c r="YZ55"/>
      <c r="ZA55"/>
      <c r="ZB55"/>
      <c r="ZC55"/>
      <c r="ZD55"/>
      <c r="ZE55"/>
      <c r="ZF55"/>
      <c r="ZG55"/>
      <c r="ZH55"/>
      <c r="ZI55"/>
      <c r="ZJ55"/>
      <c r="ZK55"/>
      <c r="ZL55"/>
      <c r="ZM55"/>
      <c r="ZN55"/>
      <c r="ZO55"/>
      <c r="ZP55"/>
      <c r="ZQ55"/>
      <c r="ZR55"/>
      <c r="ZS55"/>
      <c r="ZT55"/>
      <c r="ZU55"/>
      <c r="ZV55"/>
      <c r="ZW55"/>
      <c r="ZX55"/>
      <c r="ZY55"/>
      <c r="ZZ55"/>
      <c r="AAA55"/>
      <c r="AAB55"/>
      <c r="AAC55"/>
      <c r="AAD55"/>
      <c r="AAE55"/>
      <c r="AAF55"/>
      <c r="AAG55"/>
      <c r="AAH55"/>
      <c r="AAI55"/>
      <c r="AAJ55"/>
      <c r="AAK55"/>
      <c r="AAL55"/>
      <c r="AAM55"/>
      <c r="AAN55"/>
      <c r="AAO55"/>
      <c r="AAP55"/>
      <c r="AAQ55"/>
      <c r="AAR55"/>
      <c r="AAS55"/>
      <c r="AAT55"/>
      <c r="AAU55"/>
      <c r="AAV55"/>
      <c r="AAW55"/>
      <c r="AAX55"/>
      <c r="AAY55"/>
      <c r="AAZ55"/>
      <c r="ABA55"/>
      <c r="ABB55"/>
      <c r="ABC55"/>
      <c r="ABD55"/>
      <c r="ABE55"/>
      <c r="ABF55"/>
      <c r="ABG55"/>
      <c r="ABH55"/>
      <c r="ABI55"/>
      <c r="ABJ55"/>
      <c r="ABK55"/>
      <c r="ABL55"/>
      <c r="ABM55"/>
      <c r="ABN55"/>
      <c r="ABO55"/>
      <c r="ABP55"/>
      <c r="ABQ55"/>
      <c r="ABR55"/>
      <c r="ABS55"/>
      <c r="ABT55"/>
      <c r="ABU55"/>
      <c r="ABV55"/>
      <c r="ABW55"/>
      <c r="ABX55"/>
      <c r="ABY55"/>
      <c r="ABZ55"/>
      <c r="ACA55"/>
      <c r="ACB55"/>
      <c r="ACC55"/>
      <c r="ACD55"/>
      <c r="ACE55"/>
      <c r="ACF55"/>
      <c r="ACG55"/>
      <c r="ACH55"/>
      <c r="ACI55"/>
      <c r="ACJ55"/>
      <c r="ACK55"/>
      <c r="ACL55"/>
      <c r="ACM55"/>
      <c r="ACN55"/>
      <c r="ACO55"/>
      <c r="ACP55"/>
      <c r="ACQ55"/>
      <c r="ACR55"/>
      <c r="ACS55"/>
      <c r="ACT55"/>
      <c r="ACU55"/>
      <c r="ACV55"/>
      <c r="ACW55"/>
      <c r="ACX55"/>
      <c r="ACY55"/>
      <c r="ACZ55"/>
      <c r="ADA55"/>
      <c r="ADB55"/>
      <c r="ADC55"/>
      <c r="ADD55"/>
      <c r="ADE55"/>
      <c r="ADF55"/>
      <c r="ADG55"/>
      <c r="ADH55"/>
      <c r="ADI55"/>
      <c r="ADJ55"/>
      <c r="ADK55"/>
      <c r="ADL55"/>
      <c r="ADM55"/>
      <c r="ADN55"/>
      <c r="ADO55"/>
      <c r="ADP55"/>
      <c r="ADQ55"/>
      <c r="ADR55"/>
      <c r="ADS55"/>
      <c r="ADT55"/>
      <c r="ADU55"/>
      <c r="ADV55"/>
      <c r="ADW55"/>
      <c r="ADX55"/>
      <c r="ADY55"/>
      <c r="ADZ55"/>
      <c r="AEA55"/>
      <c r="AEB55"/>
      <c r="AEC55"/>
      <c r="AED55"/>
      <c r="AEE55"/>
      <c r="AEF55"/>
      <c r="AEG55"/>
      <c r="AEH55"/>
      <c r="AEI55"/>
      <c r="AEJ55"/>
      <c r="AEK55"/>
      <c r="AEL55"/>
      <c r="AEM55"/>
      <c r="AEN55"/>
      <c r="AEO55"/>
      <c r="AEP55"/>
      <c r="AEQ55"/>
      <c r="AER55"/>
      <c r="AES55"/>
      <c r="AET55"/>
      <c r="AEU55"/>
      <c r="AEV55"/>
      <c r="AEW55"/>
      <c r="AEX55"/>
      <c r="AEY55"/>
      <c r="AEZ55"/>
      <c r="AFA55"/>
      <c r="AFB55"/>
      <c r="AFC55"/>
      <c r="AFD55"/>
      <c r="AFE55"/>
      <c r="AFF55"/>
      <c r="AFG55"/>
      <c r="AFH55"/>
      <c r="AFI55"/>
      <c r="AFJ55"/>
      <c r="AFK55"/>
      <c r="AFL55"/>
      <c r="AFM55"/>
      <c r="AFN55"/>
      <c r="AFO55"/>
      <c r="AFP55"/>
      <c r="AFQ55"/>
      <c r="AFR55"/>
      <c r="AFS55"/>
      <c r="AFT55"/>
      <c r="AFU55"/>
      <c r="AFV55"/>
      <c r="AFW55"/>
      <c r="AFX55"/>
      <c r="AFY55"/>
      <c r="AFZ55"/>
      <c r="AGA55"/>
      <c r="AGB55"/>
      <c r="AGC55"/>
      <c r="AGD55"/>
      <c r="AGE55"/>
      <c r="AGF55"/>
      <c r="AGG55"/>
      <c r="AGH55"/>
      <c r="AGI55"/>
      <c r="AGJ55"/>
      <c r="AGK55"/>
      <c r="AGL55"/>
      <c r="AGM55"/>
      <c r="AGN55"/>
      <c r="AGO55"/>
      <c r="AGP55"/>
      <c r="AGQ55"/>
      <c r="AGR55"/>
      <c r="AGS55"/>
      <c r="AGT55"/>
      <c r="AGU55"/>
      <c r="AGV55"/>
      <c r="AGW55"/>
      <c r="AGX55"/>
      <c r="AGY55"/>
      <c r="AGZ55"/>
      <c r="AHA55"/>
      <c r="AHB55"/>
      <c r="AHC55"/>
      <c r="AHD55"/>
      <c r="AHE55"/>
      <c r="AHF55"/>
      <c r="AHG55"/>
      <c r="AHH55"/>
      <c r="AHI55"/>
      <c r="AHJ55"/>
      <c r="AHK55"/>
      <c r="AHL55"/>
      <c r="AHM55"/>
      <c r="AHN55"/>
      <c r="AHO55"/>
      <c r="AHP55"/>
      <c r="AHQ55"/>
      <c r="AHR55"/>
      <c r="AHS55"/>
      <c r="AHT55"/>
      <c r="AHU55"/>
      <c r="AHV55"/>
      <c r="AHW55"/>
      <c r="AHX55"/>
      <c r="AHY55"/>
      <c r="AHZ55"/>
      <c r="AIA55"/>
      <c r="AIB55"/>
      <c r="AIC55"/>
      <c r="AID55"/>
      <c r="AIE55"/>
      <c r="AIF55"/>
      <c r="AIG55"/>
      <c r="AIH55"/>
      <c r="AII55"/>
      <c r="AIJ55"/>
      <c r="AIK55"/>
      <c r="AIL55"/>
      <c r="AIM55"/>
      <c r="AIN55"/>
      <c r="AIO55"/>
      <c r="AIP55"/>
      <c r="AIQ55"/>
      <c r="AIR55"/>
      <c r="AIS55"/>
      <c r="AIT55"/>
      <c r="AIU55"/>
      <c r="AIV55"/>
      <c r="AIW55"/>
      <c r="AIX55"/>
      <c r="AIY55"/>
      <c r="AIZ55"/>
      <c r="AJA55"/>
      <c r="AJB55"/>
      <c r="AJC55"/>
      <c r="AJD55"/>
      <c r="AJE55"/>
      <c r="AJF55"/>
      <c r="AJG55"/>
      <c r="AJH55"/>
      <c r="AJI55"/>
      <c r="AJJ55"/>
      <c r="AJK55"/>
      <c r="AJL55"/>
      <c r="AJM55"/>
      <c r="AJN55"/>
      <c r="AJO55"/>
      <c r="AJP55"/>
      <c r="AJQ55"/>
      <c r="AJR55"/>
      <c r="AJS55"/>
      <c r="AJT55"/>
      <c r="AJU55"/>
      <c r="AJV55"/>
      <c r="AJW55"/>
      <c r="AJX55"/>
      <c r="AJY55"/>
      <c r="AJZ55"/>
      <c r="AKA55"/>
      <c r="AKB55"/>
      <c r="AKC55"/>
      <c r="AKD55"/>
      <c r="AKE55"/>
      <c r="AKF55"/>
      <c r="AKG55"/>
      <c r="AKH55"/>
      <c r="AKI55"/>
      <c r="AKJ55"/>
      <c r="AKK55"/>
      <c r="AKL55"/>
      <c r="AKM55"/>
      <c r="AKN55"/>
      <c r="AKO55"/>
      <c r="AKP55"/>
      <c r="AKQ55"/>
      <c r="AKR55"/>
      <c r="AKS55"/>
      <c r="AKT55"/>
      <c r="AKU55"/>
      <c r="AKV55"/>
      <c r="AKW55"/>
      <c r="AKX55"/>
      <c r="AKY55"/>
      <c r="AKZ55"/>
      <c r="ALA55"/>
      <c r="ALB55"/>
      <c r="ALC55"/>
      <c r="ALD55"/>
      <c r="ALE55"/>
      <c r="ALF55"/>
      <c r="ALG55"/>
      <c r="ALH55"/>
      <c r="ALI55"/>
      <c r="ALJ55"/>
      <c r="ALK55"/>
      <c r="ALL55"/>
      <c r="ALM55"/>
      <c r="ALN55"/>
      <c r="ALO55"/>
      <c r="ALP55"/>
      <c r="ALQ55"/>
      <c r="ALR55"/>
      <c r="ALS55"/>
      <c r="ALT55"/>
      <c r="ALU55"/>
      <c r="ALV55"/>
      <c r="ALW55"/>
      <c r="ALX55"/>
      <c r="ALY55"/>
      <c r="ALZ55"/>
      <c r="AMA55"/>
      <c r="AMB55"/>
      <c r="AMC55"/>
      <c r="AMD55"/>
      <c r="AME55"/>
      <c r="AMF55"/>
      <c r="AMG55"/>
      <c r="AMH55"/>
      <c r="AMI55"/>
      <c r="AMJ55"/>
      <c r="AMK55"/>
      <c r="AML55"/>
      <c r="AMM55"/>
      <c r="AMN55"/>
      <c r="AMO55"/>
      <c r="AMP55"/>
      <c r="AMQ55"/>
      <c r="AMR55"/>
      <c r="AMS55"/>
      <c r="AMT55"/>
      <c r="AMU55"/>
      <c r="AMV55"/>
      <c r="AMW55"/>
      <c r="AMX55"/>
      <c r="AMY55"/>
      <c r="AMZ55"/>
      <c r="ANA55"/>
      <c r="ANB55"/>
      <c r="ANC55"/>
      <c r="AND55"/>
      <c r="ANE55"/>
      <c r="ANF55"/>
      <c r="ANG55"/>
      <c r="ANH55"/>
      <c r="ANI55"/>
      <c r="ANJ55"/>
      <c r="ANK55"/>
      <c r="ANL55"/>
      <c r="ANM55"/>
      <c r="ANN55"/>
      <c r="ANO55"/>
      <c r="ANP55"/>
      <c r="ANQ55"/>
      <c r="ANR55"/>
      <c r="ANS55"/>
      <c r="ANT55"/>
      <c r="ANU55"/>
      <c r="ANV55"/>
      <c r="ANW55"/>
      <c r="ANX55"/>
      <c r="ANY55"/>
      <c r="ANZ55"/>
      <c r="AOA55"/>
      <c r="AOB55"/>
      <c r="AOC55"/>
      <c r="AOD55"/>
      <c r="AOE55"/>
      <c r="AOF55"/>
      <c r="AOG55"/>
      <c r="AOH55"/>
      <c r="AOI55"/>
      <c r="AOJ55"/>
      <c r="AOK55"/>
      <c r="AOL55"/>
      <c r="AOM55"/>
      <c r="AON55"/>
      <c r="AOO55"/>
      <c r="AOP55"/>
      <c r="AOQ55"/>
      <c r="AOR55"/>
      <c r="AOS55"/>
      <c r="AOT55"/>
      <c r="AOU55"/>
      <c r="AOV55"/>
      <c r="AOW55"/>
      <c r="AOX55"/>
      <c r="AOY55"/>
      <c r="AOZ55"/>
      <c r="APA55"/>
      <c r="APB55"/>
      <c r="APC55"/>
      <c r="APD55"/>
      <c r="APE55"/>
      <c r="APF55"/>
      <c r="APG55"/>
      <c r="APH55"/>
      <c r="API55"/>
      <c r="APJ55"/>
      <c r="APK55"/>
      <c r="APL55"/>
      <c r="APM55"/>
      <c r="APN55"/>
      <c r="APO55"/>
      <c r="APP55"/>
      <c r="APQ55"/>
      <c r="APR55"/>
      <c r="APS55"/>
      <c r="APT55"/>
      <c r="APU55"/>
      <c r="APV55"/>
      <c r="APW55"/>
      <c r="APX55"/>
      <c r="APY55"/>
      <c r="APZ55"/>
      <c r="AQA55"/>
      <c r="AQB55"/>
      <c r="AQC55"/>
      <c r="AQD55"/>
      <c r="AQE55"/>
      <c r="AQF55"/>
      <c r="AQG55"/>
      <c r="AQH55"/>
      <c r="AQI55"/>
      <c r="AQJ55"/>
      <c r="AQK55"/>
      <c r="AQL55"/>
      <c r="AQM55"/>
      <c r="AQN55"/>
      <c r="AQO55"/>
      <c r="AQP55"/>
      <c r="AQQ55"/>
      <c r="AQR55"/>
      <c r="AQS55"/>
      <c r="AQT55"/>
      <c r="AQU55"/>
      <c r="AQV55"/>
      <c r="AQW55"/>
      <c r="AQX55"/>
      <c r="AQY55"/>
      <c r="AQZ55"/>
      <c r="ARA55"/>
      <c r="ARB55"/>
      <c r="ARC55"/>
      <c r="ARD55"/>
      <c r="ARE55"/>
      <c r="ARF55"/>
      <c r="ARG55"/>
      <c r="ARH55"/>
      <c r="ARI55"/>
      <c r="ARJ55"/>
      <c r="ARK55"/>
      <c r="ARL55"/>
      <c r="ARM55"/>
      <c r="ARN55"/>
      <c r="ARO55"/>
      <c r="ARP55"/>
      <c r="ARQ55"/>
      <c r="ARR55"/>
      <c r="ARS55"/>
      <c r="ART55"/>
      <c r="ARU55"/>
      <c r="ARV55"/>
      <c r="ARW55"/>
      <c r="ARX55"/>
      <c r="ARY55"/>
      <c r="ARZ55"/>
      <c r="ASA55"/>
      <c r="ASB55"/>
      <c r="ASC55"/>
      <c r="ASD55"/>
      <c r="ASE55"/>
      <c r="ASF55"/>
      <c r="ASG55"/>
      <c r="ASH55"/>
      <c r="ASI55"/>
      <c r="ASJ55"/>
      <c r="ASK55"/>
      <c r="ASL55"/>
      <c r="ASM55"/>
      <c r="ASN55"/>
      <c r="ASO55"/>
      <c r="ASP55"/>
      <c r="ASQ55"/>
      <c r="ASR55"/>
      <c r="ASS55"/>
      <c r="AST55"/>
      <c r="ASU55"/>
      <c r="ASV55"/>
      <c r="ASW55"/>
      <c r="ASX55"/>
      <c r="ASY55"/>
      <c r="ASZ55"/>
      <c r="ATA55"/>
      <c r="ATB55"/>
      <c r="ATC55"/>
      <c r="ATD55"/>
      <c r="ATE55"/>
      <c r="ATF55"/>
      <c r="ATG55"/>
      <c r="ATH55"/>
      <c r="ATI55"/>
      <c r="ATJ55"/>
      <c r="ATK55"/>
      <c r="ATL55"/>
      <c r="ATM55"/>
      <c r="ATN55"/>
      <c r="ATO55"/>
      <c r="ATP55"/>
      <c r="ATQ55"/>
      <c r="ATR55"/>
      <c r="ATS55"/>
      <c r="ATT55"/>
      <c r="ATU55"/>
      <c r="ATV55"/>
      <c r="ATW55"/>
      <c r="ATX55"/>
      <c r="ATY55"/>
      <c r="ATZ55"/>
      <c r="AUA55"/>
      <c r="AUB55"/>
      <c r="AUC55"/>
      <c r="AUD55"/>
      <c r="AUE55"/>
      <c r="AUF55"/>
      <c r="AUG55"/>
      <c r="AUH55"/>
      <c r="AUI55"/>
      <c r="AUJ55"/>
      <c r="AUK55"/>
      <c r="AUL55"/>
      <c r="AUM55"/>
      <c r="AUN55"/>
      <c r="AUO55"/>
      <c r="AUP55"/>
      <c r="AUQ55"/>
      <c r="AUR55"/>
      <c r="AUS55"/>
      <c r="AUT55"/>
      <c r="AUU55"/>
      <c r="AUV55"/>
      <c r="AUW55"/>
      <c r="AUX55"/>
      <c r="AUY55"/>
      <c r="AUZ55"/>
      <c r="AVA55"/>
      <c r="AVB55"/>
      <c r="AVC55"/>
      <c r="AVD55"/>
      <c r="AVE55"/>
      <c r="AVF55"/>
      <c r="AVG55"/>
      <c r="AVH55"/>
      <c r="AVI55"/>
      <c r="AVJ55"/>
      <c r="AVK55"/>
      <c r="AVL55"/>
      <c r="AVM55"/>
      <c r="AVN55"/>
      <c r="AVO55"/>
      <c r="AVP55"/>
      <c r="AVQ55"/>
      <c r="AVR55"/>
      <c r="AVS55"/>
      <c r="AVT55"/>
      <c r="AVU55"/>
      <c r="AVV55"/>
      <c r="AVW55"/>
      <c r="AVX55"/>
      <c r="AVY55"/>
      <c r="AVZ55"/>
      <c r="AWA55"/>
      <c r="AWB55"/>
      <c r="AWC55"/>
      <c r="AWD55"/>
      <c r="AWE55"/>
      <c r="AWF55"/>
      <c r="AWG55"/>
      <c r="AWH55"/>
      <c r="AWI55"/>
      <c r="AWJ55"/>
      <c r="AWK55"/>
      <c r="AWL55"/>
      <c r="AWM55"/>
      <c r="AWN55"/>
      <c r="AWO55"/>
      <c r="AWP55"/>
      <c r="AWQ55"/>
      <c r="AWR55"/>
      <c r="AWS55"/>
      <c r="AWT55"/>
      <c r="AWU55"/>
      <c r="AWV55"/>
      <c r="AWW55"/>
      <c r="AWX55"/>
      <c r="AWY55"/>
      <c r="AWZ55"/>
      <c r="AXA55"/>
      <c r="AXB55"/>
      <c r="AXC55"/>
      <c r="AXD55"/>
      <c r="AXE55"/>
      <c r="AXF55"/>
      <c r="AXG55"/>
      <c r="AXH55"/>
      <c r="AXI55"/>
      <c r="AXJ55"/>
      <c r="AXK55"/>
      <c r="AXL55"/>
      <c r="AXM55"/>
      <c r="AXN55"/>
      <c r="AXO55"/>
      <c r="AXP55"/>
      <c r="AXQ55"/>
      <c r="AXR55"/>
      <c r="AXS55"/>
      <c r="AXT55"/>
      <c r="AXU55"/>
      <c r="AXV55"/>
      <c r="AXW55"/>
      <c r="AXX55"/>
      <c r="AXY55"/>
      <c r="AXZ55"/>
      <c r="AYA55"/>
      <c r="AYB55"/>
      <c r="AYC55"/>
      <c r="AYD55"/>
      <c r="AYE55"/>
      <c r="AYF55"/>
      <c r="AYG55"/>
      <c r="AYH55"/>
      <c r="AYI55"/>
      <c r="AYJ55"/>
      <c r="AYK55"/>
      <c r="AYL55"/>
      <c r="AYM55"/>
      <c r="AYN55"/>
      <c r="AYO55"/>
      <c r="AYP55"/>
      <c r="AYQ55"/>
      <c r="AYR55"/>
      <c r="AYS55"/>
      <c r="AYT55"/>
      <c r="AYU55"/>
      <c r="AYV55"/>
      <c r="AYW55"/>
      <c r="AYX55"/>
      <c r="AYY55"/>
      <c r="AYZ55"/>
      <c r="AZA55"/>
      <c r="AZB55"/>
      <c r="AZC55"/>
      <c r="AZD55"/>
      <c r="AZE55"/>
      <c r="AZF55"/>
      <c r="AZG55"/>
      <c r="AZH55"/>
      <c r="AZI55"/>
      <c r="AZJ55"/>
      <c r="AZK55"/>
      <c r="AZL55"/>
      <c r="AZM55"/>
      <c r="AZN55"/>
      <c r="AZO55"/>
      <c r="AZP55"/>
      <c r="AZQ55"/>
      <c r="AZR55"/>
      <c r="AZS55"/>
      <c r="AZT55"/>
      <c r="AZU55"/>
      <c r="AZV55"/>
      <c r="AZW55"/>
      <c r="AZX55"/>
      <c r="AZY55"/>
      <c r="AZZ55"/>
      <c r="BAA55"/>
      <c r="BAB55"/>
      <c r="BAC55"/>
      <c r="BAD55"/>
      <c r="BAE55"/>
      <c r="BAF55"/>
      <c r="BAG55"/>
      <c r="BAH55"/>
      <c r="BAI55"/>
      <c r="BAJ55"/>
      <c r="BAK55"/>
      <c r="BAL55"/>
      <c r="BAM55"/>
      <c r="BAN55"/>
      <c r="BAO55"/>
      <c r="BAP55"/>
      <c r="BAQ55"/>
      <c r="BAR55"/>
      <c r="BAS55"/>
      <c r="BAT55"/>
      <c r="BAU55"/>
      <c r="BAV55"/>
      <c r="BAW55"/>
      <c r="BAX55"/>
      <c r="BAY55"/>
      <c r="BAZ55"/>
      <c r="BBA55"/>
      <c r="BBB55"/>
      <c r="BBC55"/>
      <c r="BBD55"/>
      <c r="BBE55"/>
      <c r="BBF55"/>
      <c r="BBG55"/>
      <c r="BBH55"/>
      <c r="BBI55"/>
      <c r="BBJ55"/>
      <c r="BBK55"/>
      <c r="BBL55"/>
      <c r="BBM55"/>
      <c r="BBN55"/>
      <c r="BBO55"/>
      <c r="BBP55"/>
      <c r="BBQ55"/>
      <c r="BBR55"/>
      <c r="BBS55"/>
      <c r="BBT55"/>
      <c r="BBU55"/>
      <c r="BBV55"/>
      <c r="BBW55"/>
      <c r="BBX55"/>
      <c r="BBY55"/>
      <c r="BBZ55"/>
      <c r="BCA55"/>
      <c r="BCB55"/>
      <c r="BCC55"/>
      <c r="BCD55"/>
      <c r="BCE55"/>
      <c r="BCF55"/>
      <c r="BCG55"/>
      <c r="BCH55"/>
      <c r="BCI55"/>
      <c r="BCJ55"/>
      <c r="BCK55"/>
      <c r="BCL55"/>
      <c r="BCM55"/>
      <c r="BCN55"/>
      <c r="BCO55"/>
      <c r="BCP55"/>
      <c r="BCQ55"/>
      <c r="BCR55"/>
      <c r="BCS55"/>
      <c r="BCT55"/>
      <c r="BCU55"/>
      <c r="BCV55"/>
      <c r="BCW55"/>
      <c r="BCX55"/>
      <c r="BCY55"/>
      <c r="BCZ55"/>
      <c r="BDA55"/>
      <c r="BDB55"/>
      <c r="BDC55"/>
      <c r="BDD55"/>
      <c r="BDE55"/>
      <c r="BDF55"/>
      <c r="BDG55"/>
      <c r="BDH55"/>
      <c r="BDI55"/>
      <c r="BDJ55"/>
      <c r="BDK55"/>
      <c r="BDL55"/>
      <c r="BDM55"/>
      <c r="BDN55"/>
      <c r="BDO55"/>
      <c r="BDP55"/>
      <c r="BDQ55"/>
      <c r="BDR55"/>
      <c r="BDS55"/>
      <c r="BDT55"/>
      <c r="BDU55"/>
      <c r="BDV55"/>
      <c r="BDW55"/>
      <c r="BDX55"/>
      <c r="BDY55"/>
      <c r="BDZ55"/>
      <c r="BEA55"/>
      <c r="BEB55"/>
      <c r="BEC55"/>
      <c r="BED55"/>
      <c r="BEE55"/>
      <c r="BEF55"/>
      <c r="BEG55"/>
      <c r="BEH55"/>
      <c r="BEI55"/>
      <c r="BEJ55"/>
      <c r="BEK55"/>
      <c r="BEL55"/>
      <c r="BEM55"/>
      <c r="BEN55"/>
      <c r="BEO55"/>
      <c r="BEP55"/>
      <c r="BEQ55"/>
      <c r="BER55"/>
      <c r="BES55"/>
      <c r="BET55"/>
      <c r="BEU55"/>
      <c r="BEV55"/>
      <c r="BEW55"/>
      <c r="BEX55"/>
      <c r="BEY55"/>
      <c r="BEZ55"/>
      <c r="BFA55"/>
      <c r="BFB55"/>
      <c r="BFC55"/>
      <c r="BFD55"/>
      <c r="BFE55"/>
      <c r="BFF55"/>
      <c r="BFG55"/>
      <c r="BFH55"/>
      <c r="BFI55"/>
      <c r="BFJ55"/>
      <c r="BFK55"/>
      <c r="BFL55"/>
      <c r="BFM55"/>
      <c r="BFN55"/>
      <c r="BFO55"/>
      <c r="BFP55"/>
      <c r="BFQ55"/>
      <c r="BFR55"/>
      <c r="BFS55"/>
      <c r="BFT55"/>
      <c r="BFU55"/>
      <c r="BFV55"/>
      <c r="BFW55"/>
      <c r="BFX55"/>
      <c r="BFY55"/>
      <c r="BFZ55"/>
      <c r="BGA55"/>
      <c r="BGB55"/>
      <c r="BGC55"/>
      <c r="BGD55"/>
      <c r="BGE55"/>
      <c r="BGF55"/>
      <c r="BGG55"/>
      <c r="BGH55"/>
      <c r="BGI55"/>
      <c r="BGJ55"/>
      <c r="BGK55"/>
      <c r="BGL55"/>
      <c r="BGM55"/>
      <c r="BGN55"/>
      <c r="BGO55"/>
      <c r="BGP55"/>
      <c r="BGQ55"/>
      <c r="BGR55"/>
      <c r="BGS55"/>
      <c r="BGT55"/>
      <c r="BGU55"/>
      <c r="BGV55"/>
      <c r="BGW55"/>
      <c r="BGX55"/>
      <c r="BGY55"/>
      <c r="BGZ55"/>
      <c r="BHA55"/>
      <c r="BHB55"/>
      <c r="BHC55"/>
      <c r="BHD55"/>
      <c r="BHE55"/>
      <c r="BHF55"/>
      <c r="BHG55"/>
      <c r="BHH55"/>
      <c r="BHI55"/>
      <c r="BHJ55"/>
      <c r="BHK55"/>
      <c r="BHL55"/>
      <c r="BHM55"/>
      <c r="BHN55"/>
      <c r="BHO55"/>
      <c r="BHP55"/>
      <c r="BHQ55"/>
      <c r="BHR55"/>
      <c r="BHS55"/>
      <c r="BHT55"/>
      <c r="BHU55"/>
      <c r="BHV55"/>
      <c r="BHW55"/>
      <c r="BHX55"/>
      <c r="BHY55"/>
      <c r="BHZ55"/>
      <c r="BIA55"/>
      <c r="BIB55"/>
      <c r="BIC55"/>
      <c r="BID55"/>
      <c r="BIE55"/>
      <c r="BIF55"/>
      <c r="BIG55"/>
      <c r="BIH55"/>
      <c r="BII55"/>
      <c r="BIJ55"/>
      <c r="BIK55"/>
      <c r="BIL55"/>
      <c r="BIM55"/>
      <c r="BIN55"/>
      <c r="BIO55"/>
      <c r="BIP55"/>
      <c r="BIQ55"/>
      <c r="BIR55"/>
      <c r="BIS55"/>
      <c r="BIT55"/>
      <c r="BIU55"/>
      <c r="BIV55"/>
      <c r="BIW55"/>
      <c r="BIX55"/>
      <c r="BIY55"/>
      <c r="BIZ55"/>
      <c r="BJA55"/>
      <c r="BJB55"/>
      <c r="BJC55"/>
      <c r="BJD55"/>
      <c r="BJE55"/>
      <c r="BJF55"/>
      <c r="BJG55"/>
      <c r="BJH55"/>
      <c r="BJI55"/>
      <c r="BJJ55"/>
      <c r="BJK55"/>
      <c r="BJL55"/>
      <c r="BJM55"/>
      <c r="BJN55"/>
      <c r="BJO55"/>
      <c r="BJP55"/>
      <c r="BJQ55"/>
      <c r="BJR55"/>
      <c r="BJS55"/>
      <c r="BJT55"/>
      <c r="BJU55"/>
      <c r="BJV55"/>
      <c r="BJW55"/>
      <c r="BJX55"/>
      <c r="BJY55"/>
      <c r="BJZ55"/>
      <c r="BKA55"/>
      <c r="BKB55"/>
      <c r="BKC55"/>
      <c r="BKD55"/>
      <c r="BKE55"/>
      <c r="BKF55"/>
      <c r="BKG55"/>
      <c r="BKH55"/>
      <c r="BKI55"/>
      <c r="BKJ55"/>
      <c r="BKK55"/>
      <c r="BKL55"/>
      <c r="BKM55"/>
      <c r="BKN55"/>
      <c r="BKO55"/>
      <c r="BKP55"/>
      <c r="BKQ55"/>
      <c r="BKR55"/>
      <c r="BKS55"/>
      <c r="BKT55"/>
      <c r="BKU55"/>
      <c r="BKV55"/>
      <c r="BKW55"/>
      <c r="BKX55"/>
      <c r="BKY55"/>
      <c r="BKZ55"/>
      <c r="BLA55"/>
      <c r="BLB55"/>
      <c r="BLC55"/>
      <c r="BLD55"/>
      <c r="BLE55"/>
      <c r="BLF55"/>
      <c r="BLG55"/>
      <c r="BLH55"/>
      <c r="BLI55"/>
      <c r="BLJ55"/>
      <c r="BLK55"/>
      <c r="BLL55"/>
      <c r="BLM55"/>
      <c r="BLN55"/>
      <c r="BLO55"/>
      <c r="BLP55"/>
      <c r="BLQ55"/>
      <c r="BLR55"/>
      <c r="BLS55"/>
      <c r="BLT55"/>
      <c r="BLU55"/>
      <c r="BLV55"/>
      <c r="BLW55"/>
      <c r="BLX55"/>
      <c r="BLY55"/>
      <c r="BLZ55"/>
      <c r="BMA55"/>
      <c r="BMB55"/>
      <c r="BMC55"/>
      <c r="BMD55"/>
      <c r="BME55"/>
      <c r="BMF55"/>
      <c r="BMG55"/>
      <c r="BMH55"/>
      <c r="BMI55"/>
      <c r="BMJ55"/>
      <c r="BMK55"/>
      <c r="BML55"/>
      <c r="BMM55"/>
      <c r="BMN55"/>
      <c r="BMO55"/>
      <c r="BMP55"/>
      <c r="BMQ55"/>
      <c r="BMR55"/>
      <c r="BMS55"/>
      <c r="BMT55"/>
      <c r="BMU55"/>
      <c r="BMV55"/>
      <c r="BMW55"/>
      <c r="BMX55"/>
      <c r="BMY55"/>
      <c r="BMZ55"/>
      <c r="BNA55"/>
      <c r="BNB55"/>
      <c r="BNC55"/>
      <c r="BND55"/>
      <c r="BNE55"/>
      <c r="BNF55"/>
      <c r="BNG55"/>
      <c r="BNH55"/>
      <c r="BNI55"/>
      <c r="BNJ55"/>
      <c r="BNK55"/>
      <c r="BNL55"/>
      <c r="BNM55"/>
      <c r="BNN55"/>
      <c r="BNO55"/>
      <c r="BNP55"/>
      <c r="BNQ55"/>
      <c r="BNR55"/>
      <c r="BNS55"/>
      <c r="BNT55"/>
      <c r="BNU55"/>
      <c r="BNV55"/>
      <c r="BNW55"/>
      <c r="BNX55"/>
      <c r="BNY55"/>
      <c r="BNZ55"/>
      <c r="BOA55"/>
      <c r="BOB55"/>
      <c r="BOC55"/>
      <c r="BOD55"/>
      <c r="BOE55"/>
      <c r="BOF55"/>
      <c r="BOG55"/>
      <c r="BOH55"/>
      <c r="BOI55"/>
      <c r="BOJ55"/>
      <c r="BOK55"/>
      <c r="BOL55"/>
      <c r="BOM55"/>
      <c r="BON55"/>
      <c r="BOO55"/>
      <c r="BOP55"/>
      <c r="BOQ55"/>
      <c r="BOR55"/>
      <c r="BOS55"/>
      <c r="BOT55"/>
      <c r="BOU55"/>
      <c r="BOV55"/>
      <c r="BOW55"/>
      <c r="BOX55"/>
      <c r="BOY55"/>
      <c r="BOZ55"/>
      <c r="BPA55"/>
      <c r="BPB55"/>
      <c r="BPC55"/>
      <c r="BPD55"/>
      <c r="BPE55"/>
      <c r="BPF55"/>
      <c r="BPG55"/>
      <c r="BPH55"/>
      <c r="BPI55"/>
      <c r="BPJ55"/>
      <c r="BPK55"/>
      <c r="BPL55"/>
      <c r="BPM55"/>
      <c r="BPN55"/>
      <c r="BPO55"/>
      <c r="BPP55"/>
      <c r="BPQ55"/>
      <c r="BPR55"/>
      <c r="BPS55"/>
      <c r="BPT55"/>
      <c r="BPU55"/>
      <c r="BPV55"/>
      <c r="BPW55"/>
      <c r="BPX55"/>
      <c r="BPY55"/>
      <c r="BPZ55"/>
      <c r="BQA55"/>
      <c r="BQB55"/>
      <c r="BQC55"/>
      <c r="BQD55"/>
      <c r="BQE55"/>
      <c r="BQF55"/>
      <c r="BQG55"/>
      <c r="BQH55"/>
      <c r="BQI55"/>
      <c r="BQJ55"/>
      <c r="BQK55"/>
      <c r="BQL55"/>
      <c r="BQM55"/>
      <c r="BQN55"/>
      <c r="BQO55"/>
      <c r="BQP55"/>
      <c r="BQQ55"/>
      <c r="BQR55"/>
      <c r="BQS55"/>
      <c r="BQT55"/>
      <c r="BQU55"/>
      <c r="BQV55"/>
      <c r="BQW55"/>
      <c r="BQX55"/>
      <c r="BQY55"/>
      <c r="BQZ55"/>
      <c r="BRA55"/>
      <c r="BRB55"/>
      <c r="BRC55"/>
      <c r="BRD55"/>
      <c r="BRE55"/>
      <c r="BRF55"/>
      <c r="BRG55"/>
      <c r="BRH55"/>
      <c r="BRI55"/>
      <c r="BRJ55"/>
      <c r="BRK55"/>
      <c r="BRL55"/>
      <c r="BRM55"/>
      <c r="BRN55"/>
      <c r="BRO55"/>
      <c r="BRP55"/>
      <c r="BRQ55"/>
      <c r="BRR55"/>
      <c r="BRS55"/>
      <c r="BRT55"/>
      <c r="BRU55"/>
      <c r="BRV55"/>
      <c r="BRW55"/>
      <c r="BRX55"/>
      <c r="BRY55"/>
      <c r="BRZ55"/>
      <c r="BSA55"/>
      <c r="BSB55"/>
      <c r="BSC55"/>
      <c r="BSD55"/>
      <c r="BSE55"/>
      <c r="BSF55"/>
      <c r="BSG55"/>
      <c r="BSH55"/>
      <c r="BSI55"/>
      <c r="BSJ55"/>
      <c r="BSK55"/>
      <c r="BSL55"/>
      <c r="BSM55"/>
      <c r="BSN55"/>
      <c r="BSO55"/>
      <c r="BSP55"/>
      <c r="BSQ55"/>
      <c r="BSR55"/>
      <c r="BSS55"/>
      <c r="BST55"/>
      <c r="BSU55"/>
      <c r="BSV55"/>
      <c r="BSW55"/>
      <c r="BSX55"/>
      <c r="BSY55"/>
      <c r="BSZ55"/>
      <c r="BTA55"/>
      <c r="BTB55"/>
      <c r="BTC55"/>
      <c r="BTD55"/>
      <c r="BTE55"/>
      <c r="BTF55"/>
      <c r="BTG55"/>
      <c r="BTH55"/>
      <c r="BTI55"/>
      <c r="BTJ55"/>
      <c r="BTK55"/>
      <c r="BTL55"/>
      <c r="BTM55"/>
      <c r="BTN55"/>
      <c r="BTO55"/>
      <c r="BTP55"/>
      <c r="BTQ55"/>
      <c r="BTR55"/>
      <c r="BTS55"/>
      <c r="BTT55"/>
      <c r="BTU55"/>
      <c r="BTV55"/>
      <c r="BTW55"/>
      <c r="BTX55"/>
      <c r="BTY55"/>
      <c r="BTZ55"/>
      <c r="BUA55"/>
      <c r="BUB55"/>
      <c r="BUC55"/>
      <c r="BUD55"/>
      <c r="BUE55"/>
      <c r="BUF55"/>
      <c r="BUG55"/>
      <c r="BUH55"/>
      <c r="BUI55"/>
      <c r="BUJ55"/>
      <c r="BUK55"/>
      <c r="BUL55"/>
      <c r="BUM55"/>
      <c r="BUN55"/>
      <c r="BUO55"/>
      <c r="BUP55"/>
      <c r="BUQ55"/>
      <c r="BUR55"/>
      <c r="BUS55"/>
      <c r="BUT55"/>
      <c r="BUU55"/>
      <c r="BUV55"/>
      <c r="BUW55"/>
      <c r="BUX55"/>
      <c r="BUY55"/>
      <c r="BUZ55"/>
      <c r="BVA55"/>
      <c r="BVB55"/>
      <c r="BVC55"/>
      <c r="BVD55"/>
      <c r="BVE55"/>
      <c r="BVF55"/>
      <c r="BVG55"/>
      <c r="BVH55"/>
      <c r="BVI55"/>
      <c r="BVJ55"/>
      <c r="BVK55"/>
      <c r="BVL55"/>
      <c r="BVM55"/>
      <c r="BVN55"/>
      <c r="BVO55"/>
      <c r="BVP55"/>
      <c r="BVQ55"/>
      <c r="BVR55"/>
      <c r="BVS55"/>
      <c r="BVT55"/>
      <c r="BVU55"/>
      <c r="BVV55"/>
      <c r="BVW55"/>
      <c r="BVX55"/>
      <c r="BVY55"/>
      <c r="BVZ55"/>
      <c r="BWA55"/>
      <c r="BWB55"/>
      <c r="BWC55"/>
      <c r="BWD55"/>
      <c r="BWE55"/>
      <c r="BWF55"/>
      <c r="BWG55"/>
      <c r="BWH55"/>
      <c r="BWI55"/>
      <c r="BWJ55"/>
      <c r="BWK55"/>
      <c r="BWL55"/>
      <c r="BWM55"/>
      <c r="BWN55"/>
      <c r="BWO55"/>
      <c r="BWP55"/>
      <c r="BWQ55"/>
      <c r="BWR55"/>
      <c r="BWS55"/>
      <c r="BWT55"/>
      <c r="BWU55"/>
      <c r="BWV55"/>
      <c r="BWW55"/>
      <c r="BWX55"/>
      <c r="BWY55"/>
      <c r="BWZ55"/>
      <c r="BXA55"/>
      <c r="BXB55"/>
      <c r="BXC55"/>
      <c r="BXD55"/>
      <c r="BXE55"/>
      <c r="BXF55"/>
      <c r="BXG55"/>
      <c r="BXH55"/>
      <c r="BXI55"/>
      <c r="BXJ55"/>
      <c r="BXK55"/>
      <c r="BXL55"/>
      <c r="BXM55"/>
      <c r="BXN55"/>
      <c r="BXO55"/>
      <c r="BXP55"/>
      <c r="BXQ55"/>
      <c r="BXR55"/>
      <c r="BXS55"/>
      <c r="BXT55"/>
      <c r="BXU55"/>
      <c r="BXV55"/>
      <c r="BXW55"/>
      <c r="BXX55"/>
      <c r="BXY55"/>
      <c r="BXZ55"/>
      <c r="BYA55"/>
      <c r="BYB55"/>
      <c r="BYC55"/>
      <c r="BYD55"/>
      <c r="BYE55"/>
      <c r="BYF55"/>
      <c r="BYG55"/>
      <c r="BYH55"/>
      <c r="BYI55"/>
      <c r="BYJ55"/>
      <c r="BYK55"/>
      <c r="BYL55"/>
      <c r="BYM55"/>
      <c r="BYN55"/>
      <c r="BYO55"/>
      <c r="BYP55"/>
      <c r="BYQ55"/>
      <c r="BYR55"/>
      <c r="BYS55"/>
      <c r="BYT55"/>
      <c r="BYU55"/>
      <c r="BYV55"/>
      <c r="BYW55"/>
      <c r="BYX55"/>
      <c r="BYY55"/>
      <c r="BYZ55"/>
      <c r="BZA55"/>
      <c r="BZB55"/>
      <c r="BZC55"/>
      <c r="BZD55"/>
      <c r="BZE55"/>
      <c r="BZF55"/>
      <c r="BZG55"/>
      <c r="BZH55"/>
      <c r="BZI55"/>
      <c r="BZJ55"/>
      <c r="BZK55"/>
      <c r="BZL55"/>
      <c r="BZM55"/>
      <c r="BZN55"/>
      <c r="BZO55"/>
      <c r="BZP55"/>
      <c r="BZQ55"/>
      <c r="BZR55"/>
      <c r="BZS55"/>
      <c r="BZT55"/>
      <c r="BZU55"/>
      <c r="BZV55"/>
      <c r="BZW55"/>
      <c r="BZX55"/>
      <c r="BZY55"/>
      <c r="BZZ55"/>
      <c r="CAA55"/>
      <c r="CAB55"/>
      <c r="CAC55"/>
      <c r="CAD55"/>
      <c r="CAE55"/>
      <c r="CAF55"/>
      <c r="CAG55"/>
      <c r="CAH55"/>
      <c r="CAI55"/>
      <c r="CAJ55"/>
      <c r="CAK55"/>
      <c r="CAL55"/>
      <c r="CAM55"/>
      <c r="CAN55"/>
      <c r="CAO55"/>
      <c r="CAP55"/>
      <c r="CAQ55"/>
      <c r="CAR55"/>
      <c r="CAS55"/>
      <c r="CAT55"/>
      <c r="CAU55"/>
      <c r="CAV55"/>
      <c r="CAW55"/>
      <c r="CAX55"/>
      <c r="CAY55"/>
      <c r="CAZ55"/>
      <c r="CBA55"/>
      <c r="CBB55"/>
      <c r="CBC55"/>
      <c r="CBD55"/>
      <c r="CBE55"/>
      <c r="CBF55"/>
      <c r="CBG55"/>
      <c r="CBH55"/>
      <c r="CBI55"/>
      <c r="CBJ55"/>
      <c r="CBK55"/>
      <c r="CBL55"/>
      <c r="CBM55"/>
      <c r="CBN55"/>
      <c r="CBO55"/>
      <c r="CBP55"/>
      <c r="CBQ55"/>
      <c r="CBR55"/>
      <c r="CBS55"/>
      <c r="CBT55"/>
      <c r="CBU55"/>
      <c r="CBV55"/>
      <c r="CBW55"/>
      <c r="CBX55"/>
      <c r="CBY55"/>
      <c r="CBZ55"/>
      <c r="CCA55"/>
      <c r="CCB55"/>
      <c r="CCC55"/>
      <c r="CCD55"/>
      <c r="CCE55"/>
      <c r="CCF55"/>
      <c r="CCG55"/>
      <c r="CCH55"/>
      <c r="CCI55"/>
      <c r="CCJ55"/>
      <c r="CCK55"/>
      <c r="CCL55"/>
      <c r="CCM55"/>
      <c r="CCN55"/>
      <c r="CCO55"/>
      <c r="CCP55"/>
      <c r="CCQ55"/>
      <c r="CCR55"/>
      <c r="CCS55"/>
      <c r="CCT55"/>
      <c r="CCU55"/>
      <c r="CCV55"/>
      <c r="CCW55"/>
      <c r="CCX55"/>
      <c r="CCY55"/>
      <c r="CCZ55"/>
      <c r="CDA55"/>
      <c r="CDB55"/>
      <c r="CDC55"/>
      <c r="CDD55"/>
      <c r="CDE55"/>
      <c r="CDF55"/>
      <c r="CDG55"/>
      <c r="CDH55"/>
      <c r="CDI55"/>
      <c r="CDJ55"/>
      <c r="CDK55"/>
      <c r="CDL55"/>
      <c r="CDM55"/>
      <c r="CDN55"/>
      <c r="CDO55"/>
      <c r="CDP55"/>
      <c r="CDQ55"/>
      <c r="CDR55"/>
      <c r="CDS55"/>
      <c r="CDT55"/>
      <c r="CDU55"/>
      <c r="CDV55"/>
      <c r="CDW55"/>
      <c r="CDX55"/>
      <c r="CDY55"/>
      <c r="CDZ55"/>
      <c r="CEA55"/>
      <c r="CEB55"/>
      <c r="CEC55"/>
      <c r="CED55"/>
      <c r="CEE55"/>
      <c r="CEF55"/>
      <c r="CEG55"/>
      <c r="CEH55"/>
      <c r="CEI55"/>
      <c r="CEJ55"/>
      <c r="CEK55"/>
      <c r="CEL55"/>
      <c r="CEM55"/>
      <c r="CEN55"/>
      <c r="CEO55"/>
      <c r="CEP55"/>
      <c r="CEQ55"/>
      <c r="CER55"/>
      <c r="CES55"/>
      <c r="CET55"/>
      <c r="CEU55"/>
      <c r="CEV55"/>
      <c r="CEW55"/>
      <c r="CEX55"/>
      <c r="CEY55"/>
      <c r="CEZ55"/>
      <c r="CFA55"/>
      <c r="CFB55"/>
      <c r="CFC55"/>
      <c r="CFD55"/>
      <c r="CFE55"/>
      <c r="CFF55"/>
      <c r="CFG55"/>
      <c r="CFH55"/>
      <c r="CFI55"/>
      <c r="CFJ55"/>
      <c r="CFK55"/>
      <c r="CFL55"/>
      <c r="CFM55"/>
      <c r="CFN55"/>
      <c r="CFO55"/>
      <c r="CFP55"/>
      <c r="CFQ55"/>
      <c r="CFR55"/>
      <c r="CFS55"/>
      <c r="CFT55"/>
      <c r="CFU55"/>
      <c r="CFV55"/>
      <c r="CFW55"/>
      <c r="CFX55"/>
      <c r="CFY55"/>
      <c r="CFZ55"/>
      <c r="CGA55"/>
      <c r="CGB55"/>
      <c r="CGC55"/>
      <c r="CGD55"/>
      <c r="CGE55"/>
      <c r="CGF55"/>
      <c r="CGG55"/>
      <c r="CGH55"/>
      <c r="CGI55"/>
      <c r="CGJ55"/>
      <c r="CGK55"/>
      <c r="CGL55"/>
      <c r="CGM55"/>
      <c r="CGN55"/>
      <c r="CGO55"/>
      <c r="CGP55"/>
      <c r="CGQ55"/>
      <c r="CGR55"/>
      <c r="CGS55"/>
      <c r="CGT55"/>
      <c r="CGU55"/>
      <c r="CGV55"/>
      <c r="CGW55"/>
      <c r="CGX55"/>
      <c r="CGY55"/>
      <c r="CGZ55"/>
      <c r="CHA55"/>
      <c r="CHB55"/>
      <c r="CHC55"/>
      <c r="CHD55"/>
      <c r="CHE55"/>
      <c r="CHF55"/>
      <c r="CHG55"/>
      <c r="CHH55"/>
      <c r="CHI55"/>
      <c r="CHJ55"/>
      <c r="CHK55"/>
      <c r="CHL55"/>
      <c r="CHM55"/>
      <c r="CHN55"/>
      <c r="CHO55"/>
      <c r="CHP55"/>
      <c r="CHQ55"/>
      <c r="CHR55"/>
      <c r="CHS55"/>
      <c r="CHT55"/>
      <c r="CHU55"/>
      <c r="CHV55"/>
      <c r="CHW55"/>
      <c r="CHX55"/>
      <c r="CHY55"/>
      <c r="CHZ55"/>
      <c r="CIA55"/>
      <c r="CIB55"/>
      <c r="CIC55"/>
      <c r="CID55"/>
      <c r="CIE55"/>
      <c r="CIF55"/>
      <c r="CIG55"/>
      <c r="CIH55"/>
      <c r="CII55"/>
      <c r="CIJ55"/>
      <c r="CIK55"/>
      <c r="CIL55"/>
      <c r="CIM55"/>
      <c r="CIN55"/>
      <c r="CIO55"/>
      <c r="CIP55"/>
      <c r="CIQ55"/>
      <c r="CIR55"/>
      <c r="CIS55"/>
      <c r="CIT55"/>
      <c r="CIU55"/>
      <c r="CIV55"/>
      <c r="CIW55"/>
      <c r="CIX55"/>
      <c r="CIY55"/>
      <c r="CIZ55"/>
      <c r="CJA55"/>
      <c r="CJB55"/>
      <c r="CJC55"/>
      <c r="CJD55"/>
      <c r="CJE55"/>
      <c r="CJF55"/>
      <c r="CJG55"/>
      <c r="CJH55"/>
      <c r="CJI55"/>
      <c r="CJJ55"/>
      <c r="CJK55"/>
      <c r="CJL55"/>
      <c r="CJM55"/>
      <c r="CJN55"/>
      <c r="CJO55"/>
      <c r="CJP55"/>
      <c r="CJQ55"/>
      <c r="CJR55"/>
      <c r="CJS55"/>
      <c r="CJT55"/>
      <c r="CJU55"/>
      <c r="CJV55"/>
      <c r="CJW55"/>
      <c r="CJX55"/>
      <c r="CJY55"/>
      <c r="CJZ55"/>
      <c r="CKA55"/>
      <c r="CKB55"/>
      <c r="CKC55"/>
      <c r="CKD55"/>
      <c r="CKE55"/>
      <c r="CKF55"/>
      <c r="CKG55"/>
      <c r="CKH55"/>
      <c r="CKI55"/>
      <c r="CKJ55"/>
      <c r="CKK55"/>
      <c r="CKL55"/>
      <c r="CKM55"/>
      <c r="CKN55"/>
      <c r="CKO55"/>
      <c r="CKP55"/>
      <c r="CKQ55"/>
      <c r="CKR55"/>
      <c r="CKS55"/>
      <c r="CKT55"/>
      <c r="CKU55"/>
      <c r="CKV55"/>
      <c r="CKW55"/>
      <c r="CKX55"/>
      <c r="CKY55"/>
      <c r="CKZ55"/>
      <c r="CLA55"/>
      <c r="CLB55"/>
      <c r="CLC55"/>
      <c r="CLD55"/>
      <c r="CLE55"/>
      <c r="CLF55"/>
      <c r="CLG55"/>
      <c r="CLH55"/>
      <c r="CLI55"/>
      <c r="CLJ55"/>
      <c r="CLK55"/>
      <c r="CLL55"/>
      <c r="CLM55"/>
      <c r="CLN55"/>
      <c r="CLO55"/>
      <c r="CLP55"/>
      <c r="CLQ55"/>
      <c r="CLR55"/>
      <c r="CLS55"/>
      <c r="CLT55"/>
      <c r="CLU55"/>
      <c r="CLV55"/>
      <c r="CLW55"/>
      <c r="CLX55"/>
      <c r="CLY55"/>
      <c r="CLZ55"/>
      <c r="CMA55"/>
      <c r="CMB55"/>
      <c r="CMC55"/>
      <c r="CMD55"/>
      <c r="CME55"/>
      <c r="CMF55"/>
      <c r="CMG55"/>
      <c r="CMH55"/>
      <c r="CMI55"/>
      <c r="CMJ55"/>
      <c r="CMK55"/>
      <c r="CML55"/>
      <c r="CMM55"/>
      <c r="CMN55"/>
      <c r="CMO55"/>
      <c r="CMP55"/>
      <c r="CMQ55"/>
      <c r="CMR55"/>
      <c r="CMS55"/>
      <c r="CMT55"/>
      <c r="CMU55"/>
      <c r="CMV55"/>
      <c r="CMW55"/>
      <c r="CMX55"/>
      <c r="CMY55"/>
      <c r="CMZ55"/>
      <c r="CNA55"/>
      <c r="CNB55"/>
      <c r="CNC55"/>
      <c r="CND55"/>
      <c r="CNE55"/>
      <c r="CNF55"/>
      <c r="CNG55"/>
      <c r="CNH55"/>
      <c r="CNI55"/>
      <c r="CNJ55"/>
      <c r="CNK55"/>
      <c r="CNL55"/>
      <c r="CNM55"/>
      <c r="CNN55"/>
      <c r="CNO55"/>
      <c r="CNP55"/>
      <c r="CNQ55"/>
      <c r="CNR55"/>
      <c r="CNS55"/>
      <c r="CNT55"/>
      <c r="CNU55"/>
      <c r="CNV55"/>
      <c r="CNW55"/>
      <c r="CNX55"/>
      <c r="CNY55"/>
      <c r="CNZ55"/>
      <c r="COA55"/>
      <c r="COB55"/>
      <c r="COC55"/>
      <c r="COD55"/>
      <c r="COE55"/>
      <c r="COF55"/>
      <c r="COG55"/>
      <c r="COH55"/>
      <c r="COI55"/>
      <c r="COJ55"/>
      <c r="COK55"/>
      <c r="COL55"/>
      <c r="COM55"/>
      <c r="CON55"/>
      <c r="COO55"/>
      <c r="COP55"/>
      <c r="COQ55"/>
      <c r="COR55"/>
      <c r="COS55"/>
      <c r="COT55"/>
      <c r="COU55"/>
      <c r="COV55"/>
      <c r="COW55"/>
      <c r="COX55"/>
      <c r="COY55"/>
      <c r="COZ55"/>
      <c r="CPA55"/>
      <c r="CPB55"/>
      <c r="CPC55"/>
      <c r="CPD55"/>
      <c r="CPE55"/>
      <c r="CPF55"/>
      <c r="CPG55"/>
      <c r="CPH55"/>
      <c r="CPI55"/>
      <c r="CPJ55"/>
      <c r="CPK55"/>
      <c r="CPL55"/>
      <c r="CPM55"/>
      <c r="CPN55"/>
      <c r="CPO55"/>
      <c r="CPP55"/>
      <c r="CPQ55"/>
      <c r="CPR55"/>
      <c r="CPS55"/>
      <c r="CPT55"/>
      <c r="CPU55"/>
      <c r="CPV55"/>
      <c r="CPW55"/>
      <c r="CPX55"/>
      <c r="CPY55"/>
      <c r="CPZ55"/>
      <c r="CQA55"/>
      <c r="CQB55"/>
      <c r="CQC55"/>
      <c r="CQD55"/>
      <c r="CQE55"/>
      <c r="CQF55"/>
      <c r="CQG55"/>
      <c r="CQH55"/>
      <c r="CQI55"/>
      <c r="CQJ55"/>
      <c r="CQK55"/>
      <c r="CQL55"/>
      <c r="CQM55"/>
      <c r="CQN55"/>
      <c r="CQO55"/>
      <c r="CQP55"/>
      <c r="CQQ55"/>
      <c r="CQR55"/>
      <c r="CQS55"/>
      <c r="CQT55"/>
      <c r="CQU55"/>
      <c r="CQV55"/>
      <c r="CQW55"/>
      <c r="CQX55"/>
      <c r="CQY55"/>
      <c r="CQZ55"/>
      <c r="CRA55"/>
      <c r="CRB55"/>
      <c r="CRC55"/>
      <c r="CRD55"/>
      <c r="CRE55"/>
      <c r="CRF55"/>
      <c r="CRG55"/>
      <c r="CRH55"/>
      <c r="CRI55"/>
      <c r="CRJ55"/>
      <c r="CRK55"/>
    </row>
    <row r="56" spans="1:16384" x14ac:dyDescent="0.3">
      <c r="A56" s="119" t="s">
        <v>143</v>
      </c>
      <c r="B56" s="64" t="s">
        <v>386</v>
      </c>
      <c r="C56" s="65">
        <v>7096.8835246261006</v>
      </c>
      <c r="D56" s="65">
        <v>7971.6945287394492</v>
      </c>
      <c r="E56" s="65">
        <v>7707.2783396336472</v>
      </c>
      <c r="F56" s="65">
        <v>7846.7608777452169</v>
      </c>
      <c r="G56" s="65">
        <v>8705.0794069584281</v>
      </c>
      <c r="H56" s="65">
        <v>9052.8441084050537</v>
      </c>
      <c r="I56" s="65">
        <v>9171.9273117886114</v>
      </c>
      <c r="J56" s="65">
        <v>10472.882598545473</v>
      </c>
      <c r="K56" s="65">
        <v>9937.0873706095808</v>
      </c>
      <c r="L56" s="65">
        <v>9619.4772524608888</v>
      </c>
      <c r="M56" s="65">
        <v>9178.3659562678695</v>
      </c>
      <c r="N56" s="65">
        <v>10024.948550755016</v>
      </c>
      <c r="O56" s="65">
        <v>11835.252519246962</v>
      </c>
      <c r="P56" s="65">
        <v>14686.710467070612</v>
      </c>
      <c r="Q56" s="65">
        <v>16445.720935966816</v>
      </c>
      <c r="R56" s="65">
        <v>19650.714691848891</v>
      </c>
      <c r="S56" s="65">
        <v>25666.356544617964</v>
      </c>
      <c r="T56" s="65">
        <v>34701.534903066298</v>
      </c>
      <c r="U56" s="65">
        <v>46454.137824173791</v>
      </c>
      <c r="V56" s="65">
        <v>51905.079401325042</v>
      </c>
      <c r="W56" s="65">
        <v>59604.690808323372</v>
      </c>
      <c r="X56" s="65">
        <v>61162.803038967199</v>
      </c>
      <c r="Y56" s="65">
        <v>62278.469994203137</v>
      </c>
      <c r="Z56" s="65">
        <v>67260.472817618385</v>
      </c>
      <c r="AA56" s="413">
        <v>74207.514981640357</v>
      </c>
      <c r="AB56" s="386">
        <v>74847.366593530067</v>
      </c>
      <c r="AC56" t="str">
        <f t="shared" ref="AC56" si="0">+A56</f>
        <v>Biofuels</v>
      </c>
    </row>
    <row r="57" spans="1:16384" s="162" customFormat="1" x14ac:dyDescent="0.3">
      <c r="A57" s="236"/>
      <c r="B57" s="221"/>
      <c r="C57" s="231"/>
      <c r="D57" s="231"/>
      <c r="E57" s="231"/>
      <c r="F57" s="231"/>
      <c r="G57" s="231"/>
      <c r="H57" s="231"/>
      <c r="I57" s="231"/>
      <c r="J57" s="231"/>
      <c r="K57" s="231"/>
      <c r="L57" s="231"/>
      <c r="M57" s="231"/>
      <c r="N57" s="231"/>
      <c r="O57" s="231"/>
      <c r="P57" s="231"/>
      <c r="Q57" s="231"/>
      <c r="R57" s="231"/>
      <c r="S57" s="231"/>
      <c r="T57" s="231"/>
      <c r="U57" s="231"/>
      <c r="V57" s="231"/>
      <c r="W57" s="231"/>
      <c r="X57" s="231"/>
      <c r="Y57" s="231"/>
      <c r="Z57" s="231"/>
      <c r="AA57" s="419"/>
      <c r="AB57" s="387"/>
    </row>
    <row r="58" spans="1:16384" x14ac:dyDescent="0.3">
      <c r="A58" s="119"/>
      <c r="B58" s="64"/>
      <c r="C58" s="308"/>
      <c r="D58" s="308"/>
      <c r="E58" s="308"/>
      <c r="F58" s="308"/>
      <c r="G58" s="308"/>
      <c r="H58" s="308"/>
      <c r="I58" s="308"/>
      <c r="J58" s="308"/>
      <c r="K58" s="308"/>
      <c r="L58" s="308"/>
      <c r="M58" s="308"/>
      <c r="N58" s="308"/>
      <c r="O58" s="308"/>
      <c r="P58" s="308"/>
      <c r="Q58" s="308"/>
      <c r="R58" s="308"/>
      <c r="S58" s="308"/>
      <c r="T58" s="308"/>
      <c r="U58" s="308"/>
      <c r="V58" s="308"/>
      <c r="W58" s="308"/>
      <c r="X58" s="308"/>
      <c r="Y58" s="308"/>
      <c r="Z58" s="308"/>
      <c r="AA58" s="420"/>
      <c r="AB58" s="386"/>
    </row>
    <row r="59" spans="1:16384" s="162" customFormat="1" x14ac:dyDescent="0.3">
      <c r="A59" s="119"/>
      <c r="B59" s="64"/>
      <c r="C59" s="308"/>
      <c r="D59" s="308"/>
      <c r="E59" s="308"/>
      <c r="F59" s="308"/>
      <c r="G59" s="308"/>
      <c r="H59" s="308"/>
      <c r="I59" s="308"/>
      <c r="J59" s="308"/>
      <c r="K59" s="308"/>
      <c r="L59" s="308"/>
      <c r="M59" s="308"/>
      <c r="N59" s="308"/>
      <c r="O59" s="308"/>
      <c r="P59" s="308"/>
      <c r="Q59" s="308"/>
      <c r="R59" s="308"/>
      <c r="S59" s="308"/>
      <c r="T59" s="308"/>
      <c r="U59" s="308"/>
      <c r="V59" s="308"/>
      <c r="W59" s="308"/>
      <c r="X59" s="308"/>
      <c r="Y59" s="308"/>
      <c r="Z59" s="308"/>
      <c r="AA59" s="420"/>
      <c r="AB59" s="262"/>
    </row>
    <row r="60" spans="1:16384" x14ac:dyDescent="0.3">
      <c r="A60" s="129" t="s">
        <v>788</v>
      </c>
      <c r="B60" s="126"/>
      <c r="C60" s="127"/>
      <c r="D60" s="127"/>
      <c r="E60" s="127"/>
      <c r="F60" s="127"/>
      <c r="G60" s="127"/>
      <c r="H60" s="127"/>
      <c r="I60" s="127"/>
      <c r="J60" s="127"/>
      <c r="K60" s="127"/>
      <c r="L60" s="127"/>
      <c r="M60" s="127"/>
      <c r="N60" s="127"/>
      <c r="O60" s="127"/>
      <c r="P60" s="127"/>
      <c r="Q60" s="127"/>
      <c r="R60" s="127"/>
      <c r="S60" s="127"/>
      <c r="T60" s="127"/>
      <c r="U60" s="127"/>
      <c r="V60" s="127"/>
      <c r="W60" s="127"/>
      <c r="X60" s="127"/>
      <c r="Y60" s="127"/>
      <c r="Z60" s="127"/>
      <c r="AA60" s="416"/>
      <c r="AB60" s="127"/>
      <c r="AC60" s="315"/>
      <c r="AD60" s="315"/>
      <c r="AE60" s="315"/>
      <c r="AF60" s="315"/>
      <c r="AG60" s="315"/>
      <c r="AH60" s="315"/>
      <c r="AI60" s="315"/>
      <c r="AJ60" s="315"/>
      <c r="AK60" s="315"/>
      <c r="AL60" s="315"/>
      <c r="AM60" s="315"/>
      <c r="AN60" s="315"/>
      <c r="AO60" s="315"/>
      <c r="AP60" s="315"/>
      <c r="AQ60" s="315"/>
      <c r="AR60" s="315"/>
      <c r="AS60" s="315"/>
      <c r="AT60" s="315"/>
      <c r="AU60" s="315"/>
      <c r="AV60" s="315"/>
      <c r="AW60" s="315"/>
      <c r="AX60" s="315"/>
      <c r="AY60" s="315"/>
      <c r="AZ60" s="315"/>
      <c r="BA60" s="315"/>
      <c r="BB60" s="315"/>
      <c r="BC60" s="315"/>
      <c r="BD60" s="315"/>
      <c r="BE60" s="315"/>
      <c r="BF60" s="315"/>
      <c r="BG60" s="315"/>
      <c r="BH60" s="315"/>
      <c r="BI60" s="315"/>
      <c r="BJ60" s="315"/>
      <c r="BK60" s="315"/>
      <c r="BL60" s="315"/>
      <c r="BM60" s="315"/>
      <c r="BN60" s="315"/>
      <c r="BO60" s="315"/>
      <c r="BP60" s="315"/>
      <c r="BQ60" s="315"/>
      <c r="BR60" s="315"/>
      <c r="BS60" s="315"/>
      <c r="BT60" s="315"/>
      <c r="BU60" s="315"/>
      <c r="BV60" s="315"/>
      <c r="BW60" s="315"/>
      <c r="BX60" s="315"/>
      <c r="BY60" s="315"/>
      <c r="BZ60" s="315"/>
      <c r="CA60" s="315"/>
      <c r="CB60" s="315"/>
      <c r="CC60" s="315"/>
      <c r="CD60" s="315"/>
      <c r="CE60" s="315"/>
      <c r="CF60" s="315"/>
      <c r="CG60" s="315"/>
      <c r="CH60" s="315"/>
      <c r="CI60" s="315"/>
      <c r="CJ60" s="315"/>
      <c r="CK60" s="315"/>
      <c r="CL60" s="315"/>
      <c r="CM60" s="315"/>
      <c r="CN60" s="315"/>
      <c r="CO60" s="315"/>
      <c r="CP60" s="315"/>
      <c r="CQ60" s="315"/>
      <c r="CR60" s="315"/>
      <c r="CS60" s="315"/>
      <c r="CT60" s="315"/>
      <c r="CU60" s="315"/>
      <c r="CV60" s="315"/>
      <c r="CW60" s="315"/>
      <c r="CX60" s="315"/>
      <c r="CY60" s="315"/>
      <c r="CZ60" s="315"/>
      <c r="DA60" s="315"/>
      <c r="DB60" s="315"/>
      <c r="DC60" s="315"/>
      <c r="DD60" s="315"/>
      <c r="DE60" s="315"/>
      <c r="DF60" s="315"/>
      <c r="DG60" s="315"/>
      <c r="DH60" s="315"/>
      <c r="DI60" s="315"/>
      <c r="DJ60" s="315"/>
      <c r="DK60" s="315"/>
      <c r="DL60" s="315"/>
      <c r="DM60" s="315"/>
      <c r="DN60" s="315"/>
      <c r="DO60" s="315"/>
      <c r="DP60" s="315"/>
      <c r="DQ60" s="315"/>
      <c r="DR60" s="315"/>
      <c r="DS60" s="315"/>
      <c r="DT60" s="315"/>
      <c r="DU60" s="315"/>
      <c r="DV60" s="315"/>
      <c r="DW60" s="315"/>
      <c r="DX60" s="315"/>
      <c r="DY60" s="315"/>
      <c r="DZ60" s="315"/>
      <c r="EA60" s="315"/>
      <c r="EB60" s="315"/>
      <c r="EC60" s="315"/>
      <c r="ED60" s="315"/>
      <c r="EE60" s="315"/>
      <c r="EF60" s="315"/>
      <c r="EG60" s="315"/>
      <c r="EH60" s="315"/>
      <c r="EI60" s="315"/>
      <c r="EJ60" s="315"/>
      <c r="EK60" s="315"/>
      <c r="EL60" s="315"/>
      <c r="EM60" s="315"/>
      <c r="EN60" s="315"/>
      <c r="EO60" s="315"/>
      <c r="EP60" s="315"/>
      <c r="EQ60" s="315"/>
      <c r="ER60" s="315"/>
      <c r="ES60" s="315"/>
      <c r="ET60" s="315"/>
      <c r="EU60" s="315"/>
      <c r="EV60" s="315"/>
      <c r="EW60" s="315"/>
      <c r="EX60" s="315"/>
      <c r="EY60" s="315"/>
      <c r="EZ60" s="315"/>
      <c r="FA60" s="315"/>
      <c r="FB60" s="315"/>
      <c r="FC60" s="315"/>
      <c r="FD60" s="315"/>
      <c r="FE60" s="315"/>
      <c r="FF60" s="315"/>
      <c r="FG60" s="315"/>
      <c r="FH60" s="315"/>
      <c r="FI60" s="315"/>
      <c r="FJ60" s="315"/>
      <c r="FK60" s="315"/>
      <c r="FL60" s="315"/>
      <c r="FM60" s="315"/>
      <c r="FN60" s="315"/>
      <c r="FO60" s="315"/>
      <c r="FP60" s="315"/>
      <c r="FQ60" s="315"/>
      <c r="FR60" s="315"/>
      <c r="FS60" s="315"/>
      <c r="FT60" s="315"/>
      <c r="FU60" s="315"/>
      <c r="FV60" s="315"/>
      <c r="FW60" s="315"/>
      <c r="FX60" s="315"/>
      <c r="FY60" s="315"/>
      <c r="FZ60" s="315"/>
      <c r="GA60" s="315"/>
      <c r="GB60" s="315"/>
      <c r="GC60" s="315"/>
      <c r="GD60" s="315"/>
      <c r="GE60" s="315"/>
      <c r="GF60" s="315"/>
      <c r="GG60" s="315"/>
      <c r="GH60" s="315"/>
      <c r="GI60" s="315"/>
      <c r="GJ60" s="315"/>
      <c r="GK60" s="315"/>
      <c r="GL60" s="315"/>
      <c r="GM60" s="315"/>
      <c r="GN60" s="315"/>
      <c r="GO60" s="315"/>
      <c r="GP60" s="315"/>
      <c r="GQ60" s="315"/>
      <c r="GR60" s="315"/>
      <c r="GS60" s="315"/>
      <c r="GT60" s="315"/>
      <c r="GU60" s="315"/>
      <c r="GV60" s="315"/>
      <c r="GW60" s="315"/>
      <c r="GX60" s="315"/>
      <c r="GY60" s="315"/>
      <c r="GZ60" s="315"/>
      <c r="HA60" s="315"/>
      <c r="HB60" s="315"/>
      <c r="HC60" s="315"/>
      <c r="HD60" s="315"/>
      <c r="HE60" s="315"/>
      <c r="HF60" s="315"/>
      <c r="HG60" s="315"/>
      <c r="HH60" s="315"/>
      <c r="HI60" s="315"/>
      <c r="HJ60" s="315"/>
      <c r="HK60" s="315"/>
      <c r="HL60" s="315"/>
      <c r="HM60" s="315"/>
      <c r="HN60" s="315"/>
      <c r="HO60" s="315"/>
      <c r="HP60" s="315"/>
      <c r="HQ60" s="315"/>
      <c r="HR60" s="315"/>
      <c r="HS60" s="315"/>
      <c r="HT60" s="315"/>
      <c r="HU60" s="315"/>
      <c r="HV60" s="315"/>
      <c r="HW60" s="315"/>
      <c r="HX60" s="315"/>
      <c r="HY60" s="315"/>
      <c r="HZ60" s="315"/>
      <c r="IA60" s="315"/>
      <c r="IB60" s="315"/>
      <c r="IC60" s="315"/>
      <c r="ID60" s="315"/>
      <c r="IE60" s="315"/>
      <c r="IF60" s="315"/>
      <c r="IG60" s="315"/>
      <c r="IH60" s="315"/>
      <c r="II60" s="315"/>
      <c r="IJ60" s="315"/>
      <c r="IK60" s="315"/>
      <c r="IL60" s="315"/>
      <c r="IM60" s="315"/>
      <c r="IN60" s="315"/>
      <c r="IO60" s="315"/>
      <c r="IP60" s="315"/>
      <c r="IQ60" s="315"/>
      <c r="IR60" s="315"/>
      <c r="IS60" s="315"/>
      <c r="IT60" s="315"/>
      <c r="IU60" s="315"/>
      <c r="IV60" s="315"/>
      <c r="IW60" s="315"/>
      <c r="IX60" s="315"/>
      <c r="IY60" s="315"/>
      <c r="IZ60" s="315"/>
      <c r="JA60" s="315"/>
      <c r="JB60" s="315"/>
      <c r="JC60" s="315"/>
      <c r="JD60" s="315"/>
      <c r="JE60" s="315"/>
      <c r="JF60" s="315"/>
      <c r="JG60" s="315"/>
      <c r="JH60" s="315"/>
      <c r="JI60" s="315"/>
      <c r="JJ60" s="315"/>
      <c r="JK60" s="315"/>
      <c r="JL60" s="315"/>
      <c r="JM60" s="315"/>
      <c r="JN60" s="315"/>
      <c r="JO60" s="315"/>
      <c r="JP60" s="315"/>
      <c r="JQ60" s="315"/>
      <c r="JR60" s="315"/>
      <c r="JS60" s="315"/>
      <c r="JT60" s="315"/>
      <c r="JU60" s="315"/>
      <c r="JV60" s="315"/>
      <c r="JW60" s="315"/>
      <c r="JX60" s="315"/>
      <c r="JY60" s="315"/>
      <c r="JZ60" s="315"/>
      <c r="KA60" s="315"/>
      <c r="KB60" s="315"/>
      <c r="KC60" s="315"/>
      <c r="KD60" s="315"/>
      <c r="KE60" s="315"/>
      <c r="KF60" s="315"/>
      <c r="KG60" s="315"/>
      <c r="KH60" s="315"/>
      <c r="KI60" s="315"/>
      <c r="KJ60" s="315"/>
      <c r="KK60" s="315"/>
      <c r="KL60" s="315"/>
      <c r="KM60" s="315"/>
      <c r="KN60" s="315"/>
      <c r="KO60" s="315"/>
      <c r="KP60" s="315"/>
      <c r="KQ60" s="315"/>
      <c r="KR60" s="315"/>
      <c r="KS60" s="315"/>
      <c r="KT60" s="315"/>
      <c r="KU60" s="315"/>
      <c r="KV60" s="315"/>
      <c r="KW60" s="315"/>
      <c r="KX60" s="315"/>
      <c r="KY60" s="315"/>
      <c r="KZ60" s="315"/>
      <c r="LA60" s="315"/>
      <c r="LB60" s="315"/>
      <c r="LC60" s="315"/>
      <c r="LD60" s="315"/>
      <c r="LE60" s="315"/>
      <c r="LF60" s="315"/>
      <c r="LG60" s="315"/>
      <c r="LH60" s="315"/>
      <c r="LI60" s="315"/>
      <c r="LJ60" s="315"/>
      <c r="LK60" s="315"/>
      <c r="LL60" s="315"/>
      <c r="LM60" s="315"/>
      <c r="LN60" s="315"/>
      <c r="LO60" s="315"/>
      <c r="LP60" s="315"/>
      <c r="LQ60" s="315"/>
      <c r="LR60" s="315"/>
      <c r="LS60" s="315"/>
      <c r="LT60" s="315"/>
      <c r="LU60" s="315"/>
      <c r="LV60" s="315"/>
      <c r="LW60" s="315"/>
      <c r="LX60" s="315"/>
      <c r="LY60" s="315"/>
      <c r="LZ60" s="315"/>
      <c r="MA60" s="315"/>
      <c r="MB60" s="315"/>
      <c r="MC60" s="315"/>
      <c r="MD60" s="315"/>
      <c r="ME60" s="315"/>
      <c r="MF60" s="315"/>
      <c r="MG60" s="315"/>
      <c r="MH60" s="315"/>
      <c r="MI60" s="315"/>
      <c r="MJ60" s="315"/>
      <c r="MK60" s="315"/>
      <c r="ML60" s="315"/>
      <c r="MM60" s="315"/>
      <c r="MN60" s="315"/>
      <c r="MO60" s="315"/>
      <c r="MP60" s="315"/>
      <c r="MQ60" s="315"/>
      <c r="MR60" s="315"/>
      <c r="MS60" s="315"/>
      <c r="MT60" s="315"/>
      <c r="MU60" s="315"/>
      <c r="MV60" s="315"/>
      <c r="MW60" s="315"/>
      <c r="MX60" s="315"/>
      <c r="MY60" s="315"/>
      <c r="MZ60" s="315"/>
      <c r="NA60" s="315"/>
      <c r="NB60" s="315"/>
      <c r="NC60" s="315"/>
      <c r="ND60" s="315"/>
      <c r="NE60" s="315"/>
      <c r="NF60" s="315"/>
      <c r="NG60" s="315"/>
      <c r="NH60" s="315"/>
      <c r="NI60" s="315"/>
      <c r="NJ60" s="315"/>
      <c r="NK60" s="315"/>
      <c r="NL60" s="315"/>
      <c r="NM60" s="315"/>
      <c r="NN60" s="315"/>
      <c r="NO60" s="315"/>
      <c r="NP60" s="315"/>
      <c r="NQ60" s="315"/>
      <c r="NR60" s="315"/>
      <c r="NS60" s="315"/>
      <c r="NT60" s="315"/>
      <c r="NU60" s="315"/>
      <c r="NV60" s="315"/>
      <c r="NW60" s="315"/>
      <c r="NX60" s="315"/>
      <c r="NY60" s="315"/>
      <c r="NZ60" s="315"/>
      <c r="OA60" s="315"/>
      <c r="OB60" s="315"/>
      <c r="OC60" s="315"/>
      <c r="OD60" s="315"/>
      <c r="OE60" s="315"/>
      <c r="OF60" s="315"/>
      <c r="OG60" s="315"/>
      <c r="OH60" s="315"/>
      <c r="OI60" s="315"/>
      <c r="OJ60" s="315"/>
      <c r="OK60" s="315"/>
      <c r="OL60" s="315"/>
      <c r="OM60" s="315"/>
      <c r="ON60" s="315"/>
      <c r="OO60" s="315"/>
      <c r="OP60" s="315"/>
      <c r="OQ60" s="315"/>
      <c r="OR60" s="315"/>
      <c r="OS60" s="315"/>
      <c r="OT60" s="315"/>
      <c r="OU60" s="315"/>
      <c r="OV60" s="315"/>
      <c r="OW60" s="315"/>
      <c r="OX60" s="315"/>
      <c r="OY60" s="315"/>
      <c r="OZ60" s="315"/>
      <c r="PA60" s="315"/>
      <c r="PB60" s="315"/>
      <c r="PC60" s="315"/>
      <c r="PD60" s="315"/>
      <c r="PE60" s="315"/>
      <c r="PF60" s="315"/>
      <c r="PG60" s="315"/>
      <c r="PH60" s="315"/>
      <c r="PI60" s="315"/>
      <c r="PJ60" s="315"/>
      <c r="PK60" s="315"/>
      <c r="PL60" s="315"/>
      <c r="PM60" s="315"/>
      <c r="PN60" s="315"/>
      <c r="PO60" s="315"/>
      <c r="PP60" s="315"/>
      <c r="PQ60" s="315"/>
      <c r="PR60" s="315"/>
      <c r="PS60" s="315"/>
      <c r="PT60" s="315"/>
      <c r="PU60" s="315"/>
      <c r="PV60" s="315"/>
      <c r="PW60" s="315"/>
      <c r="PX60" s="315"/>
      <c r="PY60" s="315"/>
      <c r="PZ60" s="315"/>
      <c r="QA60" s="315"/>
      <c r="QB60" s="315"/>
      <c r="QC60" s="315"/>
      <c r="QD60" s="315"/>
      <c r="QE60" s="315"/>
      <c r="QF60" s="315"/>
      <c r="QG60" s="315"/>
      <c r="QH60" s="315"/>
      <c r="QI60" s="315"/>
      <c r="QJ60" s="315"/>
      <c r="QK60" s="315"/>
      <c r="QL60" s="315"/>
      <c r="QM60" s="315"/>
      <c r="QN60" s="315"/>
      <c r="QO60" s="315"/>
      <c r="QP60" s="315"/>
      <c r="QQ60" s="315"/>
      <c r="QR60" s="315"/>
      <c r="QS60" s="315"/>
      <c r="QT60" s="315"/>
      <c r="QU60" s="315"/>
      <c r="QV60" s="315"/>
      <c r="QW60" s="315"/>
      <c r="QX60" s="315"/>
      <c r="QY60" s="315"/>
      <c r="QZ60" s="315"/>
      <c r="RA60" s="315"/>
      <c r="RB60" s="315"/>
      <c r="RC60" s="315"/>
      <c r="RD60" s="315"/>
      <c r="RE60" s="315"/>
      <c r="RF60" s="315"/>
      <c r="RG60" s="315"/>
      <c r="RH60" s="315"/>
      <c r="RI60" s="315"/>
      <c r="RJ60" s="315"/>
      <c r="RK60" s="315"/>
      <c r="RL60" s="315"/>
      <c r="RM60" s="315"/>
      <c r="RN60" s="315"/>
      <c r="RO60" s="315"/>
      <c r="RP60" s="315"/>
      <c r="RQ60" s="315"/>
      <c r="RR60" s="315"/>
      <c r="RS60" s="315"/>
      <c r="RT60" s="315"/>
      <c r="RU60" s="315"/>
      <c r="RV60" s="315"/>
      <c r="RW60" s="315"/>
      <c r="RX60" s="315"/>
      <c r="RY60" s="315"/>
      <c r="RZ60" s="315"/>
      <c r="SA60" s="315"/>
      <c r="SB60" s="315"/>
      <c r="SC60" s="315"/>
      <c r="SD60" s="315"/>
      <c r="SE60" s="315"/>
      <c r="SF60" s="315"/>
      <c r="SG60" s="315"/>
      <c r="SH60" s="315"/>
      <c r="SI60" s="315"/>
      <c r="SJ60" s="315"/>
      <c r="SK60" s="315"/>
      <c r="SL60" s="315"/>
      <c r="SM60" s="315"/>
      <c r="SN60" s="315"/>
      <c r="SO60" s="315"/>
      <c r="SP60" s="315"/>
      <c r="SQ60" s="315"/>
      <c r="SR60" s="315"/>
      <c r="SS60" s="315"/>
      <c r="ST60" s="315"/>
      <c r="SU60" s="315"/>
      <c r="SV60" s="315"/>
      <c r="SW60" s="315"/>
      <c r="SX60" s="315"/>
      <c r="SY60" s="315"/>
      <c r="SZ60" s="315"/>
      <c r="TA60" s="315"/>
      <c r="TB60" s="315"/>
      <c r="TC60" s="315"/>
      <c r="TD60" s="315"/>
      <c r="TE60" s="315"/>
      <c r="TF60" s="315"/>
      <c r="TG60" s="315"/>
      <c r="TH60" s="315"/>
      <c r="TI60" s="315"/>
      <c r="TJ60" s="315"/>
      <c r="TK60" s="315"/>
      <c r="TL60" s="315"/>
      <c r="TM60" s="315"/>
      <c r="TN60" s="315"/>
      <c r="TO60" s="315"/>
      <c r="TP60" s="315"/>
      <c r="TQ60" s="315"/>
      <c r="TR60" s="315"/>
      <c r="TS60" s="315"/>
      <c r="TT60" s="315"/>
      <c r="TU60" s="315"/>
      <c r="TV60" s="315"/>
      <c r="TW60" s="315"/>
      <c r="TX60" s="315"/>
      <c r="TY60" s="315"/>
      <c r="TZ60" s="315"/>
      <c r="UA60" s="315"/>
      <c r="UB60" s="315"/>
      <c r="UC60" s="315"/>
      <c r="UD60" s="315"/>
      <c r="UE60" s="315"/>
      <c r="UF60" s="315"/>
      <c r="UG60" s="315"/>
      <c r="UH60" s="315"/>
      <c r="UI60" s="315"/>
      <c r="UJ60" s="315"/>
      <c r="UK60" s="315"/>
      <c r="UL60" s="315"/>
      <c r="UM60" s="315"/>
      <c r="UN60" s="315"/>
      <c r="UO60" s="315"/>
      <c r="UP60" s="315"/>
      <c r="UQ60" s="315"/>
      <c r="UR60" s="315"/>
      <c r="US60" s="315"/>
      <c r="UT60" s="315"/>
      <c r="UU60" s="315"/>
      <c r="UV60" s="315"/>
      <c r="UW60" s="315"/>
      <c r="UX60" s="315"/>
      <c r="UY60" s="315"/>
      <c r="UZ60" s="315"/>
      <c r="VA60" s="315"/>
      <c r="VB60" s="315"/>
      <c r="VC60" s="315"/>
      <c r="VD60" s="315"/>
      <c r="VE60" s="315"/>
      <c r="VF60" s="315"/>
      <c r="VG60" s="315"/>
      <c r="VH60" s="315"/>
      <c r="VI60" s="315"/>
      <c r="VJ60" s="315"/>
      <c r="VK60" s="315"/>
      <c r="VL60" s="315"/>
      <c r="VM60" s="315"/>
      <c r="VN60" s="315"/>
      <c r="VO60" s="315"/>
      <c r="VP60" s="315"/>
      <c r="VQ60" s="315"/>
      <c r="VR60" s="315"/>
      <c r="VS60" s="315"/>
      <c r="VT60" s="315"/>
      <c r="VU60" s="315"/>
      <c r="VV60" s="315"/>
      <c r="VW60" s="315"/>
      <c r="VX60" s="315"/>
      <c r="VY60" s="315"/>
      <c r="VZ60" s="315"/>
      <c r="WA60" s="315"/>
      <c r="WB60" s="315"/>
      <c r="WC60" s="315"/>
      <c r="WD60" s="315"/>
      <c r="WE60" s="315"/>
      <c r="WF60" s="315"/>
      <c r="WG60" s="315"/>
      <c r="WH60" s="315"/>
      <c r="WI60" s="315"/>
      <c r="WJ60" s="315"/>
      <c r="WK60" s="315"/>
      <c r="WL60" s="315"/>
      <c r="WM60" s="315"/>
      <c r="WN60" s="315"/>
      <c r="WO60" s="315"/>
      <c r="WP60" s="315"/>
      <c r="WQ60" s="315"/>
      <c r="WR60" s="315"/>
      <c r="WS60" s="315"/>
      <c r="WT60" s="315"/>
      <c r="WU60" s="315"/>
      <c r="WV60" s="315"/>
      <c r="WW60" s="315"/>
      <c r="WX60" s="315"/>
      <c r="WY60" s="315"/>
      <c r="WZ60" s="315"/>
      <c r="XA60" s="315"/>
      <c r="XB60" s="315"/>
      <c r="XC60" s="315"/>
      <c r="XD60" s="315"/>
      <c r="XE60" s="315"/>
      <c r="XF60" s="315"/>
      <c r="XG60" s="315"/>
      <c r="XH60" s="315"/>
      <c r="XI60" s="315"/>
      <c r="XJ60" s="315"/>
      <c r="XK60" s="315"/>
      <c r="XL60" s="315"/>
      <c r="XM60" s="315"/>
      <c r="XN60" s="315"/>
      <c r="XO60" s="315"/>
      <c r="XP60" s="315"/>
      <c r="XQ60" s="315"/>
      <c r="XR60" s="315"/>
      <c r="XS60" s="315"/>
      <c r="XT60" s="315"/>
      <c r="XU60" s="315"/>
      <c r="XV60" s="315"/>
      <c r="XW60" s="315"/>
      <c r="XX60" s="315"/>
      <c r="XY60" s="315"/>
      <c r="XZ60" s="315"/>
      <c r="YA60" s="315"/>
      <c r="YB60" s="315"/>
      <c r="YC60" s="315"/>
      <c r="YD60" s="315"/>
      <c r="YE60" s="315"/>
      <c r="YF60" s="315"/>
      <c r="YG60" s="315"/>
      <c r="YH60" s="315"/>
      <c r="YI60" s="315"/>
      <c r="YJ60" s="315"/>
      <c r="YK60" s="315"/>
      <c r="YL60" s="315"/>
      <c r="YM60" s="315"/>
      <c r="YN60" s="315"/>
      <c r="YO60" s="315"/>
      <c r="YP60" s="315"/>
      <c r="YQ60" s="315"/>
      <c r="YR60" s="315"/>
      <c r="YS60" s="315"/>
      <c r="YT60" s="315"/>
      <c r="YU60" s="315"/>
      <c r="YV60" s="315"/>
      <c r="YW60" s="315"/>
      <c r="YX60" s="315"/>
      <c r="YY60" s="315"/>
      <c r="YZ60" s="315"/>
      <c r="ZA60" s="315"/>
      <c r="ZB60" s="315"/>
      <c r="ZC60" s="315"/>
      <c r="ZD60" s="315"/>
      <c r="ZE60" s="315"/>
      <c r="ZF60" s="315"/>
      <c r="ZG60" s="315"/>
      <c r="ZH60" s="315"/>
      <c r="ZI60" s="315"/>
      <c r="ZJ60" s="315"/>
      <c r="ZK60" s="315"/>
      <c r="ZL60" s="315"/>
      <c r="ZM60" s="315"/>
      <c r="ZN60" s="315"/>
      <c r="ZO60" s="315"/>
      <c r="ZP60" s="315"/>
      <c r="ZQ60" s="315"/>
      <c r="ZR60" s="315"/>
      <c r="ZS60" s="315"/>
      <c r="ZT60" s="315"/>
      <c r="ZU60" s="315"/>
      <c r="ZV60" s="315"/>
      <c r="ZW60" s="315"/>
      <c r="ZX60" s="315"/>
      <c r="ZY60" s="315"/>
      <c r="ZZ60" s="315"/>
      <c r="AAA60" s="315"/>
      <c r="AAB60" s="315"/>
      <c r="AAC60" s="315"/>
      <c r="AAD60" s="315"/>
      <c r="AAE60" s="315"/>
      <c r="AAF60" s="315"/>
      <c r="AAG60" s="315"/>
      <c r="AAH60" s="315"/>
      <c r="AAI60" s="315"/>
      <c r="AAJ60" s="315"/>
      <c r="AAK60" s="315"/>
      <c r="AAL60" s="315"/>
      <c r="AAM60" s="315"/>
      <c r="AAN60" s="315"/>
      <c r="AAO60" s="315"/>
      <c r="AAP60" s="315"/>
      <c r="AAQ60" s="315"/>
      <c r="AAR60" s="315"/>
      <c r="AAS60" s="315"/>
      <c r="AAT60" s="315"/>
      <c r="AAU60" s="315"/>
      <c r="AAV60" s="315"/>
      <c r="AAW60" s="315"/>
      <c r="AAX60" s="315"/>
      <c r="AAY60" s="315"/>
      <c r="AAZ60" s="315"/>
      <c r="ABA60" s="315"/>
      <c r="ABB60" s="315"/>
      <c r="ABC60" s="315"/>
      <c r="ABD60" s="315"/>
      <c r="ABE60" s="315"/>
      <c r="ABF60" s="315"/>
      <c r="ABG60" s="315"/>
      <c r="ABH60" s="315"/>
      <c r="ABI60" s="315"/>
      <c r="ABJ60" s="315"/>
      <c r="ABK60" s="315"/>
      <c r="ABL60" s="315"/>
      <c r="ABM60" s="315"/>
      <c r="ABN60" s="315"/>
      <c r="ABO60" s="315"/>
      <c r="ABP60" s="315"/>
      <c r="ABQ60" s="315"/>
      <c r="ABR60" s="315"/>
      <c r="ABS60" s="315"/>
      <c r="ABT60" s="315"/>
      <c r="ABU60" s="315"/>
      <c r="ABV60" s="315"/>
      <c r="ABW60" s="315"/>
      <c r="ABX60" s="315"/>
      <c r="ABY60" s="315"/>
      <c r="ABZ60" s="315"/>
      <c r="ACA60" s="315"/>
      <c r="ACB60" s="315"/>
      <c r="ACC60" s="315"/>
      <c r="ACD60" s="315"/>
      <c r="ACE60" s="315"/>
      <c r="ACF60" s="315"/>
      <c r="ACG60" s="315"/>
      <c r="ACH60" s="315"/>
      <c r="ACI60" s="315"/>
      <c r="ACJ60" s="315"/>
      <c r="ACK60" s="315"/>
      <c r="ACL60" s="315"/>
      <c r="ACM60" s="315"/>
      <c r="ACN60" s="315"/>
      <c r="ACO60" s="315"/>
      <c r="ACP60" s="315"/>
      <c r="ACQ60" s="315"/>
      <c r="ACR60" s="315"/>
      <c r="ACS60" s="315"/>
      <c r="ACT60" s="315"/>
      <c r="ACU60" s="315"/>
      <c r="ACV60" s="315"/>
      <c r="ACW60" s="315"/>
      <c r="ACX60" s="315"/>
      <c r="ACY60" s="315"/>
      <c r="ACZ60" s="315"/>
      <c r="ADA60" s="315"/>
      <c r="ADB60" s="315"/>
      <c r="ADC60" s="315"/>
      <c r="ADD60" s="315"/>
      <c r="ADE60" s="315"/>
      <c r="ADF60" s="315"/>
      <c r="ADG60" s="315"/>
      <c r="ADH60" s="315"/>
      <c r="ADI60" s="315"/>
      <c r="ADJ60" s="315"/>
      <c r="ADK60" s="315"/>
      <c r="ADL60" s="315"/>
      <c r="ADM60" s="315"/>
      <c r="ADN60" s="315"/>
      <c r="ADO60" s="315"/>
      <c r="ADP60" s="315"/>
      <c r="ADQ60" s="315"/>
      <c r="ADR60" s="315"/>
      <c r="ADS60" s="315"/>
      <c r="ADT60" s="315"/>
      <c r="ADU60" s="315"/>
      <c r="ADV60" s="315"/>
      <c r="ADW60" s="315"/>
      <c r="ADX60" s="315"/>
      <c r="ADY60" s="315"/>
      <c r="ADZ60" s="315"/>
      <c r="AEA60" s="315"/>
      <c r="AEB60" s="315"/>
      <c r="AEC60" s="315"/>
      <c r="AED60" s="315"/>
      <c r="AEE60" s="315"/>
      <c r="AEF60" s="315"/>
      <c r="AEG60" s="315"/>
      <c r="AEH60" s="315"/>
      <c r="AEI60" s="315"/>
      <c r="AEJ60" s="315"/>
      <c r="AEK60" s="315"/>
      <c r="AEL60" s="315"/>
      <c r="AEM60" s="315"/>
      <c r="AEN60" s="315"/>
      <c r="AEO60" s="315"/>
      <c r="AEP60" s="315"/>
      <c r="AEQ60" s="315"/>
      <c r="AER60" s="315"/>
      <c r="AES60" s="315"/>
      <c r="AET60" s="315"/>
      <c r="AEU60" s="315"/>
      <c r="AEV60" s="315"/>
      <c r="AEW60" s="315"/>
      <c r="AEX60" s="315"/>
      <c r="AEY60" s="315"/>
      <c r="AEZ60" s="315"/>
      <c r="AFA60" s="315"/>
      <c r="AFB60" s="315"/>
      <c r="AFC60" s="315"/>
      <c r="AFD60" s="315"/>
      <c r="AFE60" s="315"/>
      <c r="AFF60" s="315"/>
      <c r="AFG60" s="315"/>
      <c r="AFH60" s="315"/>
      <c r="AFI60" s="315"/>
      <c r="AFJ60" s="315"/>
      <c r="AFK60" s="315"/>
      <c r="AFL60" s="315"/>
      <c r="AFM60" s="315"/>
      <c r="AFN60" s="315"/>
      <c r="AFO60" s="315"/>
      <c r="AFP60" s="315"/>
      <c r="AFQ60" s="315"/>
      <c r="AFR60" s="315"/>
      <c r="AFS60" s="315"/>
      <c r="AFT60" s="315"/>
      <c r="AFU60" s="315"/>
      <c r="AFV60" s="315"/>
      <c r="AFW60" s="315"/>
      <c r="AFX60" s="315"/>
      <c r="AFY60" s="315"/>
      <c r="AFZ60" s="315"/>
      <c r="AGA60" s="315"/>
      <c r="AGB60" s="315"/>
      <c r="AGC60" s="315"/>
      <c r="AGD60" s="315"/>
      <c r="AGE60" s="315"/>
      <c r="AGF60" s="315"/>
      <c r="AGG60" s="315"/>
      <c r="AGH60" s="315"/>
      <c r="AGI60" s="315"/>
      <c r="AGJ60" s="315"/>
      <c r="AGK60" s="315"/>
      <c r="AGL60" s="315"/>
      <c r="AGM60" s="315"/>
      <c r="AGN60" s="315"/>
      <c r="AGO60" s="315"/>
      <c r="AGP60" s="315"/>
      <c r="AGQ60" s="315"/>
      <c r="AGR60" s="315"/>
      <c r="AGS60" s="315"/>
      <c r="AGT60" s="315"/>
      <c r="AGU60" s="315"/>
      <c r="AGV60" s="315"/>
      <c r="AGW60" s="315"/>
      <c r="AGX60" s="315"/>
      <c r="AGY60" s="315"/>
      <c r="AGZ60" s="315"/>
      <c r="AHA60" s="315"/>
      <c r="AHB60" s="315"/>
      <c r="AHC60" s="315"/>
      <c r="AHD60" s="315"/>
      <c r="AHE60" s="315"/>
      <c r="AHF60" s="315"/>
      <c r="AHG60" s="315"/>
      <c r="AHH60" s="315"/>
      <c r="AHI60" s="315"/>
      <c r="AHJ60" s="315"/>
      <c r="AHK60" s="315"/>
      <c r="AHL60" s="315"/>
      <c r="AHM60" s="315"/>
      <c r="AHN60" s="315"/>
      <c r="AHO60" s="315"/>
      <c r="AHP60" s="315"/>
      <c r="AHQ60" s="315"/>
      <c r="AHR60" s="315"/>
      <c r="AHS60" s="315"/>
      <c r="AHT60" s="315"/>
      <c r="AHU60" s="315"/>
      <c r="AHV60" s="315"/>
      <c r="AHW60" s="315"/>
      <c r="AHX60" s="315"/>
      <c r="AHY60" s="315"/>
      <c r="AHZ60" s="315"/>
      <c r="AIA60" s="315"/>
      <c r="AIB60" s="315"/>
      <c r="AIC60" s="315"/>
      <c r="AID60" s="315"/>
      <c r="AIE60" s="315"/>
      <c r="AIF60" s="315"/>
      <c r="AIG60" s="315"/>
      <c r="AIH60" s="315"/>
      <c r="AII60" s="315"/>
      <c r="AIJ60" s="315"/>
      <c r="AIK60" s="315"/>
      <c r="AIL60" s="315"/>
      <c r="AIM60" s="315"/>
      <c r="AIN60" s="315"/>
      <c r="AIO60" s="315"/>
      <c r="AIP60" s="315"/>
      <c r="AIQ60" s="315"/>
      <c r="AIR60" s="315"/>
      <c r="AIS60" s="315"/>
      <c r="AIT60" s="315"/>
      <c r="AIU60" s="315"/>
      <c r="AIV60" s="315"/>
      <c r="AIW60" s="315"/>
      <c r="AIX60" s="315"/>
      <c r="AIY60" s="315"/>
      <c r="AIZ60" s="315"/>
      <c r="AJA60" s="315"/>
      <c r="AJB60" s="315"/>
      <c r="AJC60" s="315"/>
      <c r="AJD60" s="315"/>
      <c r="AJE60" s="315"/>
      <c r="AJF60" s="315"/>
      <c r="AJG60" s="315"/>
      <c r="AJH60" s="315"/>
      <c r="AJI60" s="315"/>
      <c r="AJJ60" s="315"/>
      <c r="AJK60" s="315"/>
      <c r="AJL60" s="315"/>
      <c r="AJM60" s="315"/>
      <c r="AJN60" s="315"/>
      <c r="AJO60" s="315"/>
      <c r="AJP60" s="315"/>
      <c r="AJQ60" s="315"/>
      <c r="AJR60" s="315"/>
      <c r="AJS60" s="315"/>
      <c r="AJT60" s="315"/>
      <c r="AJU60" s="315"/>
      <c r="AJV60" s="315"/>
      <c r="AJW60" s="315"/>
      <c r="AJX60" s="315"/>
      <c r="AJY60" s="315"/>
      <c r="AJZ60" s="315"/>
      <c r="AKA60" s="315"/>
      <c r="AKB60" s="315"/>
      <c r="AKC60" s="315"/>
      <c r="AKD60" s="315"/>
      <c r="AKE60" s="315"/>
      <c r="AKF60" s="315"/>
      <c r="AKG60" s="315"/>
      <c r="AKH60" s="315"/>
      <c r="AKI60" s="315"/>
      <c r="AKJ60" s="315"/>
      <c r="AKK60" s="315"/>
      <c r="AKL60" s="315"/>
      <c r="AKM60" s="315"/>
      <c r="AKN60" s="315"/>
      <c r="AKO60" s="315"/>
      <c r="AKP60" s="315"/>
      <c r="AKQ60" s="315"/>
      <c r="AKR60" s="315"/>
      <c r="AKS60" s="315"/>
      <c r="AKT60" s="315"/>
      <c r="AKU60" s="315"/>
      <c r="AKV60" s="315"/>
      <c r="AKW60" s="315"/>
      <c r="AKX60" s="315"/>
      <c r="AKY60" s="315"/>
      <c r="AKZ60" s="315"/>
      <c r="ALA60" s="315"/>
      <c r="ALB60" s="315"/>
      <c r="ALC60" s="315"/>
      <c r="ALD60" s="315"/>
      <c r="ALE60" s="315"/>
      <c r="ALF60" s="315"/>
      <c r="ALG60" s="315"/>
      <c r="ALH60" s="315"/>
      <c r="ALI60" s="315"/>
      <c r="ALJ60" s="315"/>
      <c r="ALK60" s="315"/>
      <c r="ALL60" s="315"/>
      <c r="ALM60" s="315"/>
      <c r="ALN60" s="315"/>
      <c r="ALO60" s="315"/>
      <c r="ALP60" s="315"/>
      <c r="ALQ60" s="315"/>
      <c r="ALR60" s="315"/>
      <c r="ALS60" s="315"/>
      <c r="ALT60" s="315"/>
      <c r="ALU60" s="315"/>
      <c r="ALV60" s="315"/>
      <c r="ALW60" s="315"/>
      <c r="ALX60" s="315"/>
      <c r="ALY60" s="315"/>
      <c r="ALZ60" s="315"/>
      <c r="AMA60" s="315"/>
      <c r="AMB60" s="315"/>
      <c r="AMC60" s="315"/>
      <c r="AMD60" s="315"/>
      <c r="AME60" s="315"/>
      <c r="AMF60" s="315"/>
      <c r="AMG60" s="315"/>
      <c r="AMH60" s="315"/>
      <c r="AMI60" s="315"/>
      <c r="AMJ60" s="315"/>
      <c r="AMK60" s="315"/>
      <c r="AML60" s="315"/>
      <c r="AMM60" s="315"/>
      <c r="AMN60" s="315"/>
      <c r="AMO60" s="315"/>
      <c r="AMP60" s="315"/>
      <c r="AMQ60" s="315"/>
      <c r="AMR60" s="315"/>
      <c r="AMS60" s="315"/>
      <c r="AMT60" s="315"/>
      <c r="AMU60" s="315"/>
      <c r="AMV60" s="315"/>
      <c r="AMW60" s="315"/>
      <c r="AMX60" s="315"/>
      <c r="AMY60" s="315"/>
      <c r="AMZ60" s="315"/>
      <c r="ANA60" s="315"/>
      <c r="ANB60" s="315"/>
      <c r="ANC60" s="315"/>
      <c r="AND60" s="315"/>
      <c r="ANE60" s="315"/>
      <c r="ANF60" s="315"/>
      <c r="ANG60" s="315"/>
      <c r="ANH60" s="315"/>
      <c r="ANI60" s="315"/>
      <c r="ANJ60" s="315"/>
      <c r="ANK60" s="315"/>
      <c r="ANL60" s="315"/>
      <c r="ANM60" s="315"/>
      <c r="ANN60" s="315"/>
      <c r="ANO60" s="315"/>
      <c r="ANP60" s="315"/>
      <c r="ANQ60" s="315"/>
      <c r="ANR60" s="315"/>
      <c r="ANS60" s="315"/>
      <c r="ANT60" s="315"/>
      <c r="ANU60" s="315"/>
      <c r="ANV60" s="315"/>
      <c r="ANW60" s="315"/>
      <c r="ANX60" s="315"/>
      <c r="ANY60" s="315"/>
      <c r="ANZ60" s="315"/>
      <c r="AOA60" s="315"/>
      <c r="AOB60" s="315"/>
      <c r="AOC60" s="315"/>
      <c r="AOD60" s="315"/>
      <c r="AOE60" s="315"/>
      <c r="AOF60" s="315"/>
      <c r="AOG60" s="315"/>
      <c r="AOH60" s="315"/>
      <c r="AOI60" s="315"/>
      <c r="AOJ60" s="315"/>
      <c r="AOK60" s="315"/>
      <c r="AOL60" s="315"/>
      <c r="AOM60" s="315"/>
      <c r="AON60" s="315"/>
      <c r="AOO60" s="315"/>
      <c r="AOP60" s="315"/>
      <c r="AOQ60" s="315"/>
      <c r="AOR60" s="315"/>
      <c r="AOS60" s="315"/>
      <c r="AOT60" s="315"/>
      <c r="AOU60" s="315"/>
      <c r="AOV60" s="315"/>
      <c r="AOW60" s="315"/>
      <c r="AOX60" s="315"/>
      <c r="AOY60" s="315"/>
      <c r="AOZ60" s="315"/>
      <c r="APA60" s="315"/>
      <c r="APB60" s="315"/>
      <c r="APC60" s="315"/>
      <c r="APD60" s="315"/>
      <c r="APE60" s="315"/>
      <c r="APF60" s="315"/>
      <c r="APG60" s="315"/>
      <c r="APH60" s="315"/>
      <c r="API60" s="315"/>
      <c r="APJ60" s="315"/>
      <c r="APK60" s="315"/>
      <c r="APL60" s="315"/>
      <c r="APM60" s="315"/>
      <c r="APN60" s="315"/>
      <c r="APO60" s="315"/>
      <c r="APP60" s="315"/>
      <c r="APQ60" s="315"/>
      <c r="APR60" s="315"/>
      <c r="APS60" s="315"/>
      <c r="APT60" s="315"/>
      <c r="APU60" s="315"/>
      <c r="APV60" s="315"/>
      <c r="APW60" s="315"/>
      <c r="APX60" s="315"/>
      <c r="APY60" s="315"/>
      <c r="APZ60" s="315"/>
      <c r="AQA60" s="315"/>
      <c r="AQB60" s="315"/>
      <c r="AQC60" s="315"/>
      <c r="AQD60" s="315"/>
      <c r="AQE60" s="315"/>
      <c r="AQF60" s="315"/>
      <c r="AQG60" s="315"/>
      <c r="AQH60" s="315"/>
      <c r="AQI60" s="315"/>
      <c r="AQJ60" s="315"/>
      <c r="AQK60" s="315"/>
      <c r="AQL60" s="315"/>
      <c r="AQM60" s="315"/>
      <c r="AQN60" s="315"/>
      <c r="AQO60" s="315"/>
      <c r="AQP60" s="315"/>
      <c r="AQQ60" s="315"/>
      <c r="AQR60" s="315"/>
      <c r="AQS60" s="315"/>
      <c r="AQT60" s="315"/>
      <c r="AQU60" s="315"/>
      <c r="AQV60" s="315"/>
      <c r="AQW60" s="315"/>
      <c r="AQX60" s="315"/>
      <c r="AQY60" s="315"/>
      <c r="AQZ60" s="315"/>
      <c r="ARA60" s="315"/>
      <c r="ARB60" s="315"/>
      <c r="ARC60" s="315"/>
      <c r="ARD60" s="315"/>
      <c r="ARE60" s="315"/>
      <c r="ARF60" s="315"/>
      <c r="ARG60" s="315"/>
      <c r="ARH60" s="315"/>
      <c r="ARI60" s="315"/>
      <c r="ARJ60" s="315"/>
      <c r="ARK60" s="315"/>
      <c r="ARL60" s="315"/>
      <c r="ARM60" s="315"/>
      <c r="ARN60" s="315"/>
      <c r="ARO60" s="315"/>
      <c r="ARP60" s="315"/>
      <c r="ARQ60" s="315"/>
      <c r="ARR60" s="315"/>
      <c r="ARS60" s="315"/>
      <c r="ART60" s="315"/>
      <c r="ARU60" s="315"/>
      <c r="ARV60" s="315"/>
      <c r="ARW60" s="315"/>
      <c r="ARX60" s="315"/>
      <c r="ARY60" s="315"/>
      <c r="ARZ60" s="315"/>
      <c r="ASA60" s="315"/>
      <c r="ASB60" s="315"/>
      <c r="ASC60" s="315"/>
      <c r="ASD60" s="315"/>
      <c r="ASE60" s="315"/>
      <c r="ASF60" s="315"/>
      <c r="ASG60" s="315"/>
      <c r="ASH60" s="315"/>
      <c r="ASI60" s="315"/>
      <c r="ASJ60" s="315"/>
      <c r="ASK60" s="315"/>
      <c r="ASL60" s="315"/>
      <c r="ASM60" s="315"/>
      <c r="ASN60" s="315"/>
      <c r="ASO60" s="315"/>
      <c r="ASP60" s="315"/>
      <c r="ASQ60" s="315"/>
      <c r="ASR60" s="315"/>
      <c r="ASS60" s="315"/>
      <c r="AST60" s="315"/>
      <c r="ASU60" s="315"/>
      <c r="ASV60" s="315"/>
      <c r="ASW60" s="315"/>
      <c r="ASX60" s="315"/>
      <c r="ASY60" s="315"/>
      <c r="ASZ60" s="315"/>
      <c r="ATA60" s="315"/>
      <c r="ATB60" s="315"/>
      <c r="ATC60" s="315"/>
      <c r="ATD60" s="315"/>
      <c r="ATE60" s="315"/>
      <c r="ATF60" s="315"/>
      <c r="ATG60" s="315"/>
      <c r="ATH60" s="315"/>
      <c r="ATI60" s="315"/>
      <c r="ATJ60" s="315"/>
      <c r="ATK60" s="315"/>
      <c r="ATL60" s="315"/>
      <c r="ATM60" s="315"/>
      <c r="ATN60" s="315"/>
      <c r="ATO60" s="315"/>
      <c r="ATP60" s="315"/>
      <c r="ATQ60" s="315"/>
      <c r="ATR60" s="315"/>
      <c r="ATS60" s="315"/>
      <c r="ATT60" s="315"/>
      <c r="ATU60" s="315"/>
      <c r="ATV60" s="315"/>
      <c r="ATW60" s="315"/>
      <c r="ATX60" s="315"/>
      <c r="ATY60" s="315"/>
      <c r="ATZ60" s="315"/>
      <c r="AUA60" s="315"/>
      <c r="AUB60" s="315"/>
      <c r="AUC60" s="315"/>
      <c r="AUD60" s="315"/>
      <c r="AUE60" s="315"/>
      <c r="AUF60" s="315"/>
      <c r="AUG60" s="315"/>
      <c r="AUH60" s="315"/>
      <c r="AUI60" s="315"/>
      <c r="AUJ60" s="315"/>
      <c r="AUK60" s="315"/>
      <c r="AUL60" s="315"/>
      <c r="AUM60" s="315"/>
      <c r="AUN60" s="315"/>
      <c r="AUO60" s="315"/>
      <c r="AUP60" s="315"/>
      <c r="AUQ60" s="315"/>
      <c r="AUR60" s="315"/>
      <c r="AUS60" s="315"/>
      <c r="AUT60" s="315"/>
      <c r="AUU60" s="315"/>
      <c r="AUV60" s="315"/>
      <c r="AUW60" s="315"/>
      <c r="AUX60" s="315"/>
      <c r="AUY60" s="315"/>
      <c r="AUZ60" s="315"/>
      <c r="AVA60" s="315"/>
      <c r="AVB60" s="315"/>
      <c r="AVC60" s="315"/>
      <c r="AVD60" s="315"/>
      <c r="AVE60" s="315"/>
      <c r="AVF60" s="315"/>
      <c r="AVG60" s="315"/>
      <c r="AVH60" s="315"/>
      <c r="AVI60" s="315"/>
      <c r="AVJ60" s="315"/>
      <c r="AVK60" s="315"/>
      <c r="AVL60" s="315"/>
      <c r="AVM60" s="315"/>
      <c r="AVN60" s="315"/>
      <c r="AVO60" s="315"/>
      <c r="AVP60" s="315"/>
      <c r="AVQ60" s="315"/>
      <c r="AVR60" s="315"/>
      <c r="AVS60" s="315"/>
      <c r="AVT60" s="315"/>
      <c r="AVU60" s="315"/>
      <c r="AVV60" s="315"/>
      <c r="AVW60" s="315"/>
      <c r="AVX60" s="315"/>
      <c r="AVY60" s="315"/>
      <c r="AVZ60" s="315"/>
      <c r="AWA60" s="315"/>
      <c r="AWB60" s="315"/>
      <c r="AWC60" s="315"/>
      <c r="AWD60" s="315"/>
      <c r="AWE60" s="315"/>
      <c r="AWF60" s="315"/>
      <c r="AWG60" s="315"/>
      <c r="AWH60" s="315"/>
      <c r="AWI60" s="315"/>
      <c r="AWJ60" s="315"/>
      <c r="AWK60" s="315"/>
      <c r="AWL60" s="315"/>
      <c r="AWM60" s="315"/>
      <c r="AWN60" s="315"/>
      <c r="AWO60" s="315"/>
      <c r="AWP60" s="315"/>
      <c r="AWQ60" s="315"/>
      <c r="AWR60" s="315"/>
      <c r="AWS60" s="315"/>
      <c r="AWT60" s="315"/>
      <c r="AWU60" s="315"/>
      <c r="AWV60" s="315"/>
      <c r="AWW60" s="315"/>
      <c r="AWX60" s="315"/>
      <c r="AWY60" s="315"/>
      <c r="AWZ60" s="315"/>
      <c r="AXA60" s="315"/>
      <c r="AXB60" s="315"/>
      <c r="AXC60" s="315"/>
      <c r="AXD60" s="315"/>
      <c r="AXE60" s="315"/>
      <c r="AXF60" s="315"/>
      <c r="AXG60" s="315"/>
      <c r="AXH60" s="315"/>
      <c r="AXI60" s="315"/>
      <c r="AXJ60" s="315"/>
      <c r="AXK60" s="315"/>
      <c r="AXL60" s="315"/>
      <c r="AXM60" s="315"/>
      <c r="AXN60" s="315"/>
      <c r="AXO60" s="315"/>
      <c r="AXP60" s="315"/>
      <c r="AXQ60" s="315"/>
      <c r="AXR60" s="315"/>
      <c r="AXS60" s="315"/>
      <c r="AXT60" s="315"/>
      <c r="AXU60" s="315"/>
      <c r="AXV60" s="315"/>
      <c r="AXW60" s="315"/>
      <c r="AXX60" s="315"/>
      <c r="AXY60" s="315"/>
      <c r="AXZ60" s="315"/>
      <c r="AYA60" s="315"/>
      <c r="AYB60" s="315"/>
      <c r="AYC60" s="315"/>
      <c r="AYD60" s="315"/>
      <c r="AYE60" s="315"/>
      <c r="AYF60" s="315"/>
      <c r="AYG60" s="315"/>
      <c r="AYH60" s="315"/>
      <c r="AYI60" s="315"/>
      <c r="AYJ60" s="315"/>
      <c r="AYK60" s="315"/>
      <c r="AYL60" s="315"/>
      <c r="AYM60" s="315"/>
      <c r="AYN60" s="315"/>
      <c r="AYO60" s="315"/>
      <c r="AYP60" s="315"/>
      <c r="AYQ60" s="315"/>
      <c r="AYR60" s="315"/>
      <c r="AYS60" s="315"/>
      <c r="AYT60" s="315"/>
      <c r="AYU60" s="315"/>
      <c r="AYV60" s="315"/>
      <c r="AYW60" s="315"/>
      <c r="AYX60" s="315"/>
      <c r="AYY60" s="315"/>
      <c r="AYZ60" s="315"/>
      <c r="AZA60" s="315"/>
      <c r="AZB60" s="315"/>
      <c r="AZC60" s="315"/>
      <c r="AZD60" s="315"/>
      <c r="AZE60" s="315"/>
      <c r="AZF60" s="315"/>
      <c r="AZG60" s="315"/>
      <c r="AZH60" s="315"/>
      <c r="AZI60" s="315"/>
      <c r="AZJ60" s="315"/>
      <c r="AZK60" s="315"/>
      <c r="AZL60" s="315"/>
      <c r="AZM60" s="315"/>
      <c r="AZN60" s="315"/>
      <c r="AZO60" s="315"/>
      <c r="AZP60" s="315"/>
      <c r="AZQ60" s="315"/>
      <c r="AZR60" s="315"/>
      <c r="AZS60" s="315"/>
      <c r="AZT60" s="315"/>
      <c r="AZU60" s="315"/>
      <c r="AZV60" s="315"/>
      <c r="AZW60" s="315"/>
      <c r="AZX60" s="315"/>
      <c r="AZY60" s="315"/>
      <c r="AZZ60" s="315"/>
      <c r="BAA60" s="315"/>
      <c r="BAB60" s="315"/>
      <c r="BAC60" s="315"/>
      <c r="BAD60" s="315"/>
      <c r="BAE60" s="315"/>
      <c r="BAF60" s="315"/>
      <c r="BAG60" s="315"/>
      <c r="BAH60" s="315"/>
      <c r="BAI60" s="315"/>
      <c r="BAJ60" s="315"/>
      <c r="BAK60" s="315"/>
      <c r="BAL60" s="315"/>
      <c r="BAM60" s="315"/>
      <c r="BAN60" s="315"/>
      <c r="BAO60" s="315"/>
      <c r="BAP60" s="315"/>
      <c r="BAQ60" s="315"/>
      <c r="BAR60" s="315"/>
      <c r="BAS60" s="315"/>
      <c r="BAT60" s="315"/>
      <c r="BAU60" s="315"/>
      <c r="BAV60" s="315"/>
      <c r="BAW60" s="315"/>
      <c r="BAX60" s="315"/>
      <c r="BAY60" s="315"/>
      <c r="BAZ60" s="315"/>
      <c r="BBA60" s="315"/>
      <c r="BBB60" s="315"/>
      <c r="BBC60" s="315"/>
      <c r="BBD60" s="315"/>
      <c r="BBE60" s="315"/>
      <c r="BBF60" s="315"/>
      <c r="BBG60" s="315"/>
      <c r="BBH60" s="315"/>
      <c r="BBI60" s="315"/>
      <c r="BBJ60" s="315"/>
      <c r="BBK60" s="315"/>
      <c r="BBL60" s="315"/>
      <c r="BBM60" s="315"/>
      <c r="BBN60" s="315"/>
      <c r="BBO60" s="315"/>
      <c r="BBP60" s="315"/>
      <c r="BBQ60" s="315"/>
      <c r="BBR60" s="315"/>
      <c r="BBS60" s="315"/>
      <c r="BBT60" s="315"/>
      <c r="BBU60" s="315"/>
      <c r="BBV60" s="315"/>
      <c r="BBW60" s="315"/>
      <c r="BBX60" s="315"/>
      <c r="BBY60" s="315"/>
      <c r="BBZ60" s="315"/>
      <c r="BCA60" s="315"/>
      <c r="BCB60" s="315"/>
      <c r="BCC60" s="315"/>
      <c r="BCD60" s="315"/>
      <c r="BCE60" s="315"/>
      <c r="BCF60" s="315"/>
      <c r="BCG60" s="315"/>
      <c r="BCH60" s="315"/>
      <c r="BCI60" s="315"/>
      <c r="BCJ60" s="315"/>
      <c r="BCK60" s="315"/>
      <c r="BCL60" s="315"/>
      <c r="BCM60" s="315"/>
      <c r="BCN60" s="315"/>
      <c r="BCO60" s="315"/>
      <c r="BCP60" s="315"/>
      <c r="BCQ60" s="315"/>
      <c r="BCR60" s="315"/>
      <c r="BCS60" s="315"/>
      <c r="BCT60" s="315"/>
      <c r="BCU60" s="315"/>
      <c r="BCV60" s="315"/>
      <c r="BCW60" s="315"/>
      <c r="BCX60" s="315"/>
      <c r="BCY60" s="315"/>
      <c r="BCZ60" s="315"/>
      <c r="BDA60" s="315"/>
      <c r="BDB60" s="315"/>
      <c r="BDC60" s="315"/>
      <c r="BDD60" s="315"/>
      <c r="BDE60" s="315"/>
      <c r="BDF60" s="315"/>
      <c r="BDG60" s="315"/>
      <c r="BDH60" s="315"/>
      <c r="BDI60" s="315"/>
      <c r="BDJ60" s="315"/>
      <c r="BDK60" s="315"/>
      <c r="BDL60" s="315"/>
      <c r="BDM60" s="315"/>
      <c r="BDN60" s="315"/>
      <c r="BDO60" s="315"/>
      <c r="BDP60" s="315"/>
      <c r="BDQ60" s="315"/>
      <c r="BDR60" s="315"/>
      <c r="BDS60" s="315"/>
      <c r="BDT60" s="315"/>
      <c r="BDU60" s="315"/>
      <c r="BDV60" s="315"/>
      <c r="BDW60" s="315"/>
      <c r="BDX60" s="315"/>
      <c r="BDY60" s="315"/>
      <c r="BDZ60" s="315"/>
      <c r="BEA60" s="315"/>
      <c r="BEB60" s="315"/>
      <c r="BEC60" s="315"/>
      <c r="BED60" s="315"/>
      <c r="BEE60" s="315"/>
      <c r="BEF60" s="315"/>
      <c r="BEG60" s="315"/>
      <c r="BEH60" s="315"/>
      <c r="BEI60" s="315"/>
      <c r="BEJ60" s="315"/>
      <c r="BEK60" s="315"/>
      <c r="BEL60" s="315"/>
      <c r="BEM60" s="315"/>
      <c r="BEN60" s="315"/>
      <c r="BEO60" s="315"/>
      <c r="BEP60" s="315"/>
      <c r="BEQ60" s="315"/>
      <c r="BER60" s="315"/>
      <c r="BES60" s="315"/>
      <c r="BET60" s="315"/>
      <c r="BEU60" s="315"/>
      <c r="BEV60" s="315"/>
      <c r="BEW60" s="315"/>
      <c r="BEX60" s="315"/>
      <c r="BEY60" s="315"/>
      <c r="BEZ60" s="315"/>
      <c r="BFA60" s="315"/>
      <c r="BFB60" s="315"/>
      <c r="BFC60" s="315"/>
      <c r="BFD60" s="315"/>
      <c r="BFE60" s="315"/>
      <c r="BFF60" s="315"/>
      <c r="BFG60" s="315"/>
      <c r="BFH60" s="315"/>
      <c r="BFI60" s="315"/>
      <c r="BFJ60" s="315"/>
      <c r="BFK60" s="315"/>
      <c r="BFL60" s="315"/>
      <c r="BFM60" s="315"/>
      <c r="BFN60" s="315"/>
      <c r="BFO60" s="315"/>
      <c r="BFP60" s="315"/>
      <c r="BFQ60" s="315"/>
      <c r="BFR60" s="315"/>
      <c r="BFS60" s="315"/>
      <c r="BFT60" s="315"/>
      <c r="BFU60" s="315"/>
      <c r="BFV60" s="315"/>
      <c r="BFW60" s="315"/>
      <c r="BFX60" s="315"/>
      <c r="BFY60" s="315"/>
      <c r="BFZ60" s="315"/>
      <c r="BGA60" s="315"/>
      <c r="BGB60" s="315"/>
      <c r="BGC60" s="315"/>
      <c r="BGD60" s="315"/>
      <c r="BGE60" s="315"/>
      <c r="BGF60" s="315"/>
      <c r="BGG60" s="315"/>
      <c r="BGH60" s="315"/>
      <c r="BGI60" s="315"/>
      <c r="BGJ60" s="315"/>
      <c r="BGK60" s="315"/>
      <c r="BGL60" s="315"/>
      <c r="BGM60" s="315"/>
      <c r="BGN60" s="315"/>
      <c r="BGO60" s="315"/>
      <c r="BGP60" s="315"/>
      <c r="BGQ60" s="315"/>
      <c r="BGR60" s="315"/>
      <c r="BGS60" s="315"/>
      <c r="BGT60" s="315"/>
      <c r="BGU60" s="315"/>
      <c r="BGV60" s="315"/>
      <c r="BGW60" s="315"/>
      <c r="BGX60" s="315"/>
      <c r="BGY60" s="315"/>
      <c r="BGZ60" s="315"/>
      <c r="BHA60" s="315"/>
      <c r="BHB60" s="315"/>
      <c r="BHC60" s="315"/>
      <c r="BHD60" s="315"/>
      <c r="BHE60" s="315"/>
      <c r="BHF60" s="315"/>
      <c r="BHG60" s="315"/>
      <c r="BHH60" s="315"/>
      <c r="BHI60" s="315"/>
      <c r="BHJ60" s="315"/>
      <c r="BHK60" s="315"/>
      <c r="BHL60" s="315"/>
      <c r="BHM60" s="315"/>
      <c r="BHN60" s="315"/>
      <c r="BHO60" s="315"/>
      <c r="BHP60" s="315"/>
      <c r="BHQ60" s="315"/>
      <c r="BHR60" s="315"/>
      <c r="BHS60" s="315"/>
      <c r="BHT60" s="315"/>
      <c r="BHU60" s="315"/>
      <c r="BHV60" s="315"/>
      <c r="BHW60" s="315"/>
      <c r="BHX60" s="315"/>
      <c r="BHY60" s="315"/>
      <c r="BHZ60" s="315"/>
      <c r="BIA60" s="315"/>
      <c r="BIB60" s="315"/>
      <c r="BIC60" s="315"/>
      <c r="BID60" s="315"/>
      <c r="BIE60" s="315"/>
      <c r="BIF60" s="315"/>
      <c r="BIG60" s="315"/>
      <c r="BIH60" s="315"/>
      <c r="BII60" s="315"/>
      <c r="BIJ60" s="315"/>
      <c r="BIK60" s="315"/>
      <c r="BIL60" s="315"/>
      <c r="BIM60" s="315"/>
      <c r="BIN60" s="315"/>
      <c r="BIO60" s="315"/>
      <c r="BIP60" s="315"/>
      <c r="BIQ60" s="315"/>
      <c r="BIR60" s="315"/>
      <c r="BIS60" s="315"/>
      <c r="BIT60" s="315"/>
      <c r="BIU60" s="315"/>
      <c r="BIV60" s="315"/>
      <c r="BIW60" s="315"/>
      <c r="BIX60" s="315"/>
      <c r="BIY60" s="315"/>
      <c r="BIZ60" s="315"/>
      <c r="BJA60" s="315"/>
      <c r="BJB60" s="315"/>
      <c r="BJC60" s="315"/>
      <c r="BJD60" s="315"/>
      <c r="BJE60" s="315"/>
      <c r="BJF60" s="315"/>
      <c r="BJG60" s="315"/>
      <c r="BJH60" s="315"/>
      <c r="BJI60" s="315"/>
      <c r="BJJ60" s="315"/>
      <c r="BJK60" s="315"/>
      <c r="BJL60" s="315"/>
      <c r="BJM60" s="315"/>
      <c r="BJN60" s="315"/>
      <c r="BJO60" s="315"/>
      <c r="BJP60" s="315"/>
      <c r="BJQ60" s="315"/>
      <c r="BJR60" s="315"/>
      <c r="BJS60" s="315"/>
      <c r="BJT60" s="315"/>
      <c r="BJU60" s="315"/>
      <c r="BJV60" s="315"/>
      <c r="BJW60" s="315"/>
      <c r="BJX60" s="315"/>
      <c r="BJY60" s="315"/>
      <c r="BJZ60" s="315"/>
      <c r="BKA60" s="315"/>
      <c r="BKB60" s="315"/>
      <c r="BKC60" s="315"/>
      <c r="BKD60" s="315"/>
      <c r="BKE60" s="315"/>
      <c r="BKF60" s="315"/>
      <c r="BKG60" s="315"/>
      <c r="BKH60" s="315"/>
      <c r="BKI60" s="315"/>
      <c r="BKJ60" s="315"/>
      <c r="BKK60" s="315"/>
      <c r="BKL60" s="315"/>
      <c r="BKM60" s="315"/>
      <c r="BKN60" s="315"/>
      <c r="BKO60" s="315"/>
      <c r="BKP60" s="315"/>
      <c r="BKQ60" s="315"/>
      <c r="BKR60" s="315"/>
      <c r="BKS60" s="315"/>
      <c r="BKT60" s="315"/>
      <c r="BKU60" s="315"/>
      <c r="BKV60" s="315"/>
      <c r="BKW60" s="315"/>
      <c r="BKX60" s="315"/>
      <c r="BKY60" s="315"/>
      <c r="BKZ60" s="315"/>
      <c r="BLA60" s="315"/>
      <c r="BLB60" s="315"/>
      <c r="BLC60" s="315"/>
      <c r="BLD60" s="315"/>
      <c r="BLE60" s="315"/>
      <c r="BLF60" s="315"/>
      <c r="BLG60" s="315"/>
      <c r="BLH60" s="315"/>
      <c r="BLI60" s="315"/>
      <c r="BLJ60" s="315"/>
      <c r="BLK60" s="315"/>
      <c r="BLL60" s="315"/>
      <c r="BLM60" s="315"/>
      <c r="BLN60" s="315"/>
      <c r="BLO60" s="315"/>
      <c r="BLP60" s="315"/>
      <c r="BLQ60" s="315"/>
      <c r="BLR60" s="315"/>
      <c r="BLS60" s="315"/>
      <c r="BLT60" s="315"/>
      <c r="BLU60" s="315"/>
      <c r="BLV60" s="315"/>
      <c r="BLW60" s="315"/>
      <c r="BLX60" s="315"/>
      <c r="BLY60" s="315"/>
      <c r="BLZ60" s="315"/>
      <c r="BMA60" s="315"/>
      <c r="BMB60" s="315"/>
      <c r="BMC60" s="315"/>
      <c r="BMD60" s="315"/>
      <c r="BME60" s="315"/>
      <c r="BMF60" s="315"/>
      <c r="BMG60" s="315"/>
      <c r="BMH60" s="315"/>
      <c r="BMI60" s="315"/>
      <c r="BMJ60" s="315"/>
      <c r="BMK60" s="315"/>
      <c r="BML60" s="315"/>
      <c r="BMM60" s="315"/>
      <c r="BMN60" s="315"/>
      <c r="BMO60" s="315"/>
      <c r="BMP60" s="315"/>
      <c r="BMQ60" s="315"/>
      <c r="BMR60" s="315"/>
      <c r="BMS60" s="315"/>
      <c r="BMT60" s="315"/>
      <c r="BMU60" s="315"/>
      <c r="BMV60" s="315"/>
      <c r="BMW60" s="315"/>
      <c r="BMX60" s="315"/>
      <c r="BMY60" s="315"/>
      <c r="BMZ60" s="315"/>
      <c r="BNA60" s="315"/>
      <c r="BNB60" s="315"/>
      <c r="BNC60" s="315"/>
      <c r="BND60" s="315"/>
      <c r="BNE60" s="315"/>
      <c r="BNF60" s="315"/>
      <c r="BNG60" s="315"/>
      <c r="BNH60" s="315"/>
      <c r="BNI60" s="315"/>
      <c r="BNJ60" s="315"/>
      <c r="BNK60" s="315"/>
      <c r="BNL60" s="315"/>
      <c r="BNM60" s="315"/>
      <c r="BNN60" s="315"/>
      <c r="BNO60" s="315"/>
      <c r="BNP60" s="315"/>
      <c r="BNQ60" s="315"/>
      <c r="BNR60" s="315"/>
      <c r="BNS60" s="315"/>
      <c r="BNT60" s="315"/>
      <c r="BNU60" s="315"/>
      <c r="BNV60" s="315"/>
      <c r="BNW60" s="315"/>
      <c r="BNX60" s="315"/>
      <c r="BNY60" s="315"/>
      <c r="BNZ60" s="315"/>
      <c r="BOA60" s="315"/>
      <c r="BOB60" s="315"/>
      <c r="BOC60" s="315"/>
      <c r="BOD60" s="315"/>
      <c r="BOE60" s="315"/>
      <c r="BOF60" s="315"/>
      <c r="BOG60" s="315"/>
      <c r="BOH60" s="315"/>
      <c r="BOI60" s="315"/>
      <c r="BOJ60" s="315"/>
      <c r="BOK60" s="315"/>
      <c r="BOL60" s="315"/>
      <c r="BOM60" s="315"/>
      <c r="BON60" s="315"/>
      <c r="BOO60" s="315"/>
      <c r="BOP60" s="315"/>
      <c r="BOQ60" s="315"/>
      <c r="BOR60" s="315"/>
      <c r="BOS60" s="315"/>
      <c r="BOT60" s="315"/>
      <c r="BOU60" s="315"/>
      <c r="BOV60" s="315"/>
      <c r="BOW60" s="315"/>
      <c r="BOX60" s="315"/>
      <c r="BOY60" s="315"/>
      <c r="BOZ60" s="315"/>
      <c r="BPA60" s="315"/>
      <c r="BPB60" s="315"/>
      <c r="BPC60" s="315"/>
      <c r="BPD60" s="315"/>
      <c r="BPE60" s="315"/>
      <c r="BPF60" s="315"/>
      <c r="BPG60" s="315"/>
      <c r="BPH60" s="315"/>
      <c r="BPI60" s="315"/>
      <c r="BPJ60" s="315"/>
      <c r="BPK60" s="315"/>
      <c r="BPL60" s="315"/>
      <c r="BPM60" s="315"/>
      <c r="BPN60" s="315"/>
      <c r="BPO60" s="315"/>
      <c r="BPP60" s="315"/>
      <c r="BPQ60" s="315"/>
      <c r="BPR60" s="315"/>
      <c r="BPS60" s="315"/>
      <c r="BPT60" s="315"/>
      <c r="BPU60" s="315"/>
      <c r="BPV60" s="315"/>
      <c r="BPW60" s="315"/>
      <c r="BPX60" s="315"/>
      <c r="BPY60" s="315"/>
      <c r="BPZ60" s="315"/>
      <c r="BQA60" s="315"/>
      <c r="BQB60" s="315"/>
      <c r="BQC60" s="315"/>
      <c r="BQD60" s="315"/>
      <c r="BQE60" s="315"/>
      <c r="BQF60" s="315"/>
      <c r="BQG60" s="315"/>
      <c r="BQH60" s="315"/>
      <c r="BQI60" s="315"/>
      <c r="BQJ60" s="315"/>
      <c r="BQK60" s="315"/>
      <c r="BQL60" s="315"/>
      <c r="BQM60" s="315"/>
      <c r="BQN60" s="315"/>
      <c r="BQO60" s="315"/>
      <c r="BQP60" s="315"/>
      <c r="BQQ60" s="315"/>
      <c r="BQR60" s="315"/>
      <c r="BQS60" s="315"/>
      <c r="BQT60" s="315"/>
      <c r="BQU60" s="315"/>
      <c r="BQV60" s="315"/>
      <c r="BQW60" s="315"/>
      <c r="BQX60" s="315"/>
      <c r="BQY60" s="315"/>
      <c r="BQZ60" s="315"/>
      <c r="BRA60" s="315"/>
      <c r="BRB60" s="315"/>
      <c r="BRC60" s="315"/>
      <c r="BRD60" s="315"/>
      <c r="BRE60" s="315"/>
      <c r="BRF60" s="315"/>
      <c r="BRG60" s="315"/>
      <c r="BRH60" s="315"/>
      <c r="BRI60" s="315"/>
      <c r="BRJ60" s="315"/>
      <c r="BRK60" s="315"/>
      <c r="BRL60" s="315"/>
      <c r="BRM60" s="315"/>
      <c r="BRN60" s="315"/>
      <c r="BRO60" s="315"/>
      <c r="BRP60" s="315"/>
      <c r="BRQ60" s="315"/>
      <c r="BRR60" s="315"/>
      <c r="BRS60" s="315"/>
      <c r="BRT60" s="315"/>
      <c r="BRU60" s="315"/>
      <c r="BRV60" s="315"/>
      <c r="BRW60" s="315"/>
      <c r="BRX60" s="315"/>
      <c r="BRY60" s="315"/>
      <c r="BRZ60" s="315"/>
      <c r="BSA60" s="315"/>
      <c r="BSB60" s="315"/>
      <c r="BSC60" s="315"/>
      <c r="BSD60" s="315"/>
      <c r="BSE60" s="315"/>
      <c r="BSF60" s="315"/>
      <c r="BSG60" s="315"/>
      <c r="BSH60" s="315"/>
      <c r="BSI60" s="315"/>
      <c r="BSJ60" s="315"/>
      <c r="BSK60" s="315"/>
      <c r="BSL60" s="315"/>
      <c r="BSM60" s="315"/>
      <c r="BSN60" s="315"/>
      <c r="BSO60" s="315"/>
      <c r="BSP60" s="315"/>
      <c r="BSQ60" s="315"/>
      <c r="BSR60" s="315"/>
      <c r="BSS60" s="315"/>
      <c r="BST60" s="315"/>
      <c r="BSU60" s="315"/>
      <c r="BSV60" s="315"/>
      <c r="BSW60" s="315"/>
      <c r="BSX60" s="315"/>
      <c r="BSY60" s="315"/>
      <c r="BSZ60" s="315"/>
      <c r="BTA60" s="315"/>
      <c r="BTB60" s="315"/>
      <c r="BTC60" s="315"/>
      <c r="BTD60" s="315"/>
      <c r="BTE60" s="315"/>
      <c r="BTF60" s="315"/>
      <c r="BTG60" s="315"/>
      <c r="BTH60" s="315"/>
      <c r="BTI60" s="315"/>
      <c r="BTJ60" s="315"/>
      <c r="BTK60" s="315"/>
      <c r="BTL60" s="315"/>
      <c r="BTM60" s="315"/>
      <c r="BTN60" s="315"/>
      <c r="BTO60" s="315"/>
      <c r="BTP60" s="315"/>
      <c r="BTQ60" s="315"/>
      <c r="BTR60" s="315"/>
      <c r="BTS60" s="315"/>
      <c r="BTT60" s="315"/>
      <c r="BTU60" s="315"/>
      <c r="BTV60" s="315"/>
      <c r="BTW60" s="315"/>
      <c r="BTX60" s="315"/>
      <c r="BTY60" s="315"/>
      <c r="BTZ60" s="315"/>
      <c r="BUA60" s="315"/>
      <c r="BUB60" s="315"/>
      <c r="BUC60" s="315"/>
      <c r="BUD60" s="315"/>
      <c r="BUE60" s="315"/>
      <c r="BUF60" s="315"/>
      <c r="BUG60" s="315"/>
      <c r="BUH60" s="315"/>
      <c r="BUI60" s="315"/>
      <c r="BUJ60" s="315"/>
      <c r="BUK60" s="315"/>
      <c r="BUL60" s="315"/>
      <c r="BUM60" s="315"/>
      <c r="BUN60" s="315"/>
      <c r="BUO60" s="315"/>
      <c r="BUP60" s="315"/>
      <c r="BUQ60" s="315"/>
      <c r="BUR60" s="315"/>
      <c r="BUS60" s="315"/>
      <c r="BUT60" s="315"/>
      <c r="BUU60" s="315"/>
      <c r="BUV60" s="315"/>
      <c r="BUW60" s="315"/>
      <c r="BUX60" s="315"/>
      <c r="BUY60" s="315"/>
      <c r="BUZ60" s="315"/>
      <c r="BVA60" s="315"/>
      <c r="BVB60" s="315"/>
      <c r="BVC60" s="315"/>
      <c r="BVD60" s="315"/>
      <c r="BVE60" s="315"/>
      <c r="BVF60" s="315"/>
      <c r="BVG60" s="315"/>
      <c r="BVH60" s="315"/>
      <c r="BVI60" s="315"/>
      <c r="BVJ60" s="315"/>
      <c r="BVK60" s="315"/>
      <c r="BVL60" s="315"/>
      <c r="BVM60" s="315"/>
      <c r="BVN60" s="315"/>
      <c r="BVO60" s="315"/>
      <c r="BVP60" s="315"/>
      <c r="BVQ60" s="315"/>
      <c r="BVR60" s="315"/>
      <c r="BVS60" s="315"/>
      <c r="BVT60" s="315"/>
      <c r="BVU60" s="315"/>
      <c r="BVV60" s="315"/>
      <c r="BVW60" s="315"/>
      <c r="BVX60" s="315"/>
      <c r="BVY60" s="315"/>
      <c r="BVZ60" s="315"/>
      <c r="BWA60" s="315"/>
      <c r="BWB60" s="315"/>
      <c r="BWC60" s="315"/>
      <c r="BWD60" s="315"/>
      <c r="BWE60" s="315"/>
      <c r="BWF60" s="315"/>
      <c r="BWG60" s="315"/>
      <c r="BWH60" s="315"/>
      <c r="BWI60" s="315"/>
      <c r="BWJ60" s="315"/>
      <c r="BWK60" s="315"/>
      <c r="BWL60" s="315"/>
      <c r="BWM60" s="315"/>
      <c r="BWN60" s="315"/>
      <c r="BWO60" s="315"/>
      <c r="BWP60" s="315"/>
      <c r="BWQ60" s="315"/>
      <c r="BWR60" s="315"/>
      <c r="BWS60" s="315"/>
      <c r="BWT60" s="315"/>
      <c r="BWU60" s="315"/>
      <c r="BWV60" s="315"/>
      <c r="BWW60" s="315"/>
      <c r="BWX60" s="315"/>
      <c r="BWY60" s="315"/>
      <c r="BWZ60" s="315"/>
      <c r="BXA60" s="315"/>
      <c r="BXB60" s="315"/>
      <c r="BXC60" s="315"/>
      <c r="BXD60" s="315"/>
      <c r="BXE60" s="315"/>
      <c r="BXF60" s="315"/>
      <c r="BXG60" s="315"/>
      <c r="BXH60" s="315"/>
      <c r="BXI60" s="315"/>
      <c r="BXJ60" s="315"/>
      <c r="BXK60" s="315"/>
      <c r="BXL60" s="315"/>
      <c r="BXM60" s="315"/>
      <c r="BXN60" s="315"/>
      <c r="BXO60" s="315"/>
      <c r="BXP60" s="315"/>
      <c r="BXQ60" s="315"/>
      <c r="BXR60" s="315"/>
      <c r="BXS60" s="315"/>
      <c r="BXT60" s="315"/>
      <c r="BXU60" s="315"/>
      <c r="BXV60" s="315"/>
      <c r="BXW60" s="315"/>
      <c r="BXX60" s="315"/>
      <c r="BXY60" s="315"/>
      <c r="BXZ60" s="315"/>
      <c r="BYA60" s="315"/>
      <c r="BYB60" s="315"/>
      <c r="BYC60" s="315"/>
      <c r="BYD60" s="315"/>
      <c r="BYE60" s="315"/>
      <c r="BYF60" s="315"/>
      <c r="BYG60" s="315"/>
      <c r="BYH60" s="315"/>
      <c r="BYI60" s="315"/>
      <c r="BYJ60" s="315"/>
      <c r="BYK60" s="315"/>
      <c r="BYL60" s="315"/>
      <c r="BYM60" s="315"/>
      <c r="BYN60" s="315"/>
      <c r="BYO60" s="315"/>
      <c r="BYP60" s="315"/>
      <c r="BYQ60" s="315"/>
      <c r="BYR60" s="315"/>
      <c r="BYS60" s="315"/>
      <c r="BYT60" s="315"/>
      <c r="BYU60" s="315"/>
      <c r="BYV60" s="315"/>
      <c r="BYW60" s="315"/>
      <c r="BYX60" s="315"/>
      <c r="BYY60" s="315"/>
      <c r="BYZ60" s="315"/>
      <c r="BZA60" s="315"/>
      <c r="BZB60" s="315"/>
      <c r="BZC60" s="315"/>
      <c r="BZD60" s="315"/>
      <c r="BZE60" s="315"/>
      <c r="BZF60" s="315"/>
      <c r="BZG60" s="315"/>
      <c r="BZH60" s="315"/>
      <c r="BZI60" s="315"/>
      <c r="BZJ60" s="315"/>
      <c r="BZK60" s="315"/>
      <c r="BZL60" s="315"/>
      <c r="BZM60" s="315"/>
      <c r="BZN60" s="315"/>
      <c r="BZO60" s="315"/>
      <c r="BZP60" s="315"/>
      <c r="BZQ60" s="315"/>
      <c r="BZR60" s="315"/>
      <c r="BZS60" s="315"/>
      <c r="BZT60" s="315"/>
      <c r="BZU60" s="315"/>
      <c r="BZV60" s="315"/>
      <c r="BZW60" s="315"/>
      <c r="BZX60" s="315"/>
      <c r="BZY60" s="315"/>
      <c r="BZZ60" s="315"/>
      <c r="CAA60" s="315"/>
      <c r="CAB60" s="315"/>
      <c r="CAC60" s="315"/>
      <c r="CAD60" s="315"/>
      <c r="CAE60" s="315"/>
      <c r="CAF60" s="315"/>
      <c r="CAG60" s="315"/>
      <c r="CAH60" s="315"/>
      <c r="CAI60" s="315"/>
      <c r="CAJ60" s="315"/>
      <c r="CAK60" s="315"/>
      <c r="CAL60" s="315"/>
      <c r="CAM60" s="315"/>
      <c r="CAN60" s="315"/>
      <c r="CAO60" s="315"/>
      <c r="CAP60" s="315"/>
      <c r="CAQ60" s="315"/>
      <c r="CAR60" s="315"/>
      <c r="CAS60" s="315"/>
      <c r="CAT60" s="315"/>
      <c r="CAU60" s="315"/>
      <c r="CAV60" s="315"/>
      <c r="CAW60" s="315"/>
      <c r="CAX60" s="315"/>
      <c r="CAY60" s="315"/>
      <c r="CAZ60" s="315"/>
      <c r="CBA60" s="315"/>
      <c r="CBB60" s="315"/>
      <c r="CBC60" s="315"/>
      <c r="CBD60" s="315"/>
      <c r="CBE60" s="315"/>
      <c r="CBF60" s="315"/>
      <c r="CBG60" s="315"/>
      <c r="CBH60" s="315"/>
      <c r="CBI60" s="315"/>
      <c r="CBJ60" s="315"/>
      <c r="CBK60" s="315"/>
      <c r="CBL60" s="315"/>
      <c r="CBM60" s="315"/>
      <c r="CBN60" s="315"/>
      <c r="CBO60" s="315"/>
      <c r="CBP60" s="315"/>
      <c r="CBQ60" s="315"/>
      <c r="CBR60" s="315"/>
      <c r="CBS60" s="315"/>
      <c r="CBT60" s="315"/>
      <c r="CBU60" s="315"/>
      <c r="CBV60" s="315"/>
      <c r="CBW60" s="315"/>
      <c r="CBX60" s="315"/>
      <c r="CBY60" s="315"/>
      <c r="CBZ60" s="315"/>
      <c r="CCA60" s="315"/>
      <c r="CCB60" s="315"/>
      <c r="CCC60" s="315"/>
      <c r="CCD60" s="315"/>
      <c r="CCE60" s="315"/>
      <c r="CCF60" s="315"/>
      <c r="CCG60" s="315"/>
      <c r="CCH60" s="315"/>
      <c r="CCI60" s="315"/>
      <c r="CCJ60" s="315"/>
      <c r="CCK60" s="315"/>
      <c r="CCL60" s="315"/>
      <c r="CCM60" s="315"/>
      <c r="CCN60" s="315"/>
      <c r="CCO60" s="315"/>
      <c r="CCP60" s="315"/>
      <c r="CCQ60" s="315"/>
      <c r="CCR60" s="315"/>
      <c r="CCS60" s="315"/>
      <c r="CCT60" s="315"/>
      <c r="CCU60" s="315"/>
      <c r="CCV60" s="315"/>
      <c r="CCW60" s="315"/>
      <c r="CCX60" s="315"/>
      <c r="CCY60" s="315"/>
      <c r="CCZ60" s="315"/>
      <c r="CDA60" s="315"/>
      <c r="CDB60" s="315"/>
      <c r="CDC60" s="315"/>
      <c r="CDD60" s="315"/>
      <c r="CDE60" s="315"/>
      <c r="CDF60" s="315"/>
      <c r="CDG60" s="315"/>
      <c r="CDH60" s="315"/>
      <c r="CDI60" s="315"/>
      <c r="CDJ60" s="315"/>
      <c r="CDK60" s="315"/>
      <c r="CDL60" s="315"/>
      <c r="CDM60" s="315"/>
      <c r="CDN60" s="315"/>
      <c r="CDO60" s="315"/>
      <c r="CDP60" s="315"/>
      <c r="CDQ60" s="315"/>
      <c r="CDR60" s="315"/>
      <c r="CDS60" s="315"/>
      <c r="CDT60" s="315"/>
      <c r="CDU60" s="315"/>
      <c r="CDV60" s="315"/>
      <c r="CDW60" s="315"/>
      <c r="CDX60" s="315"/>
      <c r="CDY60" s="315"/>
      <c r="CDZ60" s="315"/>
      <c r="CEA60" s="315"/>
      <c r="CEB60" s="315"/>
      <c r="CEC60" s="315"/>
      <c r="CED60" s="315"/>
      <c r="CEE60" s="315"/>
      <c r="CEF60" s="315"/>
      <c r="CEG60" s="315"/>
      <c r="CEH60" s="315"/>
      <c r="CEI60" s="315"/>
      <c r="CEJ60" s="315"/>
      <c r="CEK60" s="315"/>
      <c r="CEL60" s="315"/>
      <c r="CEM60" s="315"/>
      <c r="CEN60" s="315"/>
      <c r="CEO60" s="315"/>
      <c r="CEP60" s="315"/>
      <c r="CEQ60" s="315"/>
      <c r="CER60" s="315"/>
      <c r="CES60" s="315"/>
      <c r="CET60" s="315"/>
      <c r="CEU60" s="315"/>
      <c r="CEV60" s="315"/>
      <c r="CEW60" s="315"/>
      <c r="CEX60" s="315"/>
      <c r="CEY60" s="315"/>
      <c r="CEZ60" s="315"/>
      <c r="CFA60" s="315"/>
      <c r="CFB60" s="315"/>
      <c r="CFC60" s="315"/>
      <c r="CFD60" s="315"/>
      <c r="CFE60" s="315"/>
      <c r="CFF60" s="315"/>
      <c r="CFG60" s="315"/>
      <c r="CFH60" s="315"/>
      <c r="CFI60" s="315"/>
      <c r="CFJ60" s="315"/>
      <c r="CFK60" s="315"/>
      <c r="CFL60" s="315"/>
      <c r="CFM60" s="315"/>
      <c r="CFN60" s="315"/>
      <c r="CFO60" s="315"/>
      <c r="CFP60" s="315"/>
      <c r="CFQ60" s="315"/>
      <c r="CFR60" s="315"/>
      <c r="CFS60" s="315"/>
      <c r="CFT60" s="315"/>
      <c r="CFU60" s="315"/>
      <c r="CFV60" s="315"/>
      <c r="CFW60" s="315"/>
      <c r="CFX60" s="315"/>
      <c r="CFY60" s="315"/>
      <c r="CFZ60" s="315"/>
      <c r="CGA60" s="315"/>
      <c r="CGB60" s="315"/>
      <c r="CGC60" s="315"/>
      <c r="CGD60" s="315"/>
      <c r="CGE60" s="315"/>
      <c r="CGF60" s="315"/>
      <c r="CGG60" s="315"/>
      <c r="CGH60" s="315"/>
      <c r="CGI60" s="315"/>
      <c r="CGJ60" s="315"/>
      <c r="CGK60" s="315"/>
      <c r="CGL60" s="315"/>
      <c r="CGM60" s="315"/>
      <c r="CGN60" s="315"/>
      <c r="CGO60" s="315"/>
      <c r="CGP60" s="315"/>
      <c r="CGQ60" s="315"/>
      <c r="CGR60" s="315"/>
      <c r="CGS60" s="315"/>
      <c r="CGT60" s="315"/>
      <c r="CGU60" s="315"/>
      <c r="CGV60" s="315"/>
      <c r="CGW60" s="315"/>
      <c r="CGX60" s="315"/>
      <c r="CGY60" s="315"/>
      <c r="CGZ60" s="315"/>
      <c r="CHA60" s="315"/>
      <c r="CHB60" s="315"/>
      <c r="CHC60" s="315"/>
      <c r="CHD60" s="315"/>
      <c r="CHE60" s="315"/>
      <c r="CHF60" s="315"/>
      <c r="CHG60" s="315"/>
      <c r="CHH60" s="315"/>
      <c r="CHI60" s="315"/>
      <c r="CHJ60" s="315"/>
      <c r="CHK60" s="315"/>
      <c r="CHL60" s="315"/>
      <c r="CHM60" s="315"/>
      <c r="CHN60" s="315"/>
      <c r="CHO60" s="315"/>
      <c r="CHP60" s="315"/>
      <c r="CHQ60" s="315"/>
      <c r="CHR60" s="315"/>
      <c r="CHS60" s="315"/>
      <c r="CHT60" s="315"/>
      <c r="CHU60" s="315"/>
      <c r="CHV60" s="315"/>
      <c r="CHW60" s="315"/>
      <c r="CHX60" s="315"/>
      <c r="CHY60" s="315"/>
      <c r="CHZ60" s="315"/>
      <c r="CIA60" s="315"/>
      <c r="CIB60" s="315"/>
      <c r="CIC60" s="315"/>
      <c r="CID60" s="315"/>
      <c r="CIE60" s="315"/>
      <c r="CIF60" s="315"/>
      <c r="CIG60" s="315"/>
      <c r="CIH60" s="315"/>
      <c r="CII60" s="315"/>
      <c r="CIJ60" s="315"/>
      <c r="CIK60" s="315"/>
      <c r="CIL60" s="315"/>
      <c r="CIM60" s="315"/>
      <c r="CIN60" s="315"/>
      <c r="CIO60" s="315"/>
      <c r="CIP60" s="315"/>
      <c r="CIQ60" s="315"/>
      <c r="CIR60" s="315"/>
      <c r="CIS60" s="315"/>
      <c r="CIT60" s="315"/>
      <c r="CIU60" s="315"/>
      <c r="CIV60" s="315"/>
      <c r="CIW60" s="315"/>
      <c r="CIX60" s="315"/>
      <c r="CIY60" s="315"/>
      <c r="CIZ60" s="315"/>
      <c r="CJA60" s="315"/>
      <c r="CJB60" s="315"/>
      <c r="CJC60" s="315"/>
      <c r="CJD60" s="315"/>
      <c r="CJE60" s="315"/>
      <c r="CJF60" s="315"/>
      <c r="CJG60" s="315"/>
      <c r="CJH60" s="315"/>
      <c r="CJI60" s="315"/>
      <c r="CJJ60" s="315"/>
      <c r="CJK60" s="315"/>
      <c r="CJL60" s="315"/>
      <c r="CJM60" s="315"/>
      <c r="CJN60" s="315"/>
      <c r="CJO60" s="315"/>
      <c r="CJP60" s="315"/>
      <c r="CJQ60" s="315"/>
      <c r="CJR60" s="315"/>
      <c r="CJS60" s="315"/>
      <c r="CJT60" s="315"/>
      <c r="CJU60" s="315"/>
      <c r="CJV60" s="315"/>
      <c r="CJW60" s="315"/>
      <c r="CJX60" s="315"/>
      <c r="CJY60" s="315"/>
      <c r="CJZ60" s="315"/>
      <c r="CKA60" s="315"/>
      <c r="CKB60" s="315"/>
      <c r="CKC60" s="315"/>
      <c r="CKD60" s="315"/>
      <c r="CKE60" s="315"/>
      <c r="CKF60" s="315"/>
      <c r="CKG60" s="315"/>
      <c r="CKH60" s="315"/>
      <c r="CKI60" s="315"/>
      <c r="CKJ60" s="315"/>
      <c r="CKK60" s="315"/>
      <c r="CKL60" s="315"/>
      <c r="CKM60" s="315"/>
      <c r="CKN60" s="315"/>
      <c r="CKO60" s="315"/>
      <c r="CKP60" s="315"/>
      <c r="CKQ60" s="315"/>
      <c r="CKR60" s="315"/>
      <c r="CKS60" s="315"/>
      <c r="CKT60" s="315"/>
      <c r="CKU60" s="315"/>
      <c r="CKV60" s="315"/>
      <c r="CKW60" s="315"/>
      <c r="CKX60" s="315"/>
      <c r="CKY60" s="315"/>
      <c r="CKZ60" s="315"/>
      <c r="CLA60" s="315"/>
      <c r="CLB60" s="315"/>
      <c r="CLC60" s="315"/>
      <c r="CLD60" s="315"/>
      <c r="CLE60" s="315"/>
      <c r="CLF60" s="315"/>
      <c r="CLG60" s="315"/>
      <c r="CLH60" s="315"/>
      <c r="CLI60" s="315"/>
      <c r="CLJ60" s="315"/>
      <c r="CLK60" s="315"/>
      <c r="CLL60" s="315"/>
      <c r="CLM60" s="315"/>
      <c r="CLN60" s="315"/>
      <c r="CLO60" s="315"/>
      <c r="CLP60" s="315"/>
      <c r="CLQ60" s="315"/>
      <c r="CLR60" s="315"/>
      <c r="CLS60" s="315"/>
      <c r="CLT60" s="315"/>
      <c r="CLU60" s="315"/>
      <c r="CLV60" s="315"/>
      <c r="CLW60" s="315"/>
      <c r="CLX60" s="315"/>
      <c r="CLY60" s="315"/>
      <c r="CLZ60" s="315"/>
      <c r="CMA60" s="315"/>
      <c r="CMB60" s="315"/>
      <c r="CMC60" s="315"/>
      <c r="CMD60" s="315"/>
      <c r="CME60" s="315"/>
      <c r="CMF60" s="315"/>
      <c r="CMG60" s="315"/>
      <c r="CMH60" s="315"/>
      <c r="CMI60" s="315"/>
      <c r="CMJ60" s="315"/>
      <c r="CMK60" s="315"/>
      <c r="CML60" s="315"/>
      <c r="CMM60" s="315"/>
      <c r="CMN60" s="315"/>
      <c r="CMO60" s="315"/>
      <c r="CMP60" s="315"/>
      <c r="CMQ60" s="315"/>
      <c r="CMR60" s="315"/>
      <c r="CMS60" s="315"/>
      <c r="CMT60" s="315"/>
      <c r="CMU60" s="315"/>
      <c r="CMV60" s="315"/>
      <c r="CMW60" s="315"/>
      <c r="CMX60" s="315"/>
      <c r="CMY60" s="315"/>
      <c r="CMZ60" s="315"/>
      <c r="CNA60" s="315"/>
      <c r="CNB60" s="315"/>
      <c r="CNC60" s="315"/>
      <c r="CND60" s="315"/>
      <c r="CNE60" s="315"/>
      <c r="CNF60" s="315"/>
      <c r="CNG60" s="315"/>
      <c r="CNH60" s="315"/>
      <c r="CNI60" s="315"/>
      <c r="CNJ60" s="315"/>
      <c r="CNK60" s="315"/>
      <c r="CNL60" s="315"/>
      <c r="CNM60" s="315"/>
      <c r="CNN60" s="315"/>
      <c r="CNO60" s="315"/>
      <c r="CNP60" s="315"/>
      <c r="CNQ60" s="315"/>
      <c r="CNR60" s="315"/>
      <c r="CNS60" s="315"/>
      <c r="CNT60" s="315"/>
      <c r="CNU60" s="315"/>
      <c r="CNV60" s="315"/>
      <c r="CNW60" s="315"/>
      <c r="CNX60" s="315"/>
      <c r="CNY60" s="315"/>
      <c r="CNZ60" s="315"/>
      <c r="COA60" s="315"/>
      <c r="COB60" s="315"/>
      <c r="COC60" s="315"/>
      <c r="COD60" s="315"/>
      <c r="COE60" s="315"/>
      <c r="COF60" s="315"/>
      <c r="COG60" s="315"/>
      <c r="COH60" s="315"/>
      <c r="COI60" s="315"/>
      <c r="COJ60" s="315"/>
      <c r="COK60" s="315"/>
      <c r="COL60" s="315"/>
      <c r="COM60" s="315"/>
      <c r="CON60" s="315"/>
      <c r="COO60" s="315"/>
      <c r="COP60" s="315"/>
      <c r="COQ60" s="315"/>
      <c r="COR60" s="315"/>
      <c r="COS60" s="315"/>
      <c r="COT60" s="315"/>
      <c r="COU60" s="315"/>
      <c r="COV60" s="315"/>
      <c r="COW60" s="315"/>
      <c r="COX60" s="315"/>
      <c r="COY60" s="315"/>
      <c r="COZ60" s="315"/>
      <c r="CPA60" s="315"/>
      <c r="CPB60" s="315"/>
      <c r="CPC60" s="315"/>
      <c r="CPD60" s="315"/>
      <c r="CPE60" s="315"/>
      <c r="CPF60" s="315"/>
      <c r="CPG60" s="315"/>
      <c r="CPH60" s="315"/>
      <c r="CPI60" s="315"/>
      <c r="CPJ60" s="315"/>
      <c r="CPK60" s="315"/>
      <c r="CPL60" s="315"/>
      <c r="CPM60" s="315"/>
      <c r="CPN60" s="315"/>
      <c r="CPO60" s="315"/>
      <c r="CPP60" s="315"/>
      <c r="CPQ60" s="315"/>
      <c r="CPR60" s="315"/>
      <c r="CPS60" s="315"/>
      <c r="CPT60" s="315"/>
      <c r="CPU60" s="315"/>
      <c r="CPV60" s="315"/>
      <c r="CPW60" s="315"/>
      <c r="CPX60" s="315"/>
      <c r="CPY60" s="315"/>
      <c r="CPZ60" s="315"/>
      <c r="CQA60" s="315"/>
      <c r="CQB60" s="315"/>
      <c r="CQC60" s="315"/>
      <c r="CQD60" s="315"/>
      <c r="CQE60" s="315"/>
      <c r="CQF60" s="315"/>
      <c r="CQG60" s="315"/>
      <c r="CQH60" s="315"/>
      <c r="CQI60" s="315"/>
      <c r="CQJ60" s="315"/>
      <c r="CQK60" s="315"/>
      <c r="CQL60" s="315"/>
      <c r="CQM60" s="315"/>
      <c r="CQN60" s="315"/>
      <c r="CQO60" s="315"/>
      <c r="CQP60" s="315"/>
      <c r="CQQ60" s="315"/>
      <c r="CQR60" s="315"/>
      <c r="CQS60" s="315"/>
      <c r="CQT60" s="315"/>
      <c r="CQU60" s="315"/>
      <c r="CQV60" s="315"/>
      <c r="CQW60" s="315"/>
      <c r="CQX60" s="315"/>
      <c r="CQY60" s="315"/>
      <c r="CQZ60" s="315"/>
      <c r="CRA60" s="315"/>
      <c r="CRB60" s="315"/>
      <c r="CRC60" s="315"/>
      <c r="CRD60" s="315"/>
      <c r="CRE60" s="315"/>
      <c r="CRF60" s="315"/>
      <c r="CRG60" s="315"/>
      <c r="CRH60" s="315"/>
      <c r="CRI60" s="315"/>
      <c r="CRJ60" s="315"/>
      <c r="CRK60" s="315"/>
      <c r="CRL60" s="128"/>
      <c r="CRM60" s="128"/>
      <c r="CRN60" s="128"/>
      <c r="CRO60" s="128"/>
      <c r="CRP60" s="128"/>
      <c r="CRQ60" s="128"/>
      <c r="CRR60" s="128"/>
      <c r="CRS60" s="128"/>
      <c r="CRT60" s="128"/>
      <c r="CRU60" s="128"/>
      <c r="CRV60" s="128"/>
      <c r="CRW60" s="128"/>
      <c r="CRX60" s="128"/>
      <c r="CRY60" s="128"/>
      <c r="CRZ60" s="128"/>
      <c r="CSA60" s="128"/>
      <c r="CSB60" s="128"/>
      <c r="CSC60" s="128"/>
      <c r="CSD60" s="128"/>
      <c r="CSE60" s="128"/>
      <c r="CSF60" s="128"/>
      <c r="CSG60" s="128"/>
      <c r="CSH60" s="128"/>
      <c r="CSI60" s="128"/>
      <c r="CSJ60" s="128"/>
      <c r="CSK60" s="128"/>
      <c r="CSL60" s="128"/>
      <c r="CSM60" s="128"/>
      <c r="CSN60" s="128"/>
      <c r="CSO60" s="128"/>
      <c r="CSP60" s="128"/>
      <c r="CSQ60" s="128"/>
      <c r="CSR60" s="128"/>
      <c r="CSS60" s="128"/>
      <c r="CST60" s="128"/>
      <c r="CSU60" s="128"/>
      <c r="CSV60" s="128"/>
      <c r="CSW60" s="128"/>
      <c r="CSX60" s="128"/>
      <c r="CSY60" s="128"/>
      <c r="CSZ60" s="128"/>
      <c r="CTA60" s="128"/>
      <c r="CTB60" s="128"/>
      <c r="CTC60" s="128"/>
      <c r="CTD60" s="128"/>
      <c r="CTE60" s="128"/>
      <c r="CTF60" s="128"/>
      <c r="CTG60" s="128"/>
      <c r="CTH60" s="128"/>
      <c r="CTI60" s="128"/>
      <c r="CTJ60" s="128"/>
      <c r="CTK60" s="128"/>
      <c r="CTL60" s="128"/>
      <c r="CTM60" s="128"/>
      <c r="CTN60" s="128"/>
      <c r="CTO60" s="128"/>
      <c r="CTP60" s="128"/>
      <c r="CTQ60" s="128"/>
      <c r="CTR60" s="128"/>
      <c r="CTS60" s="128"/>
      <c r="CTT60" s="128"/>
      <c r="CTU60" s="128"/>
      <c r="CTV60" s="128"/>
      <c r="CTW60" s="128"/>
      <c r="CTX60" s="128"/>
      <c r="CTY60" s="128"/>
      <c r="CTZ60" s="128"/>
      <c r="CUA60" s="128"/>
      <c r="CUB60" s="128"/>
      <c r="CUC60" s="128"/>
      <c r="CUD60" s="128"/>
      <c r="CUE60" s="128"/>
      <c r="CUF60" s="128"/>
      <c r="CUG60" s="128"/>
      <c r="CUH60" s="128"/>
      <c r="CUI60" s="128"/>
      <c r="CUJ60" s="128"/>
      <c r="CUK60" s="128"/>
      <c r="CUL60" s="128"/>
      <c r="CUM60" s="128"/>
      <c r="CUN60" s="128"/>
      <c r="CUO60" s="128"/>
      <c r="CUP60" s="128"/>
      <c r="CUQ60" s="128"/>
      <c r="CUR60" s="128"/>
      <c r="CUS60" s="128"/>
      <c r="CUT60" s="128"/>
      <c r="CUU60" s="128"/>
      <c r="CUV60" s="128"/>
      <c r="CUW60" s="128"/>
      <c r="CUX60" s="128"/>
      <c r="CUY60" s="128"/>
      <c r="CUZ60" s="128"/>
      <c r="CVA60" s="128"/>
      <c r="CVB60" s="128"/>
      <c r="CVC60" s="128"/>
      <c r="CVD60" s="128"/>
      <c r="CVE60" s="128"/>
      <c r="CVF60" s="128"/>
      <c r="CVG60" s="128"/>
      <c r="CVH60" s="128"/>
      <c r="CVI60" s="128"/>
      <c r="CVJ60" s="128"/>
      <c r="CVK60" s="128"/>
      <c r="CVL60" s="128"/>
      <c r="CVM60" s="128"/>
      <c r="CVN60" s="128"/>
      <c r="CVO60" s="128"/>
      <c r="CVP60" s="128"/>
      <c r="CVQ60" s="128"/>
      <c r="CVR60" s="128"/>
      <c r="CVS60" s="128"/>
      <c r="CVT60" s="128"/>
      <c r="CVU60" s="128"/>
      <c r="CVV60" s="128"/>
      <c r="CVW60" s="128"/>
      <c r="CVX60" s="128"/>
      <c r="CVY60" s="128"/>
      <c r="CVZ60" s="128"/>
      <c r="CWA60" s="128"/>
      <c r="CWB60" s="128"/>
      <c r="CWC60" s="128"/>
      <c r="CWD60" s="128"/>
      <c r="CWE60" s="128"/>
      <c r="CWF60" s="128"/>
      <c r="CWG60" s="128"/>
      <c r="CWH60" s="128"/>
      <c r="CWI60" s="128"/>
      <c r="CWJ60" s="128"/>
      <c r="CWK60" s="128"/>
      <c r="CWL60" s="128"/>
      <c r="CWM60" s="128"/>
      <c r="CWN60" s="128"/>
      <c r="CWO60" s="128"/>
      <c r="CWP60" s="128"/>
      <c r="CWQ60" s="128"/>
      <c r="CWR60" s="128"/>
      <c r="CWS60" s="128"/>
      <c r="CWT60" s="128"/>
      <c r="CWU60" s="128"/>
      <c r="CWV60" s="128"/>
      <c r="CWW60" s="128"/>
      <c r="CWX60" s="128"/>
      <c r="CWY60" s="128"/>
      <c r="CWZ60" s="128"/>
      <c r="CXA60" s="128"/>
      <c r="CXB60" s="128"/>
      <c r="CXC60" s="128"/>
      <c r="CXD60" s="128"/>
      <c r="CXE60" s="128"/>
      <c r="CXF60" s="128"/>
      <c r="CXG60" s="128"/>
      <c r="CXH60" s="128"/>
      <c r="CXI60" s="128"/>
      <c r="CXJ60" s="128"/>
      <c r="CXK60" s="128"/>
      <c r="CXL60" s="128"/>
      <c r="CXM60" s="128"/>
      <c r="CXN60" s="128"/>
      <c r="CXO60" s="128"/>
      <c r="CXP60" s="128"/>
      <c r="CXQ60" s="128"/>
      <c r="CXR60" s="128"/>
      <c r="CXS60" s="128"/>
      <c r="CXT60" s="128"/>
      <c r="CXU60" s="128"/>
      <c r="CXV60" s="128"/>
      <c r="CXW60" s="128"/>
      <c r="CXX60" s="128"/>
      <c r="CXY60" s="128"/>
      <c r="CXZ60" s="128"/>
      <c r="CYA60" s="128"/>
      <c r="CYB60" s="128"/>
      <c r="CYC60" s="128"/>
      <c r="CYD60" s="128"/>
      <c r="CYE60" s="128"/>
      <c r="CYF60" s="128"/>
      <c r="CYG60" s="128"/>
      <c r="CYH60" s="128"/>
      <c r="CYI60" s="128"/>
      <c r="CYJ60" s="128"/>
      <c r="CYK60" s="128"/>
      <c r="CYL60" s="128"/>
      <c r="CYM60" s="128"/>
      <c r="CYN60" s="128"/>
      <c r="CYO60" s="128"/>
      <c r="CYP60" s="128"/>
      <c r="CYQ60" s="128"/>
      <c r="CYR60" s="128"/>
      <c r="CYS60" s="128"/>
      <c r="CYT60" s="128"/>
      <c r="CYU60" s="128"/>
      <c r="CYV60" s="128"/>
      <c r="CYW60" s="128"/>
      <c r="CYX60" s="128"/>
      <c r="CYY60" s="128"/>
      <c r="CYZ60" s="128"/>
      <c r="CZA60" s="128"/>
      <c r="CZB60" s="128"/>
      <c r="CZC60" s="128"/>
      <c r="CZD60" s="128"/>
      <c r="CZE60" s="128"/>
      <c r="CZF60" s="128"/>
      <c r="CZG60" s="128"/>
      <c r="CZH60" s="128"/>
      <c r="CZI60" s="128"/>
      <c r="CZJ60" s="128"/>
      <c r="CZK60" s="128"/>
      <c r="CZL60" s="128"/>
      <c r="CZM60" s="128"/>
      <c r="CZN60" s="128"/>
      <c r="CZO60" s="128"/>
      <c r="CZP60" s="128"/>
      <c r="CZQ60" s="128"/>
      <c r="CZR60" s="128"/>
      <c r="CZS60" s="128"/>
      <c r="CZT60" s="128"/>
      <c r="CZU60" s="128"/>
      <c r="CZV60" s="128"/>
      <c r="CZW60" s="128"/>
      <c r="CZX60" s="128"/>
      <c r="CZY60" s="128"/>
      <c r="CZZ60" s="128"/>
      <c r="DAA60" s="128"/>
      <c r="DAB60" s="128"/>
      <c r="DAC60" s="128"/>
      <c r="DAD60" s="128"/>
      <c r="DAE60" s="128"/>
      <c r="DAF60" s="128"/>
      <c r="DAG60" s="128"/>
      <c r="DAH60" s="128"/>
      <c r="DAI60" s="128"/>
      <c r="DAJ60" s="128"/>
      <c r="DAK60" s="128"/>
      <c r="DAL60" s="128"/>
      <c r="DAM60" s="128"/>
      <c r="DAN60" s="128"/>
      <c r="DAO60" s="128"/>
      <c r="DAP60" s="128"/>
      <c r="DAQ60" s="128"/>
      <c r="DAR60" s="128"/>
      <c r="DAS60" s="128"/>
      <c r="DAT60" s="128"/>
      <c r="DAU60" s="128"/>
      <c r="DAV60" s="128"/>
      <c r="DAW60" s="128"/>
      <c r="DAX60" s="128"/>
      <c r="DAY60" s="128"/>
      <c r="DAZ60" s="128"/>
      <c r="DBA60" s="128"/>
      <c r="DBB60" s="128"/>
      <c r="DBC60" s="128"/>
      <c r="DBD60" s="128"/>
      <c r="DBE60" s="128"/>
      <c r="DBF60" s="128"/>
      <c r="DBG60" s="128"/>
      <c r="DBH60" s="128"/>
      <c r="DBI60" s="128"/>
      <c r="DBJ60" s="128"/>
      <c r="DBK60" s="128"/>
      <c r="DBL60" s="128"/>
      <c r="DBM60" s="128"/>
      <c r="DBN60" s="128"/>
      <c r="DBO60" s="128"/>
      <c r="DBP60" s="128"/>
      <c r="DBQ60" s="128"/>
      <c r="DBR60" s="128"/>
      <c r="DBS60" s="128"/>
      <c r="DBT60" s="128"/>
      <c r="DBU60" s="128"/>
      <c r="DBV60" s="128"/>
      <c r="DBW60" s="128"/>
      <c r="DBX60" s="128"/>
      <c r="DBY60" s="128"/>
      <c r="DBZ60" s="128"/>
      <c r="DCA60" s="128"/>
      <c r="DCB60" s="128"/>
      <c r="DCC60" s="128"/>
      <c r="DCD60" s="128"/>
      <c r="DCE60" s="128"/>
      <c r="DCF60" s="128"/>
      <c r="DCG60" s="128"/>
      <c r="DCH60" s="128"/>
      <c r="DCI60" s="128"/>
      <c r="DCJ60" s="128"/>
      <c r="DCK60" s="128"/>
      <c r="DCL60" s="128"/>
      <c r="DCM60" s="128"/>
      <c r="DCN60" s="128"/>
      <c r="DCO60" s="128"/>
      <c r="DCP60" s="128"/>
      <c r="DCQ60" s="128"/>
      <c r="DCR60" s="128"/>
      <c r="DCS60" s="128"/>
      <c r="DCT60" s="128"/>
      <c r="DCU60" s="128"/>
      <c r="DCV60" s="128"/>
      <c r="DCW60" s="128"/>
      <c r="DCX60" s="128"/>
      <c r="DCY60" s="128"/>
      <c r="DCZ60" s="128"/>
      <c r="DDA60" s="128"/>
      <c r="DDB60" s="128"/>
      <c r="DDC60" s="128"/>
      <c r="DDD60" s="128"/>
      <c r="DDE60" s="128"/>
      <c r="DDF60" s="128"/>
      <c r="DDG60" s="128"/>
      <c r="DDH60" s="128"/>
      <c r="DDI60" s="128"/>
      <c r="DDJ60" s="128"/>
      <c r="DDK60" s="128"/>
      <c r="DDL60" s="128"/>
      <c r="DDM60" s="128"/>
      <c r="DDN60" s="128"/>
      <c r="DDO60" s="128"/>
      <c r="DDP60" s="128"/>
      <c r="DDQ60" s="128"/>
      <c r="DDR60" s="128"/>
      <c r="DDS60" s="128"/>
      <c r="DDT60" s="128"/>
      <c r="DDU60" s="128"/>
      <c r="DDV60" s="128"/>
      <c r="DDW60" s="128"/>
      <c r="DDX60" s="128"/>
      <c r="DDY60" s="128"/>
      <c r="DDZ60" s="128"/>
      <c r="DEA60" s="128"/>
      <c r="DEB60" s="128"/>
      <c r="DEC60" s="128"/>
      <c r="DED60" s="128"/>
      <c r="DEE60" s="128"/>
      <c r="DEF60" s="128"/>
      <c r="DEG60" s="128"/>
      <c r="DEH60" s="128"/>
      <c r="DEI60" s="128"/>
      <c r="DEJ60" s="128"/>
      <c r="DEK60" s="128"/>
      <c r="DEL60" s="128"/>
      <c r="DEM60" s="128"/>
      <c r="DEN60" s="128"/>
      <c r="DEO60" s="128"/>
      <c r="DEP60" s="128"/>
      <c r="DEQ60" s="128"/>
      <c r="DER60" s="128"/>
      <c r="DES60" s="128"/>
      <c r="DET60" s="128"/>
      <c r="DEU60" s="128"/>
      <c r="DEV60" s="128"/>
      <c r="DEW60" s="128"/>
      <c r="DEX60" s="128"/>
      <c r="DEY60" s="128"/>
      <c r="DEZ60" s="128"/>
      <c r="DFA60" s="128"/>
      <c r="DFB60" s="128"/>
      <c r="DFC60" s="128"/>
      <c r="DFD60" s="128"/>
      <c r="DFE60" s="128"/>
      <c r="DFF60" s="128"/>
      <c r="DFG60" s="128"/>
      <c r="DFH60" s="128"/>
      <c r="DFI60" s="128"/>
      <c r="DFJ60" s="128"/>
      <c r="DFK60" s="128"/>
      <c r="DFL60" s="128"/>
      <c r="DFM60" s="128"/>
      <c r="DFN60" s="128"/>
      <c r="DFO60" s="128"/>
      <c r="DFP60" s="128"/>
      <c r="DFQ60" s="128"/>
      <c r="DFR60" s="128"/>
      <c r="DFS60" s="128"/>
      <c r="DFT60" s="128"/>
      <c r="DFU60" s="128"/>
      <c r="DFV60" s="128"/>
      <c r="DFW60" s="128"/>
      <c r="DFX60" s="128"/>
      <c r="DFY60" s="128"/>
      <c r="DFZ60" s="128"/>
      <c r="DGA60" s="128"/>
      <c r="DGB60" s="128"/>
      <c r="DGC60" s="128"/>
      <c r="DGD60" s="128"/>
      <c r="DGE60" s="128"/>
      <c r="DGF60" s="128"/>
      <c r="DGG60" s="128"/>
      <c r="DGH60" s="128"/>
      <c r="DGI60" s="128"/>
      <c r="DGJ60" s="128"/>
      <c r="DGK60" s="128"/>
      <c r="DGL60" s="128"/>
      <c r="DGM60" s="128"/>
      <c r="DGN60" s="128"/>
      <c r="DGO60" s="128"/>
      <c r="DGP60" s="128"/>
      <c r="DGQ60" s="128"/>
      <c r="DGR60" s="128"/>
      <c r="DGS60" s="128"/>
      <c r="DGT60" s="128"/>
      <c r="DGU60" s="128"/>
      <c r="DGV60" s="128"/>
      <c r="DGW60" s="128"/>
      <c r="DGX60" s="128"/>
      <c r="DGY60" s="128"/>
      <c r="DGZ60" s="128"/>
      <c r="DHA60" s="128"/>
      <c r="DHB60" s="128"/>
      <c r="DHC60" s="128"/>
      <c r="DHD60" s="128"/>
      <c r="DHE60" s="128"/>
      <c r="DHF60" s="128"/>
      <c r="DHG60" s="128"/>
      <c r="DHH60" s="128"/>
      <c r="DHI60" s="128"/>
      <c r="DHJ60" s="128"/>
      <c r="DHK60" s="128"/>
      <c r="DHL60" s="128"/>
      <c r="DHM60" s="128"/>
      <c r="DHN60" s="128"/>
      <c r="DHO60" s="128"/>
      <c r="DHP60" s="128"/>
      <c r="DHQ60" s="128"/>
      <c r="DHR60" s="128"/>
      <c r="DHS60" s="128"/>
      <c r="DHT60" s="128"/>
      <c r="DHU60" s="128"/>
      <c r="DHV60" s="128"/>
      <c r="DHW60" s="128"/>
      <c r="DHX60" s="128"/>
      <c r="DHY60" s="128"/>
      <c r="DHZ60" s="128"/>
      <c r="DIA60" s="128"/>
      <c r="DIB60" s="128"/>
      <c r="DIC60" s="128"/>
      <c r="DID60" s="128"/>
      <c r="DIE60" s="128"/>
      <c r="DIF60" s="128"/>
      <c r="DIG60" s="128"/>
      <c r="DIH60" s="128"/>
      <c r="DII60" s="128"/>
      <c r="DIJ60" s="128"/>
      <c r="DIK60" s="128"/>
      <c r="DIL60" s="128"/>
      <c r="DIM60" s="128"/>
      <c r="DIN60" s="128"/>
      <c r="DIO60" s="128"/>
      <c r="DIP60" s="128"/>
      <c r="DIQ60" s="128"/>
      <c r="DIR60" s="128"/>
      <c r="DIS60" s="128"/>
      <c r="DIT60" s="128"/>
      <c r="DIU60" s="128"/>
      <c r="DIV60" s="128"/>
      <c r="DIW60" s="128"/>
      <c r="DIX60" s="128"/>
      <c r="DIY60" s="128"/>
      <c r="DIZ60" s="128"/>
      <c r="DJA60" s="128"/>
      <c r="DJB60" s="128"/>
      <c r="DJC60" s="128"/>
      <c r="DJD60" s="128"/>
      <c r="DJE60" s="128"/>
      <c r="DJF60" s="128"/>
      <c r="DJG60" s="128"/>
      <c r="DJH60" s="128"/>
      <c r="DJI60" s="128"/>
      <c r="DJJ60" s="128"/>
      <c r="DJK60" s="128"/>
      <c r="DJL60" s="128"/>
      <c r="DJM60" s="128"/>
      <c r="DJN60" s="128"/>
      <c r="DJO60" s="128"/>
      <c r="DJP60" s="128"/>
      <c r="DJQ60" s="128"/>
      <c r="DJR60" s="128"/>
      <c r="DJS60" s="128"/>
      <c r="DJT60" s="128"/>
      <c r="DJU60" s="128"/>
      <c r="DJV60" s="128"/>
      <c r="DJW60" s="128"/>
      <c r="DJX60" s="128"/>
      <c r="DJY60" s="128"/>
      <c r="DJZ60" s="128"/>
      <c r="DKA60" s="128"/>
      <c r="DKB60" s="128"/>
      <c r="DKC60" s="128"/>
      <c r="DKD60" s="128"/>
      <c r="DKE60" s="128"/>
      <c r="DKF60" s="128"/>
      <c r="DKG60" s="128"/>
      <c r="DKH60" s="128"/>
      <c r="DKI60" s="128"/>
      <c r="DKJ60" s="128"/>
      <c r="DKK60" s="128"/>
      <c r="DKL60" s="128"/>
      <c r="DKM60" s="128"/>
      <c r="DKN60" s="128"/>
      <c r="DKO60" s="128"/>
      <c r="DKP60" s="128"/>
      <c r="DKQ60" s="128"/>
      <c r="DKR60" s="128"/>
      <c r="DKS60" s="128"/>
      <c r="DKT60" s="128"/>
      <c r="DKU60" s="128"/>
      <c r="DKV60" s="128"/>
      <c r="DKW60" s="128"/>
      <c r="DKX60" s="128"/>
      <c r="DKY60" s="128"/>
      <c r="DKZ60" s="128"/>
      <c r="DLA60" s="128"/>
      <c r="DLB60" s="128"/>
      <c r="DLC60" s="128"/>
      <c r="DLD60" s="128"/>
      <c r="DLE60" s="128"/>
      <c r="DLF60" s="128"/>
      <c r="DLG60" s="128"/>
      <c r="DLH60" s="128"/>
      <c r="DLI60" s="128"/>
      <c r="DLJ60" s="128"/>
      <c r="DLK60" s="128"/>
      <c r="DLL60" s="128"/>
      <c r="DLM60" s="128"/>
      <c r="DLN60" s="128"/>
      <c r="DLO60" s="128"/>
      <c r="DLP60" s="128"/>
      <c r="DLQ60" s="128"/>
      <c r="DLR60" s="128"/>
      <c r="DLS60" s="128"/>
      <c r="DLT60" s="128"/>
      <c r="DLU60" s="128"/>
      <c r="DLV60" s="128"/>
      <c r="DLW60" s="128"/>
      <c r="DLX60" s="128"/>
      <c r="DLY60" s="128"/>
      <c r="DLZ60" s="128"/>
      <c r="DMA60" s="128"/>
      <c r="DMB60" s="128"/>
      <c r="DMC60" s="128"/>
      <c r="DMD60" s="128"/>
      <c r="DME60" s="128"/>
      <c r="DMF60" s="128"/>
      <c r="DMG60" s="128"/>
      <c r="DMH60" s="128"/>
      <c r="DMI60" s="128"/>
      <c r="DMJ60" s="128"/>
      <c r="DMK60" s="128"/>
      <c r="DML60" s="128"/>
      <c r="DMM60" s="128"/>
      <c r="DMN60" s="128"/>
      <c r="DMO60" s="128"/>
      <c r="DMP60" s="128"/>
      <c r="DMQ60" s="128"/>
      <c r="DMR60" s="128"/>
      <c r="DMS60" s="128"/>
      <c r="DMT60" s="128"/>
      <c r="DMU60" s="128"/>
      <c r="DMV60" s="128"/>
      <c r="DMW60" s="128"/>
      <c r="DMX60" s="128"/>
      <c r="DMY60" s="128"/>
      <c r="DMZ60" s="128"/>
      <c r="DNA60" s="128"/>
      <c r="DNB60" s="128"/>
      <c r="DNC60" s="128"/>
      <c r="DND60" s="128"/>
      <c r="DNE60" s="128"/>
      <c r="DNF60" s="128"/>
      <c r="DNG60" s="128"/>
      <c r="DNH60" s="128"/>
      <c r="DNI60" s="128"/>
      <c r="DNJ60" s="128"/>
      <c r="DNK60" s="128"/>
      <c r="DNL60" s="128"/>
      <c r="DNM60" s="128"/>
      <c r="DNN60" s="128"/>
      <c r="DNO60" s="128"/>
      <c r="DNP60" s="128"/>
      <c r="DNQ60" s="128"/>
      <c r="DNR60" s="128"/>
      <c r="DNS60" s="128"/>
      <c r="DNT60" s="128"/>
      <c r="DNU60" s="128"/>
      <c r="DNV60" s="128"/>
      <c r="DNW60" s="128"/>
      <c r="DNX60" s="128"/>
      <c r="DNY60" s="128"/>
      <c r="DNZ60" s="128"/>
      <c r="DOA60" s="128"/>
      <c r="DOB60" s="128"/>
      <c r="DOC60" s="128"/>
      <c r="DOD60" s="128"/>
      <c r="DOE60" s="128"/>
      <c r="DOF60" s="128"/>
      <c r="DOG60" s="128"/>
      <c r="DOH60" s="128"/>
      <c r="DOI60" s="128"/>
      <c r="DOJ60" s="128"/>
      <c r="DOK60" s="128"/>
      <c r="DOL60" s="128"/>
      <c r="DOM60" s="128"/>
      <c r="DON60" s="128"/>
      <c r="DOO60" s="128"/>
      <c r="DOP60" s="128"/>
      <c r="DOQ60" s="128"/>
      <c r="DOR60" s="128"/>
      <c r="DOS60" s="128"/>
      <c r="DOT60" s="128"/>
      <c r="DOU60" s="128"/>
      <c r="DOV60" s="128"/>
      <c r="DOW60" s="128"/>
      <c r="DOX60" s="128"/>
      <c r="DOY60" s="128"/>
      <c r="DOZ60" s="128"/>
      <c r="DPA60" s="128"/>
      <c r="DPB60" s="128"/>
      <c r="DPC60" s="128"/>
      <c r="DPD60" s="128"/>
      <c r="DPE60" s="128"/>
      <c r="DPF60" s="128"/>
      <c r="DPG60" s="128"/>
      <c r="DPH60" s="128"/>
      <c r="DPI60" s="128"/>
      <c r="DPJ60" s="128"/>
      <c r="DPK60" s="128"/>
      <c r="DPL60" s="128"/>
      <c r="DPM60" s="128"/>
      <c r="DPN60" s="128"/>
      <c r="DPO60" s="128"/>
      <c r="DPP60" s="128"/>
      <c r="DPQ60" s="128"/>
      <c r="DPR60" s="128"/>
      <c r="DPS60" s="128"/>
      <c r="DPT60" s="128"/>
      <c r="DPU60" s="128"/>
      <c r="DPV60" s="128"/>
      <c r="DPW60" s="128"/>
      <c r="DPX60" s="128"/>
      <c r="DPY60" s="128"/>
      <c r="DPZ60" s="128"/>
      <c r="DQA60" s="128"/>
      <c r="DQB60" s="128"/>
      <c r="DQC60" s="128"/>
      <c r="DQD60" s="128"/>
      <c r="DQE60" s="128"/>
      <c r="DQF60" s="128"/>
      <c r="DQG60" s="128"/>
      <c r="DQH60" s="128"/>
      <c r="DQI60" s="128"/>
      <c r="DQJ60" s="128"/>
      <c r="DQK60" s="128"/>
      <c r="DQL60" s="128"/>
      <c r="DQM60" s="128"/>
      <c r="DQN60" s="128"/>
      <c r="DQO60" s="128"/>
      <c r="DQP60" s="128"/>
      <c r="DQQ60" s="128"/>
      <c r="DQR60" s="128"/>
      <c r="DQS60" s="128"/>
      <c r="DQT60" s="128"/>
      <c r="DQU60" s="128"/>
      <c r="DQV60" s="128"/>
      <c r="DQW60" s="128"/>
      <c r="DQX60" s="128"/>
      <c r="DQY60" s="128"/>
      <c r="DQZ60" s="128"/>
      <c r="DRA60" s="128"/>
      <c r="DRB60" s="128"/>
      <c r="DRC60" s="128"/>
      <c r="DRD60" s="128"/>
      <c r="DRE60" s="128"/>
      <c r="DRF60" s="128"/>
      <c r="DRG60" s="128"/>
      <c r="DRH60" s="128"/>
      <c r="DRI60" s="128"/>
      <c r="DRJ60" s="128"/>
      <c r="DRK60" s="128"/>
      <c r="DRL60" s="128"/>
      <c r="DRM60" s="128"/>
      <c r="DRN60" s="128"/>
      <c r="DRO60" s="128"/>
      <c r="DRP60" s="128"/>
      <c r="DRQ60" s="128"/>
      <c r="DRR60" s="128"/>
      <c r="DRS60" s="128"/>
      <c r="DRT60" s="128"/>
      <c r="DRU60" s="128"/>
      <c r="DRV60" s="128"/>
      <c r="DRW60" s="128"/>
      <c r="DRX60" s="128"/>
      <c r="DRY60" s="128"/>
      <c r="DRZ60" s="128"/>
      <c r="DSA60" s="128"/>
      <c r="DSB60" s="128"/>
      <c r="DSC60" s="128"/>
      <c r="DSD60" s="128"/>
      <c r="DSE60" s="128"/>
      <c r="DSF60" s="128"/>
      <c r="DSG60" s="128"/>
      <c r="DSH60" s="128"/>
      <c r="DSI60" s="128"/>
      <c r="DSJ60" s="128"/>
      <c r="DSK60" s="128"/>
      <c r="DSL60" s="128"/>
      <c r="DSM60" s="128"/>
      <c r="DSN60" s="128"/>
      <c r="DSO60" s="128"/>
      <c r="DSP60" s="128"/>
      <c r="DSQ60" s="128"/>
      <c r="DSR60" s="128"/>
      <c r="DSS60" s="128"/>
      <c r="DST60" s="128"/>
      <c r="DSU60" s="128"/>
      <c r="DSV60" s="128"/>
      <c r="DSW60" s="128"/>
      <c r="DSX60" s="128"/>
      <c r="DSY60" s="128"/>
      <c r="DSZ60" s="128"/>
      <c r="DTA60" s="128"/>
      <c r="DTB60" s="128"/>
      <c r="DTC60" s="128"/>
      <c r="DTD60" s="128"/>
      <c r="DTE60" s="128"/>
      <c r="DTF60" s="128"/>
      <c r="DTG60" s="128"/>
      <c r="DTH60" s="128"/>
      <c r="DTI60" s="128"/>
      <c r="DTJ60" s="128"/>
      <c r="DTK60" s="128"/>
      <c r="DTL60" s="128"/>
      <c r="DTM60" s="128"/>
      <c r="DTN60" s="128"/>
      <c r="DTO60" s="128"/>
      <c r="DTP60" s="128"/>
      <c r="DTQ60" s="128"/>
      <c r="DTR60" s="128"/>
      <c r="DTS60" s="128"/>
      <c r="DTT60" s="128"/>
      <c r="DTU60" s="128"/>
      <c r="DTV60" s="128"/>
      <c r="DTW60" s="128"/>
      <c r="DTX60" s="128"/>
      <c r="DTY60" s="128"/>
      <c r="DTZ60" s="128"/>
      <c r="DUA60" s="128"/>
      <c r="DUB60" s="128"/>
      <c r="DUC60" s="128"/>
      <c r="DUD60" s="128"/>
      <c r="DUE60" s="128"/>
      <c r="DUF60" s="128"/>
      <c r="DUG60" s="128"/>
      <c r="DUH60" s="128"/>
      <c r="DUI60" s="128"/>
      <c r="DUJ60" s="128"/>
      <c r="DUK60" s="128"/>
      <c r="DUL60" s="128"/>
      <c r="DUM60" s="128"/>
      <c r="DUN60" s="128"/>
      <c r="DUO60" s="128"/>
      <c r="DUP60" s="128"/>
      <c r="DUQ60" s="128"/>
      <c r="DUR60" s="128"/>
      <c r="DUS60" s="128"/>
      <c r="DUT60" s="128"/>
      <c r="DUU60" s="128"/>
      <c r="DUV60" s="128"/>
      <c r="DUW60" s="128"/>
      <c r="DUX60" s="128"/>
      <c r="DUY60" s="128"/>
      <c r="DUZ60" s="128"/>
      <c r="DVA60" s="128"/>
      <c r="DVB60" s="128"/>
      <c r="DVC60" s="128"/>
      <c r="DVD60" s="128"/>
      <c r="DVE60" s="128"/>
      <c r="DVF60" s="128"/>
      <c r="DVG60" s="128"/>
      <c r="DVH60" s="128"/>
      <c r="DVI60" s="128"/>
      <c r="DVJ60" s="128"/>
      <c r="DVK60" s="128"/>
      <c r="DVL60" s="128"/>
      <c r="DVM60" s="128"/>
      <c r="DVN60" s="128"/>
      <c r="DVO60" s="128"/>
      <c r="DVP60" s="128"/>
      <c r="DVQ60" s="128"/>
      <c r="DVR60" s="128"/>
      <c r="DVS60" s="128"/>
      <c r="DVT60" s="128"/>
      <c r="DVU60" s="128"/>
      <c r="DVV60" s="128"/>
      <c r="DVW60" s="128"/>
      <c r="DVX60" s="128"/>
      <c r="DVY60" s="128"/>
      <c r="DVZ60" s="128"/>
      <c r="DWA60" s="128"/>
      <c r="DWB60" s="128"/>
      <c r="DWC60" s="128"/>
      <c r="DWD60" s="128"/>
      <c r="DWE60" s="128"/>
      <c r="DWF60" s="128"/>
      <c r="DWG60" s="128"/>
      <c r="DWH60" s="128"/>
      <c r="DWI60" s="128"/>
      <c r="DWJ60" s="128"/>
      <c r="DWK60" s="128"/>
      <c r="DWL60" s="128"/>
      <c r="DWM60" s="128"/>
      <c r="DWN60" s="128"/>
      <c r="DWO60" s="128"/>
      <c r="DWP60" s="128"/>
      <c r="DWQ60" s="128"/>
      <c r="DWR60" s="128"/>
      <c r="DWS60" s="128"/>
      <c r="DWT60" s="128"/>
      <c r="DWU60" s="128"/>
      <c r="DWV60" s="128"/>
      <c r="DWW60" s="128"/>
      <c r="DWX60" s="128"/>
      <c r="DWY60" s="128"/>
      <c r="DWZ60" s="128"/>
      <c r="DXA60" s="128"/>
      <c r="DXB60" s="128"/>
      <c r="DXC60" s="128"/>
      <c r="DXD60" s="128"/>
      <c r="DXE60" s="128"/>
      <c r="DXF60" s="128"/>
      <c r="DXG60" s="128"/>
      <c r="DXH60" s="128"/>
      <c r="DXI60" s="128"/>
      <c r="DXJ60" s="128"/>
      <c r="DXK60" s="128"/>
      <c r="DXL60" s="128"/>
      <c r="DXM60" s="128"/>
      <c r="DXN60" s="128"/>
      <c r="DXO60" s="128"/>
      <c r="DXP60" s="128"/>
      <c r="DXQ60" s="128"/>
      <c r="DXR60" s="128"/>
      <c r="DXS60" s="128"/>
      <c r="DXT60" s="128"/>
      <c r="DXU60" s="128"/>
      <c r="DXV60" s="128"/>
      <c r="DXW60" s="128"/>
      <c r="DXX60" s="128"/>
      <c r="DXY60" s="128"/>
      <c r="DXZ60" s="128"/>
      <c r="DYA60" s="128"/>
      <c r="DYB60" s="128"/>
      <c r="DYC60" s="128"/>
      <c r="DYD60" s="128"/>
      <c r="DYE60" s="128"/>
      <c r="DYF60" s="128"/>
      <c r="DYG60" s="128"/>
      <c r="DYH60" s="128"/>
      <c r="DYI60" s="128"/>
      <c r="DYJ60" s="128"/>
      <c r="DYK60" s="128"/>
      <c r="DYL60" s="128"/>
      <c r="DYM60" s="128"/>
      <c r="DYN60" s="128"/>
      <c r="DYO60" s="128"/>
      <c r="DYP60" s="128"/>
      <c r="DYQ60" s="128"/>
      <c r="DYR60" s="128"/>
      <c r="DYS60" s="128"/>
      <c r="DYT60" s="128"/>
      <c r="DYU60" s="128"/>
      <c r="DYV60" s="128"/>
      <c r="DYW60" s="128"/>
      <c r="DYX60" s="128"/>
      <c r="DYY60" s="128"/>
      <c r="DYZ60" s="128"/>
      <c r="DZA60" s="128"/>
      <c r="DZB60" s="128"/>
      <c r="DZC60" s="128"/>
      <c r="DZD60" s="128"/>
      <c r="DZE60" s="128"/>
      <c r="DZF60" s="128"/>
      <c r="DZG60" s="128"/>
      <c r="DZH60" s="128"/>
      <c r="DZI60" s="128"/>
      <c r="DZJ60" s="128"/>
      <c r="DZK60" s="128"/>
      <c r="DZL60" s="128"/>
      <c r="DZM60" s="128"/>
      <c r="DZN60" s="128"/>
      <c r="DZO60" s="128"/>
      <c r="DZP60" s="128"/>
      <c r="DZQ60" s="128"/>
      <c r="DZR60" s="128"/>
      <c r="DZS60" s="128"/>
      <c r="DZT60" s="128"/>
      <c r="DZU60" s="128"/>
      <c r="DZV60" s="128"/>
      <c r="DZW60" s="128"/>
      <c r="DZX60" s="128"/>
      <c r="DZY60" s="128"/>
      <c r="DZZ60" s="128"/>
      <c r="EAA60" s="128"/>
      <c r="EAB60" s="128"/>
      <c r="EAC60" s="128"/>
      <c r="EAD60" s="128"/>
      <c r="EAE60" s="128"/>
      <c r="EAF60" s="128"/>
      <c r="EAG60" s="128"/>
      <c r="EAH60" s="128"/>
      <c r="EAI60" s="128"/>
      <c r="EAJ60" s="128"/>
      <c r="EAK60" s="128"/>
      <c r="EAL60" s="128"/>
      <c r="EAM60" s="128"/>
      <c r="EAN60" s="128"/>
      <c r="EAO60" s="128"/>
      <c r="EAP60" s="128"/>
      <c r="EAQ60" s="128"/>
      <c r="EAR60" s="128"/>
      <c r="EAS60" s="128"/>
      <c r="EAT60" s="128"/>
      <c r="EAU60" s="128"/>
      <c r="EAV60" s="128"/>
      <c r="EAW60" s="128"/>
      <c r="EAX60" s="128"/>
      <c r="EAY60" s="128"/>
      <c r="EAZ60" s="128"/>
      <c r="EBA60" s="128"/>
      <c r="EBB60" s="128"/>
      <c r="EBC60" s="128"/>
      <c r="EBD60" s="128"/>
      <c r="EBE60" s="128"/>
      <c r="EBF60" s="128"/>
      <c r="EBG60" s="128"/>
      <c r="EBH60" s="128"/>
      <c r="EBI60" s="128"/>
      <c r="EBJ60" s="128"/>
      <c r="EBK60" s="128"/>
      <c r="EBL60" s="128"/>
      <c r="EBM60" s="128"/>
      <c r="EBN60" s="128"/>
      <c r="EBO60" s="128"/>
      <c r="EBP60" s="128"/>
      <c r="EBQ60" s="128"/>
      <c r="EBR60" s="128"/>
      <c r="EBS60" s="128"/>
      <c r="EBT60" s="128"/>
      <c r="EBU60" s="128"/>
      <c r="EBV60" s="128"/>
      <c r="EBW60" s="128"/>
      <c r="EBX60" s="128"/>
      <c r="EBY60" s="128"/>
      <c r="EBZ60" s="128"/>
      <c r="ECA60" s="128"/>
      <c r="ECB60" s="128"/>
      <c r="ECC60" s="128"/>
      <c r="ECD60" s="128"/>
      <c r="ECE60" s="128"/>
      <c r="ECF60" s="128"/>
      <c r="ECG60" s="128"/>
      <c r="ECH60" s="128"/>
      <c r="ECI60" s="128"/>
      <c r="ECJ60" s="128"/>
      <c r="ECK60" s="128"/>
      <c r="ECL60" s="128"/>
      <c r="ECM60" s="128"/>
      <c r="ECN60" s="128"/>
      <c r="ECO60" s="128"/>
      <c r="ECP60" s="128"/>
      <c r="ECQ60" s="128"/>
      <c r="ECR60" s="128"/>
      <c r="ECS60" s="128"/>
      <c r="ECT60" s="128"/>
      <c r="ECU60" s="128"/>
      <c r="ECV60" s="128"/>
      <c r="ECW60" s="128"/>
      <c r="ECX60" s="128"/>
      <c r="ECY60" s="128"/>
      <c r="ECZ60" s="128"/>
      <c r="EDA60" s="128"/>
      <c r="EDB60" s="128"/>
      <c r="EDC60" s="128"/>
      <c r="EDD60" s="128"/>
      <c r="EDE60" s="128"/>
      <c r="EDF60" s="128"/>
      <c r="EDG60" s="128"/>
      <c r="EDH60" s="128"/>
      <c r="EDI60" s="128"/>
      <c r="EDJ60" s="128"/>
      <c r="EDK60" s="128"/>
      <c r="EDL60" s="128"/>
      <c r="EDM60" s="128"/>
      <c r="EDN60" s="128"/>
      <c r="EDO60" s="128"/>
      <c r="EDP60" s="128"/>
      <c r="EDQ60" s="128"/>
      <c r="EDR60" s="128"/>
      <c r="EDS60" s="128"/>
      <c r="EDT60" s="128"/>
      <c r="EDU60" s="128"/>
      <c r="EDV60" s="128"/>
      <c r="EDW60" s="128"/>
      <c r="EDX60" s="128"/>
      <c r="EDY60" s="128"/>
      <c r="EDZ60" s="128"/>
      <c r="EEA60" s="128"/>
      <c r="EEB60" s="128"/>
      <c r="EEC60" s="128"/>
      <c r="EED60" s="128"/>
      <c r="EEE60" s="128"/>
      <c r="EEF60" s="128"/>
      <c r="EEG60" s="128"/>
      <c r="EEH60" s="128"/>
      <c r="EEI60" s="128"/>
      <c r="EEJ60" s="128"/>
      <c r="EEK60" s="128"/>
      <c r="EEL60" s="128"/>
      <c r="EEM60" s="128"/>
      <c r="EEN60" s="128"/>
      <c r="EEO60" s="128"/>
      <c r="EEP60" s="128"/>
      <c r="EEQ60" s="128"/>
      <c r="EER60" s="128"/>
      <c r="EES60" s="128"/>
      <c r="EET60" s="128"/>
      <c r="EEU60" s="128"/>
      <c r="EEV60" s="128"/>
      <c r="EEW60" s="128"/>
      <c r="EEX60" s="128"/>
      <c r="EEY60" s="128"/>
      <c r="EEZ60" s="128"/>
      <c r="EFA60" s="128"/>
      <c r="EFB60" s="128"/>
      <c r="EFC60" s="128"/>
      <c r="EFD60" s="128"/>
      <c r="EFE60" s="128"/>
      <c r="EFF60" s="128"/>
      <c r="EFG60" s="128"/>
      <c r="EFH60" s="128"/>
      <c r="EFI60" s="128"/>
      <c r="EFJ60" s="128"/>
      <c r="EFK60" s="128"/>
      <c r="EFL60" s="128"/>
      <c r="EFM60" s="128"/>
      <c r="EFN60" s="128"/>
      <c r="EFO60" s="128"/>
      <c r="EFP60" s="128"/>
      <c r="EFQ60" s="128"/>
      <c r="EFR60" s="128"/>
      <c r="EFS60" s="128"/>
      <c r="EFT60" s="128"/>
      <c r="EFU60" s="128"/>
      <c r="EFV60" s="128"/>
      <c r="EFW60" s="128"/>
      <c r="EFX60" s="128"/>
      <c r="EFY60" s="128"/>
      <c r="EFZ60" s="128"/>
      <c r="EGA60" s="128"/>
      <c r="EGB60" s="128"/>
      <c r="EGC60" s="128"/>
      <c r="EGD60" s="128"/>
      <c r="EGE60" s="128"/>
      <c r="EGF60" s="128"/>
      <c r="EGG60" s="128"/>
      <c r="EGH60" s="128"/>
      <c r="EGI60" s="128"/>
      <c r="EGJ60" s="128"/>
      <c r="EGK60" s="128"/>
      <c r="EGL60" s="128"/>
      <c r="EGM60" s="128"/>
      <c r="EGN60" s="128"/>
      <c r="EGO60" s="128"/>
      <c r="EGP60" s="128"/>
      <c r="EGQ60" s="128"/>
      <c r="EGR60" s="128"/>
      <c r="EGS60" s="128"/>
      <c r="EGT60" s="128"/>
      <c r="EGU60" s="128"/>
      <c r="EGV60" s="128"/>
      <c r="EGW60" s="128"/>
      <c r="EGX60" s="128"/>
      <c r="EGY60" s="128"/>
      <c r="EGZ60" s="128"/>
      <c r="EHA60" s="128"/>
      <c r="EHB60" s="128"/>
      <c r="EHC60" s="128"/>
      <c r="EHD60" s="128"/>
      <c r="EHE60" s="128"/>
      <c r="EHF60" s="128"/>
      <c r="EHG60" s="128"/>
      <c r="EHH60" s="128"/>
      <c r="EHI60" s="128"/>
      <c r="EHJ60" s="128"/>
      <c r="EHK60" s="128"/>
      <c r="EHL60" s="128"/>
      <c r="EHM60" s="128"/>
      <c r="EHN60" s="128"/>
      <c r="EHO60" s="128"/>
      <c r="EHP60" s="128"/>
      <c r="EHQ60" s="128"/>
      <c r="EHR60" s="128"/>
      <c r="EHS60" s="128"/>
      <c r="EHT60" s="128"/>
      <c r="EHU60" s="128"/>
      <c r="EHV60" s="128"/>
      <c r="EHW60" s="128"/>
      <c r="EHX60" s="128"/>
      <c r="EHY60" s="128"/>
      <c r="EHZ60" s="128"/>
      <c r="EIA60" s="128"/>
      <c r="EIB60" s="128"/>
      <c r="EIC60" s="128"/>
      <c r="EID60" s="128"/>
      <c r="EIE60" s="128"/>
      <c r="EIF60" s="128"/>
      <c r="EIG60" s="128"/>
      <c r="EIH60" s="128"/>
      <c r="EII60" s="128"/>
      <c r="EIJ60" s="128"/>
      <c r="EIK60" s="128"/>
      <c r="EIL60" s="128"/>
      <c r="EIM60" s="128"/>
      <c r="EIN60" s="128"/>
      <c r="EIO60" s="128"/>
      <c r="EIP60" s="128"/>
      <c r="EIQ60" s="128"/>
      <c r="EIR60" s="128"/>
      <c r="EIS60" s="128"/>
      <c r="EIT60" s="128"/>
      <c r="EIU60" s="128"/>
      <c r="EIV60" s="128"/>
      <c r="EIW60" s="128"/>
      <c r="EIX60" s="128"/>
      <c r="EIY60" s="128"/>
      <c r="EIZ60" s="128"/>
      <c r="EJA60" s="128"/>
      <c r="EJB60" s="128"/>
      <c r="EJC60" s="128"/>
      <c r="EJD60" s="128"/>
      <c r="EJE60" s="128"/>
      <c r="EJF60" s="128"/>
      <c r="EJG60" s="128"/>
      <c r="EJH60" s="128"/>
      <c r="EJI60" s="128"/>
      <c r="EJJ60" s="128"/>
      <c r="EJK60" s="128"/>
      <c r="EJL60" s="128"/>
      <c r="EJM60" s="128"/>
      <c r="EJN60" s="128"/>
      <c r="EJO60" s="128"/>
      <c r="EJP60" s="128"/>
      <c r="EJQ60" s="128"/>
      <c r="EJR60" s="128"/>
      <c r="EJS60" s="128"/>
      <c r="EJT60" s="128"/>
      <c r="EJU60" s="128"/>
      <c r="EJV60" s="128"/>
      <c r="EJW60" s="128"/>
      <c r="EJX60" s="128"/>
      <c r="EJY60" s="128"/>
      <c r="EJZ60" s="128"/>
      <c r="EKA60" s="128"/>
      <c r="EKB60" s="128"/>
      <c r="EKC60" s="128"/>
      <c r="EKD60" s="128"/>
      <c r="EKE60" s="128"/>
      <c r="EKF60" s="128"/>
      <c r="EKG60" s="128"/>
      <c r="EKH60" s="128"/>
      <c r="EKI60" s="128"/>
      <c r="EKJ60" s="128"/>
      <c r="EKK60" s="128"/>
      <c r="EKL60" s="128"/>
      <c r="EKM60" s="128"/>
      <c r="EKN60" s="128"/>
      <c r="EKO60" s="128"/>
      <c r="EKP60" s="128"/>
      <c r="EKQ60" s="128"/>
      <c r="EKR60" s="128"/>
      <c r="EKS60" s="128"/>
      <c r="EKT60" s="128"/>
      <c r="EKU60" s="128"/>
      <c r="EKV60" s="128"/>
      <c r="EKW60" s="128"/>
      <c r="EKX60" s="128"/>
      <c r="EKY60" s="128"/>
      <c r="EKZ60" s="128"/>
      <c r="ELA60" s="128"/>
      <c r="ELB60" s="128"/>
      <c r="ELC60" s="128"/>
      <c r="ELD60" s="128"/>
      <c r="ELE60" s="128"/>
      <c r="ELF60" s="128"/>
      <c r="ELG60" s="128"/>
      <c r="ELH60" s="128"/>
      <c r="ELI60" s="128"/>
      <c r="ELJ60" s="128"/>
      <c r="ELK60" s="128"/>
      <c r="ELL60" s="128"/>
      <c r="ELM60" s="128"/>
      <c r="ELN60" s="128"/>
      <c r="ELO60" s="128"/>
      <c r="ELP60" s="128"/>
      <c r="ELQ60" s="128"/>
      <c r="ELR60" s="128"/>
      <c r="ELS60" s="128"/>
      <c r="ELT60" s="128"/>
      <c r="ELU60" s="128"/>
      <c r="ELV60" s="128"/>
      <c r="ELW60" s="128"/>
      <c r="ELX60" s="128"/>
      <c r="ELY60" s="128"/>
      <c r="ELZ60" s="128"/>
      <c r="EMA60" s="128"/>
      <c r="EMB60" s="128"/>
      <c r="EMC60" s="128"/>
      <c r="EMD60" s="128"/>
      <c r="EME60" s="128"/>
      <c r="EMF60" s="128"/>
      <c r="EMG60" s="128"/>
      <c r="EMH60" s="128"/>
      <c r="EMI60" s="128"/>
      <c r="EMJ60" s="128"/>
      <c r="EMK60" s="128"/>
      <c r="EML60" s="128"/>
      <c r="EMM60" s="128"/>
      <c r="EMN60" s="128"/>
      <c r="EMO60" s="128"/>
      <c r="EMP60" s="128"/>
      <c r="EMQ60" s="128"/>
      <c r="EMR60" s="128"/>
      <c r="EMS60" s="128"/>
      <c r="EMT60" s="128"/>
      <c r="EMU60" s="128"/>
      <c r="EMV60" s="128"/>
      <c r="EMW60" s="128"/>
      <c r="EMX60" s="128"/>
      <c r="EMY60" s="128"/>
      <c r="EMZ60" s="128"/>
      <c r="ENA60" s="128"/>
      <c r="ENB60" s="128"/>
      <c r="ENC60" s="128"/>
      <c r="END60" s="128"/>
      <c r="ENE60" s="128"/>
      <c r="ENF60" s="128"/>
      <c r="ENG60" s="128"/>
      <c r="ENH60" s="128"/>
      <c r="ENI60" s="128"/>
      <c r="ENJ60" s="128"/>
      <c r="ENK60" s="128"/>
      <c r="ENL60" s="128"/>
      <c r="ENM60" s="128"/>
      <c r="ENN60" s="128"/>
      <c r="ENO60" s="128"/>
      <c r="ENP60" s="128"/>
      <c r="ENQ60" s="128"/>
      <c r="ENR60" s="128"/>
      <c r="ENS60" s="128"/>
      <c r="ENT60" s="128"/>
      <c r="ENU60" s="128"/>
      <c r="ENV60" s="128"/>
      <c r="ENW60" s="128"/>
      <c r="ENX60" s="128"/>
      <c r="ENY60" s="128"/>
      <c r="ENZ60" s="128"/>
      <c r="EOA60" s="128"/>
      <c r="EOB60" s="128"/>
      <c r="EOC60" s="128"/>
      <c r="EOD60" s="128"/>
      <c r="EOE60" s="128"/>
      <c r="EOF60" s="128"/>
      <c r="EOG60" s="128"/>
      <c r="EOH60" s="128"/>
      <c r="EOI60" s="128"/>
      <c r="EOJ60" s="128"/>
      <c r="EOK60" s="128"/>
      <c r="EOL60" s="128"/>
      <c r="EOM60" s="128"/>
      <c r="EON60" s="128"/>
      <c r="EOO60" s="128"/>
      <c r="EOP60" s="128"/>
      <c r="EOQ60" s="128"/>
      <c r="EOR60" s="128"/>
      <c r="EOS60" s="128"/>
      <c r="EOT60" s="128"/>
      <c r="EOU60" s="128"/>
      <c r="EOV60" s="128"/>
      <c r="EOW60" s="128"/>
      <c r="EOX60" s="128"/>
      <c r="EOY60" s="128"/>
      <c r="EOZ60" s="128"/>
      <c r="EPA60" s="128"/>
      <c r="EPB60" s="128"/>
      <c r="EPC60" s="128"/>
      <c r="EPD60" s="128"/>
      <c r="EPE60" s="128"/>
      <c r="EPF60" s="128"/>
      <c r="EPG60" s="128"/>
      <c r="EPH60" s="128"/>
      <c r="EPI60" s="128"/>
      <c r="EPJ60" s="128"/>
      <c r="EPK60" s="128"/>
      <c r="EPL60" s="128"/>
      <c r="EPM60" s="128"/>
      <c r="EPN60" s="128"/>
      <c r="EPO60" s="128"/>
      <c r="EPP60" s="128"/>
      <c r="EPQ60" s="128"/>
      <c r="EPR60" s="128"/>
      <c r="EPS60" s="128"/>
      <c r="EPT60" s="128"/>
      <c r="EPU60" s="128"/>
      <c r="EPV60" s="128"/>
      <c r="EPW60" s="128"/>
      <c r="EPX60" s="128"/>
      <c r="EPY60" s="128"/>
      <c r="EPZ60" s="128"/>
      <c r="EQA60" s="128"/>
      <c r="EQB60" s="128"/>
      <c r="EQC60" s="128"/>
      <c r="EQD60" s="128"/>
      <c r="EQE60" s="128"/>
      <c r="EQF60" s="128"/>
      <c r="EQG60" s="128"/>
      <c r="EQH60" s="128"/>
      <c r="EQI60" s="128"/>
      <c r="EQJ60" s="128"/>
      <c r="EQK60" s="128"/>
      <c r="EQL60" s="128"/>
      <c r="EQM60" s="128"/>
      <c r="EQN60" s="128"/>
      <c r="EQO60" s="128"/>
      <c r="EQP60" s="128"/>
      <c r="EQQ60" s="128"/>
      <c r="EQR60" s="128"/>
      <c r="EQS60" s="128"/>
      <c r="EQT60" s="128"/>
      <c r="EQU60" s="128"/>
      <c r="EQV60" s="128"/>
      <c r="EQW60" s="128"/>
      <c r="EQX60" s="128"/>
      <c r="EQY60" s="128"/>
      <c r="EQZ60" s="128"/>
      <c r="ERA60" s="128"/>
      <c r="ERB60" s="128"/>
      <c r="ERC60" s="128"/>
      <c r="ERD60" s="128"/>
      <c r="ERE60" s="128"/>
      <c r="ERF60" s="128"/>
      <c r="ERG60" s="128"/>
      <c r="ERH60" s="128"/>
      <c r="ERI60" s="128"/>
      <c r="ERJ60" s="128"/>
      <c r="ERK60" s="128"/>
      <c r="ERL60" s="128"/>
      <c r="ERM60" s="128"/>
      <c r="ERN60" s="128"/>
      <c r="ERO60" s="128"/>
      <c r="ERP60" s="128"/>
      <c r="ERQ60" s="128"/>
      <c r="ERR60" s="128"/>
      <c r="ERS60" s="128"/>
      <c r="ERT60" s="128"/>
      <c r="ERU60" s="128"/>
      <c r="ERV60" s="128"/>
      <c r="ERW60" s="128"/>
      <c r="ERX60" s="128"/>
      <c r="ERY60" s="128"/>
      <c r="ERZ60" s="128"/>
      <c r="ESA60" s="128"/>
      <c r="ESB60" s="128"/>
      <c r="ESC60" s="128"/>
      <c r="ESD60" s="128"/>
      <c r="ESE60" s="128"/>
      <c r="ESF60" s="128"/>
      <c r="ESG60" s="128"/>
      <c r="ESH60" s="128"/>
      <c r="ESI60" s="128"/>
      <c r="ESJ60" s="128"/>
      <c r="ESK60" s="128"/>
      <c r="ESL60" s="128"/>
      <c r="ESM60" s="128"/>
      <c r="ESN60" s="128"/>
      <c r="ESO60" s="128"/>
      <c r="ESP60" s="128"/>
      <c r="ESQ60" s="128"/>
      <c r="ESR60" s="128"/>
      <c r="ESS60" s="128"/>
      <c r="EST60" s="128"/>
      <c r="ESU60" s="128"/>
      <c r="ESV60" s="128"/>
      <c r="ESW60" s="128"/>
      <c r="ESX60" s="128"/>
      <c r="ESY60" s="128"/>
      <c r="ESZ60" s="128"/>
      <c r="ETA60" s="128"/>
      <c r="ETB60" s="128"/>
      <c r="ETC60" s="128"/>
      <c r="ETD60" s="128"/>
      <c r="ETE60" s="128"/>
      <c r="ETF60" s="128"/>
      <c r="ETG60" s="128"/>
      <c r="ETH60" s="128"/>
      <c r="ETI60" s="128"/>
      <c r="ETJ60" s="128"/>
      <c r="ETK60" s="128"/>
      <c r="ETL60" s="128"/>
      <c r="ETM60" s="128"/>
      <c r="ETN60" s="128"/>
      <c r="ETO60" s="128"/>
      <c r="ETP60" s="128"/>
      <c r="ETQ60" s="128"/>
      <c r="ETR60" s="128"/>
      <c r="ETS60" s="128"/>
      <c r="ETT60" s="128"/>
      <c r="ETU60" s="128"/>
      <c r="ETV60" s="128"/>
      <c r="ETW60" s="128"/>
      <c r="ETX60" s="128"/>
      <c r="ETY60" s="128"/>
      <c r="ETZ60" s="128"/>
      <c r="EUA60" s="128"/>
      <c r="EUB60" s="128"/>
      <c r="EUC60" s="128"/>
      <c r="EUD60" s="128"/>
      <c r="EUE60" s="128"/>
      <c r="EUF60" s="128"/>
      <c r="EUG60" s="128"/>
      <c r="EUH60" s="128"/>
      <c r="EUI60" s="128"/>
      <c r="EUJ60" s="128"/>
      <c r="EUK60" s="128"/>
      <c r="EUL60" s="128"/>
      <c r="EUM60" s="128"/>
      <c r="EUN60" s="128"/>
      <c r="EUO60" s="128"/>
      <c r="EUP60" s="128"/>
      <c r="EUQ60" s="128"/>
      <c r="EUR60" s="128"/>
      <c r="EUS60" s="128"/>
      <c r="EUT60" s="128"/>
      <c r="EUU60" s="128"/>
      <c r="EUV60" s="128"/>
      <c r="EUW60" s="128"/>
      <c r="EUX60" s="128"/>
      <c r="EUY60" s="128"/>
      <c r="EUZ60" s="128"/>
      <c r="EVA60" s="128"/>
      <c r="EVB60" s="128"/>
      <c r="EVC60" s="128"/>
      <c r="EVD60" s="128"/>
      <c r="EVE60" s="128"/>
      <c r="EVF60" s="128"/>
      <c r="EVG60" s="128"/>
      <c r="EVH60" s="128"/>
      <c r="EVI60" s="128"/>
      <c r="EVJ60" s="128"/>
      <c r="EVK60" s="128"/>
      <c r="EVL60" s="128"/>
      <c r="EVM60" s="128"/>
      <c r="EVN60" s="128"/>
      <c r="EVO60" s="128"/>
      <c r="EVP60" s="128"/>
      <c r="EVQ60" s="128"/>
      <c r="EVR60" s="128"/>
      <c r="EVS60" s="128"/>
      <c r="EVT60" s="128"/>
      <c r="EVU60" s="128"/>
      <c r="EVV60" s="128"/>
      <c r="EVW60" s="128"/>
      <c r="EVX60" s="128"/>
      <c r="EVY60" s="128"/>
      <c r="EVZ60" s="128"/>
      <c r="EWA60" s="128"/>
      <c r="EWB60" s="128"/>
      <c r="EWC60" s="128"/>
      <c r="EWD60" s="128"/>
      <c r="EWE60" s="128"/>
      <c r="EWF60" s="128"/>
      <c r="EWG60" s="128"/>
      <c r="EWH60" s="128"/>
      <c r="EWI60" s="128"/>
      <c r="EWJ60" s="128"/>
      <c r="EWK60" s="128"/>
      <c r="EWL60" s="128"/>
      <c r="EWM60" s="128"/>
      <c r="EWN60" s="128"/>
      <c r="EWO60" s="128"/>
      <c r="EWP60" s="128"/>
      <c r="EWQ60" s="128"/>
      <c r="EWR60" s="128"/>
      <c r="EWS60" s="128"/>
      <c r="EWT60" s="128"/>
      <c r="EWU60" s="128"/>
      <c r="EWV60" s="128"/>
      <c r="EWW60" s="128"/>
      <c r="EWX60" s="128"/>
      <c r="EWY60" s="128"/>
      <c r="EWZ60" s="128"/>
      <c r="EXA60" s="128"/>
      <c r="EXB60" s="128"/>
      <c r="EXC60" s="128"/>
      <c r="EXD60" s="128"/>
      <c r="EXE60" s="128"/>
      <c r="EXF60" s="128"/>
      <c r="EXG60" s="128"/>
      <c r="EXH60" s="128"/>
      <c r="EXI60" s="128"/>
      <c r="EXJ60" s="128"/>
      <c r="EXK60" s="128"/>
      <c r="EXL60" s="128"/>
      <c r="EXM60" s="128"/>
      <c r="EXN60" s="128"/>
      <c r="EXO60" s="128"/>
      <c r="EXP60" s="128"/>
      <c r="EXQ60" s="128"/>
      <c r="EXR60" s="128"/>
      <c r="EXS60" s="128"/>
      <c r="EXT60" s="128"/>
      <c r="EXU60" s="128"/>
      <c r="EXV60" s="128"/>
      <c r="EXW60" s="128"/>
      <c r="EXX60" s="128"/>
      <c r="EXY60" s="128"/>
      <c r="EXZ60" s="128"/>
      <c r="EYA60" s="128"/>
      <c r="EYB60" s="128"/>
      <c r="EYC60" s="128"/>
      <c r="EYD60" s="128"/>
      <c r="EYE60" s="128"/>
      <c r="EYF60" s="128"/>
      <c r="EYG60" s="128"/>
      <c r="EYH60" s="128"/>
      <c r="EYI60" s="128"/>
      <c r="EYJ60" s="128"/>
      <c r="EYK60" s="128"/>
      <c r="EYL60" s="128"/>
      <c r="EYM60" s="128"/>
      <c r="EYN60" s="128"/>
      <c r="EYO60" s="128"/>
      <c r="EYP60" s="128"/>
      <c r="EYQ60" s="128"/>
      <c r="EYR60" s="128"/>
      <c r="EYS60" s="128"/>
      <c r="EYT60" s="128"/>
      <c r="EYU60" s="128"/>
      <c r="EYV60" s="128"/>
      <c r="EYW60" s="128"/>
      <c r="EYX60" s="128"/>
      <c r="EYY60" s="128"/>
      <c r="EYZ60" s="128"/>
      <c r="EZA60" s="128"/>
      <c r="EZB60" s="128"/>
      <c r="EZC60" s="128"/>
      <c r="EZD60" s="128"/>
      <c r="EZE60" s="128"/>
      <c r="EZF60" s="128"/>
      <c r="EZG60" s="128"/>
      <c r="EZH60" s="128"/>
      <c r="EZI60" s="128"/>
      <c r="EZJ60" s="128"/>
      <c r="EZK60" s="128"/>
      <c r="EZL60" s="128"/>
      <c r="EZM60" s="128"/>
      <c r="EZN60" s="128"/>
      <c r="EZO60" s="128"/>
      <c r="EZP60" s="128"/>
      <c r="EZQ60" s="128"/>
      <c r="EZR60" s="128"/>
      <c r="EZS60" s="128"/>
      <c r="EZT60" s="128"/>
      <c r="EZU60" s="128"/>
      <c r="EZV60" s="128"/>
      <c r="EZW60" s="128"/>
      <c r="EZX60" s="128"/>
      <c r="EZY60" s="128"/>
      <c r="EZZ60" s="128"/>
      <c r="FAA60" s="128"/>
      <c r="FAB60" s="128"/>
      <c r="FAC60" s="128"/>
      <c r="FAD60" s="128"/>
      <c r="FAE60" s="128"/>
      <c r="FAF60" s="128"/>
      <c r="FAG60" s="128"/>
      <c r="FAH60" s="128"/>
      <c r="FAI60" s="128"/>
      <c r="FAJ60" s="128"/>
      <c r="FAK60" s="128"/>
      <c r="FAL60" s="128"/>
      <c r="FAM60" s="128"/>
      <c r="FAN60" s="128"/>
      <c r="FAO60" s="128"/>
      <c r="FAP60" s="128"/>
      <c r="FAQ60" s="128"/>
      <c r="FAR60" s="128"/>
      <c r="FAS60" s="128"/>
      <c r="FAT60" s="128"/>
      <c r="FAU60" s="128"/>
      <c r="FAV60" s="128"/>
      <c r="FAW60" s="128"/>
      <c r="FAX60" s="128"/>
      <c r="FAY60" s="128"/>
      <c r="FAZ60" s="128"/>
      <c r="FBA60" s="128"/>
      <c r="FBB60" s="128"/>
      <c r="FBC60" s="128"/>
      <c r="FBD60" s="128"/>
      <c r="FBE60" s="128"/>
      <c r="FBF60" s="128"/>
      <c r="FBG60" s="128"/>
      <c r="FBH60" s="128"/>
      <c r="FBI60" s="128"/>
      <c r="FBJ60" s="128"/>
      <c r="FBK60" s="128"/>
      <c r="FBL60" s="128"/>
      <c r="FBM60" s="128"/>
      <c r="FBN60" s="128"/>
      <c r="FBO60" s="128"/>
      <c r="FBP60" s="128"/>
      <c r="FBQ60" s="128"/>
      <c r="FBR60" s="128"/>
      <c r="FBS60" s="128"/>
      <c r="FBT60" s="128"/>
      <c r="FBU60" s="128"/>
      <c r="FBV60" s="128"/>
      <c r="FBW60" s="128"/>
      <c r="FBX60" s="128"/>
      <c r="FBY60" s="128"/>
      <c r="FBZ60" s="128"/>
      <c r="FCA60" s="128"/>
      <c r="FCB60" s="128"/>
      <c r="FCC60" s="128"/>
      <c r="FCD60" s="128"/>
      <c r="FCE60" s="128"/>
      <c r="FCF60" s="128"/>
      <c r="FCG60" s="128"/>
      <c r="FCH60" s="128"/>
      <c r="FCI60" s="128"/>
      <c r="FCJ60" s="128"/>
      <c r="FCK60" s="128"/>
      <c r="FCL60" s="128"/>
      <c r="FCM60" s="128"/>
      <c r="FCN60" s="128"/>
      <c r="FCO60" s="128"/>
      <c r="FCP60" s="128"/>
      <c r="FCQ60" s="128"/>
      <c r="FCR60" s="128"/>
      <c r="FCS60" s="128"/>
      <c r="FCT60" s="128"/>
      <c r="FCU60" s="128"/>
      <c r="FCV60" s="128"/>
      <c r="FCW60" s="128"/>
      <c r="FCX60" s="128"/>
      <c r="FCY60" s="128"/>
      <c r="FCZ60" s="128"/>
      <c r="FDA60" s="128"/>
      <c r="FDB60" s="128"/>
      <c r="FDC60" s="128"/>
      <c r="FDD60" s="128"/>
      <c r="FDE60" s="128"/>
      <c r="FDF60" s="128"/>
      <c r="FDG60" s="128"/>
      <c r="FDH60" s="128"/>
      <c r="FDI60" s="128"/>
      <c r="FDJ60" s="128"/>
      <c r="FDK60" s="128"/>
      <c r="FDL60" s="128"/>
      <c r="FDM60" s="128"/>
      <c r="FDN60" s="128"/>
      <c r="FDO60" s="128"/>
      <c r="FDP60" s="128"/>
      <c r="FDQ60" s="128"/>
      <c r="FDR60" s="128"/>
      <c r="FDS60" s="128"/>
      <c r="FDT60" s="128"/>
      <c r="FDU60" s="128"/>
      <c r="FDV60" s="128"/>
      <c r="FDW60" s="128"/>
      <c r="FDX60" s="128"/>
      <c r="FDY60" s="128"/>
      <c r="FDZ60" s="128"/>
      <c r="FEA60" s="128"/>
      <c r="FEB60" s="128"/>
      <c r="FEC60" s="128"/>
      <c r="FED60" s="128"/>
      <c r="FEE60" s="128"/>
      <c r="FEF60" s="128"/>
      <c r="FEG60" s="128"/>
      <c r="FEH60" s="128"/>
      <c r="FEI60" s="128"/>
      <c r="FEJ60" s="128"/>
      <c r="FEK60" s="128"/>
      <c r="FEL60" s="128"/>
      <c r="FEM60" s="128"/>
      <c r="FEN60" s="128"/>
      <c r="FEO60" s="128"/>
      <c r="FEP60" s="128"/>
      <c r="FEQ60" s="128"/>
      <c r="FER60" s="128"/>
      <c r="FES60" s="128"/>
      <c r="FET60" s="128"/>
      <c r="FEU60" s="128"/>
      <c r="FEV60" s="128"/>
      <c r="FEW60" s="128"/>
      <c r="FEX60" s="128"/>
      <c r="FEY60" s="128"/>
      <c r="FEZ60" s="128"/>
      <c r="FFA60" s="128"/>
      <c r="FFB60" s="128"/>
      <c r="FFC60" s="128"/>
      <c r="FFD60" s="128"/>
      <c r="FFE60" s="128"/>
      <c r="FFF60" s="128"/>
      <c r="FFG60" s="128"/>
      <c r="FFH60" s="128"/>
      <c r="FFI60" s="128"/>
      <c r="FFJ60" s="128"/>
      <c r="FFK60" s="128"/>
      <c r="FFL60" s="128"/>
      <c r="FFM60" s="128"/>
      <c r="FFN60" s="128"/>
      <c r="FFO60" s="128"/>
      <c r="FFP60" s="128"/>
      <c r="FFQ60" s="128"/>
      <c r="FFR60" s="128"/>
      <c r="FFS60" s="128"/>
      <c r="FFT60" s="128"/>
      <c r="FFU60" s="128"/>
      <c r="FFV60" s="128"/>
      <c r="FFW60" s="128"/>
      <c r="FFX60" s="128"/>
      <c r="FFY60" s="128"/>
      <c r="FFZ60" s="128"/>
      <c r="FGA60" s="128"/>
      <c r="FGB60" s="128"/>
      <c r="FGC60" s="128"/>
      <c r="FGD60" s="128"/>
      <c r="FGE60" s="128"/>
      <c r="FGF60" s="128"/>
      <c r="FGG60" s="128"/>
      <c r="FGH60" s="128"/>
      <c r="FGI60" s="128"/>
      <c r="FGJ60" s="128"/>
      <c r="FGK60" s="128"/>
      <c r="FGL60" s="128"/>
      <c r="FGM60" s="128"/>
      <c r="FGN60" s="128"/>
      <c r="FGO60" s="128"/>
      <c r="FGP60" s="128"/>
      <c r="FGQ60" s="128"/>
      <c r="FGR60" s="128"/>
      <c r="FGS60" s="128"/>
      <c r="FGT60" s="128"/>
      <c r="FGU60" s="128"/>
      <c r="FGV60" s="128"/>
      <c r="FGW60" s="128"/>
      <c r="FGX60" s="128"/>
      <c r="FGY60" s="128"/>
      <c r="FGZ60" s="128"/>
      <c r="FHA60" s="128"/>
      <c r="FHB60" s="128"/>
      <c r="FHC60" s="128"/>
      <c r="FHD60" s="128"/>
      <c r="FHE60" s="128"/>
      <c r="FHF60" s="128"/>
      <c r="FHG60" s="128"/>
      <c r="FHH60" s="128"/>
      <c r="FHI60" s="128"/>
      <c r="FHJ60" s="128"/>
      <c r="FHK60" s="128"/>
      <c r="FHL60" s="128"/>
      <c r="FHM60" s="128"/>
      <c r="FHN60" s="128"/>
      <c r="FHO60" s="128"/>
      <c r="FHP60" s="128"/>
      <c r="FHQ60" s="128"/>
      <c r="FHR60" s="128"/>
      <c r="FHS60" s="128"/>
      <c r="FHT60" s="128"/>
      <c r="FHU60" s="128"/>
      <c r="FHV60" s="128"/>
      <c r="FHW60" s="128"/>
      <c r="FHX60" s="128"/>
      <c r="FHY60" s="128"/>
      <c r="FHZ60" s="128"/>
      <c r="FIA60" s="128"/>
      <c r="FIB60" s="128"/>
      <c r="FIC60" s="128"/>
      <c r="FID60" s="128"/>
      <c r="FIE60" s="128"/>
      <c r="FIF60" s="128"/>
      <c r="FIG60" s="128"/>
      <c r="FIH60" s="128"/>
      <c r="FII60" s="128"/>
      <c r="FIJ60" s="128"/>
      <c r="FIK60" s="128"/>
      <c r="FIL60" s="128"/>
      <c r="FIM60" s="128"/>
      <c r="FIN60" s="128"/>
      <c r="FIO60" s="128"/>
      <c r="FIP60" s="128"/>
      <c r="FIQ60" s="128"/>
      <c r="FIR60" s="128"/>
      <c r="FIS60" s="128"/>
      <c r="FIT60" s="128"/>
      <c r="FIU60" s="128"/>
      <c r="FIV60" s="128"/>
      <c r="FIW60" s="128"/>
      <c r="FIX60" s="128"/>
      <c r="FIY60" s="128"/>
      <c r="FIZ60" s="128"/>
      <c r="FJA60" s="128"/>
      <c r="FJB60" s="128"/>
      <c r="FJC60" s="128"/>
      <c r="FJD60" s="128"/>
      <c r="FJE60" s="128"/>
      <c r="FJF60" s="128"/>
      <c r="FJG60" s="128"/>
      <c r="FJH60" s="128"/>
      <c r="FJI60" s="128"/>
      <c r="FJJ60" s="128"/>
      <c r="FJK60" s="128"/>
      <c r="FJL60" s="128"/>
      <c r="FJM60" s="128"/>
      <c r="FJN60" s="128"/>
      <c r="FJO60" s="128"/>
      <c r="FJP60" s="128"/>
      <c r="FJQ60" s="128"/>
      <c r="FJR60" s="128"/>
      <c r="FJS60" s="128"/>
      <c r="FJT60" s="128"/>
      <c r="FJU60" s="128"/>
      <c r="FJV60" s="128"/>
      <c r="FJW60" s="128"/>
      <c r="FJX60" s="128"/>
      <c r="FJY60" s="128"/>
      <c r="FJZ60" s="128"/>
      <c r="FKA60" s="128"/>
      <c r="FKB60" s="128"/>
      <c r="FKC60" s="128"/>
      <c r="FKD60" s="128"/>
      <c r="FKE60" s="128"/>
      <c r="FKF60" s="128"/>
      <c r="FKG60" s="128"/>
      <c r="FKH60" s="128"/>
      <c r="FKI60" s="128"/>
      <c r="FKJ60" s="128"/>
      <c r="FKK60" s="128"/>
      <c r="FKL60" s="128"/>
      <c r="FKM60" s="128"/>
      <c r="FKN60" s="128"/>
      <c r="FKO60" s="128"/>
      <c r="FKP60" s="128"/>
      <c r="FKQ60" s="128"/>
      <c r="FKR60" s="128"/>
      <c r="FKS60" s="128"/>
      <c r="FKT60" s="128"/>
      <c r="FKU60" s="128"/>
      <c r="FKV60" s="128"/>
      <c r="FKW60" s="128"/>
      <c r="FKX60" s="128"/>
      <c r="FKY60" s="128"/>
      <c r="FKZ60" s="128"/>
      <c r="FLA60" s="128"/>
      <c r="FLB60" s="128"/>
      <c r="FLC60" s="128"/>
      <c r="FLD60" s="128"/>
      <c r="FLE60" s="128"/>
      <c r="FLF60" s="128"/>
      <c r="FLG60" s="128"/>
      <c r="FLH60" s="128"/>
      <c r="FLI60" s="128"/>
      <c r="FLJ60" s="128"/>
      <c r="FLK60" s="128"/>
      <c r="FLL60" s="128"/>
      <c r="FLM60" s="128"/>
      <c r="FLN60" s="128"/>
      <c r="FLO60" s="128"/>
      <c r="FLP60" s="128"/>
      <c r="FLQ60" s="128"/>
      <c r="FLR60" s="128"/>
      <c r="FLS60" s="128"/>
      <c r="FLT60" s="128"/>
      <c r="FLU60" s="128"/>
      <c r="FLV60" s="128"/>
      <c r="FLW60" s="128"/>
      <c r="FLX60" s="128"/>
      <c r="FLY60" s="128"/>
      <c r="FLZ60" s="128"/>
      <c r="FMA60" s="128"/>
      <c r="FMB60" s="128"/>
      <c r="FMC60" s="128"/>
      <c r="FMD60" s="128"/>
      <c r="FME60" s="128"/>
      <c r="FMF60" s="128"/>
      <c r="FMG60" s="128"/>
      <c r="FMH60" s="128"/>
      <c r="FMI60" s="128"/>
      <c r="FMJ60" s="128"/>
      <c r="FMK60" s="128"/>
      <c r="FML60" s="128"/>
      <c r="FMM60" s="128"/>
      <c r="FMN60" s="128"/>
      <c r="FMO60" s="128"/>
      <c r="FMP60" s="128"/>
      <c r="FMQ60" s="128"/>
      <c r="FMR60" s="128"/>
      <c r="FMS60" s="128"/>
      <c r="FMT60" s="128"/>
      <c r="FMU60" s="128"/>
      <c r="FMV60" s="128"/>
      <c r="FMW60" s="128"/>
      <c r="FMX60" s="128"/>
      <c r="FMY60" s="128"/>
      <c r="FMZ60" s="128"/>
      <c r="FNA60" s="128"/>
      <c r="FNB60" s="128"/>
      <c r="FNC60" s="128"/>
      <c r="FND60" s="128"/>
      <c r="FNE60" s="128"/>
      <c r="FNF60" s="128"/>
      <c r="FNG60" s="128"/>
      <c r="FNH60" s="128"/>
      <c r="FNI60" s="128"/>
      <c r="FNJ60" s="128"/>
      <c r="FNK60" s="128"/>
      <c r="FNL60" s="128"/>
      <c r="FNM60" s="128"/>
      <c r="FNN60" s="128"/>
      <c r="FNO60" s="128"/>
      <c r="FNP60" s="128"/>
      <c r="FNQ60" s="128"/>
      <c r="FNR60" s="128"/>
      <c r="FNS60" s="128"/>
      <c r="FNT60" s="128"/>
      <c r="FNU60" s="128"/>
      <c r="FNV60" s="128"/>
      <c r="FNW60" s="128"/>
      <c r="FNX60" s="128"/>
      <c r="FNY60" s="128"/>
      <c r="FNZ60" s="128"/>
      <c r="FOA60" s="128"/>
      <c r="FOB60" s="128"/>
      <c r="FOC60" s="128"/>
      <c r="FOD60" s="128"/>
      <c r="FOE60" s="128"/>
      <c r="FOF60" s="128"/>
      <c r="FOG60" s="128"/>
      <c r="FOH60" s="128"/>
      <c r="FOI60" s="128"/>
      <c r="FOJ60" s="128"/>
      <c r="FOK60" s="128"/>
      <c r="FOL60" s="128"/>
      <c r="FOM60" s="128"/>
      <c r="FON60" s="128"/>
      <c r="FOO60" s="128"/>
      <c r="FOP60" s="128"/>
      <c r="FOQ60" s="128"/>
      <c r="FOR60" s="128"/>
      <c r="FOS60" s="128"/>
      <c r="FOT60" s="128"/>
      <c r="FOU60" s="128"/>
      <c r="FOV60" s="128"/>
      <c r="FOW60" s="128"/>
      <c r="FOX60" s="128"/>
      <c r="FOY60" s="128"/>
      <c r="FOZ60" s="128"/>
      <c r="FPA60" s="128"/>
      <c r="FPB60" s="128"/>
      <c r="FPC60" s="128"/>
      <c r="FPD60" s="128"/>
      <c r="FPE60" s="128"/>
      <c r="FPF60" s="128"/>
      <c r="FPG60" s="128"/>
      <c r="FPH60" s="128"/>
      <c r="FPI60" s="128"/>
      <c r="FPJ60" s="128"/>
      <c r="FPK60" s="128"/>
      <c r="FPL60" s="128"/>
      <c r="FPM60" s="128"/>
      <c r="FPN60" s="128"/>
      <c r="FPO60" s="128"/>
      <c r="FPP60" s="128"/>
      <c r="FPQ60" s="128"/>
      <c r="FPR60" s="128"/>
      <c r="FPS60" s="128"/>
      <c r="FPT60" s="128"/>
      <c r="FPU60" s="128"/>
      <c r="FPV60" s="128"/>
      <c r="FPW60" s="128"/>
      <c r="FPX60" s="128"/>
      <c r="FPY60" s="128"/>
      <c r="FPZ60" s="128"/>
      <c r="FQA60" s="128"/>
      <c r="FQB60" s="128"/>
      <c r="FQC60" s="128"/>
      <c r="FQD60" s="128"/>
      <c r="FQE60" s="128"/>
      <c r="FQF60" s="128"/>
      <c r="FQG60" s="128"/>
      <c r="FQH60" s="128"/>
      <c r="FQI60" s="128"/>
      <c r="FQJ60" s="128"/>
      <c r="FQK60" s="128"/>
      <c r="FQL60" s="128"/>
      <c r="FQM60" s="128"/>
      <c r="FQN60" s="128"/>
      <c r="FQO60" s="128"/>
      <c r="FQP60" s="128"/>
      <c r="FQQ60" s="128"/>
      <c r="FQR60" s="128"/>
      <c r="FQS60" s="128"/>
      <c r="FQT60" s="128"/>
      <c r="FQU60" s="128"/>
      <c r="FQV60" s="128"/>
      <c r="FQW60" s="128"/>
      <c r="FQX60" s="128"/>
      <c r="FQY60" s="128"/>
      <c r="FQZ60" s="128"/>
      <c r="FRA60" s="128"/>
      <c r="FRB60" s="128"/>
      <c r="FRC60" s="128"/>
      <c r="FRD60" s="128"/>
      <c r="FRE60" s="128"/>
      <c r="FRF60" s="128"/>
      <c r="FRG60" s="128"/>
      <c r="FRH60" s="128"/>
      <c r="FRI60" s="128"/>
      <c r="FRJ60" s="128"/>
      <c r="FRK60" s="128"/>
      <c r="FRL60" s="128"/>
      <c r="FRM60" s="128"/>
      <c r="FRN60" s="128"/>
      <c r="FRO60" s="128"/>
      <c r="FRP60" s="128"/>
      <c r="FRQ60" s="128"/>
      <c r="FRR60" s="128"/>
      <c r="FRS60" s="128"/>
      <c r="FRT60" s="128"/>
      <c r="FRU60" s="128"/>
      <c r="FRV60" s="128"/>
      <c r="FRW60" s="128"/>
      <c r="FRX60" s="128"/>
      <c r="FRY60" s="128"/>
      <c r="FRZ60" s="128"/>
      <c r="FSA60" s="128"/>
      <c r="FSB60" s="128"/>
      <c r="FSC60" s="128"/>
      <c r="FSD60" s="128"/>
      <c r="FSE60" s="128"/>
      <c r="FSF60" s="128"/>
      <c r="FSG60" s="128"/>
      <c r="FSH60" s="128"/>
      <c r="FSI60" s="128"/>
      <c r="FSJ60" s="128"/>
      <c r="FSK60" s="128"/>
      <c r="FSL60" s="128"/>
      <c r="FSM60" s="128"/>
      <c r="FSN60" s="128"/>
      <c r="FSO60" s="128"/>
      <c r="FSP60" s="128"/>
      <c r="FSQ60" s="128"/>
      <c r="FSR60" s="128"/>
      <c r="FSS60" s="128"/>
      <c r="FST60" s="128"/>
      <c r="FSU60" s="128"/>
      <c r="FSV60" s="128"/>
      <c r="FSW60" s="128"/>
      <c r="FSX60" s="128"/>
      <c r="FSY60" s="128"/>
      <c r="FSZ60" s="128"/>
      <c r="FTA60" s="128"/>
      <c r="FTB60" s="128"/>
      <c r="FTC60" s="128"/>
      <c r="FTD60" s="128"/>
      <c r="FTE60" s="128"/>
      <c r="FTF60" s="128"/>
      <c r="FTG60" s="128"/>
      <c r="FTH60" s="128"/>
      <c r="FTI60" s="128"/>
      <c r="FTJ60" s="128"/>
      <c r="FTK60" s="128"/>
      <c r="FTL60" s="128"/>
      <c r="FTM60" s="128"/>
      <c r="FTN60" s="128"/>
      <c r="FTO60" s="128"/>
      <c r="FTP60" s="128"/>
      <c r="FTQ60" s="128"/>
      <c r="FTR60" s="128"/>
      <c r="FTS60" s="128"/>
      <c r="FTT60" s="128"/>
      <c r="FTU60" s="128"/>
      <c r="FTV60" s="128"/>
      <c r="FTW60" s="128"/>
      <c r="FTX60" s="128"/>
      <c r="FTY60" s="128"/>
      <c r="FTZ60" s="128"/>
      <c r="FUA60" s="128"/>
      <c r="FUB60" s="128"/>
      <c r="FUC60" s="128"/>
      <c r="FUD60" s="128"/>
      <c r="FUE60" s="128"/>
      <c r="FUF60" s="128"/>
      <c r="FUG60" s="128"/>
      <c r="FUH60" s="128"/>
      <c r="FUI60" s="128"/>
      <c r="FUJ60" s="128"/>
      <c r="FUK60" s="128"/>
      <c r="FUL60" s="128"/>
      <c r="FUM60" s="128"/>
      <c r="FUN60" s="128"/>
      <c r="FUO60" s="128"/>
      <c r="FUP60" s="128"/>
      <c r="FUQ60" s="128"/>
      <c r="FUR60" s="128"/>
      <c r="FUS60" s="128"/>
      <c r="FUT60" s="128"/>
      <c r="FUU60" s="128"/>
      <c r="FUV60" s="128"/>
      <c r="FUW60" s="128"/>
      <c r="FUX60" s="128"/>
      <c r="FUY60" s="128"/>
      <c r="FUZ60" s="128"/>
      <c r="FVA60" s="128"/>
      <c r="FVB60" s="128"/>
      <c r="FVC60" s="128"/>
      <c r="FVD60" s="128"/>
      <c r="FVE60" s="128"/>
      <c r="FVF60" s="128"/>
      <c r="FVG60" s="128"/>
      <c r="FVH60" s="128"/>
      <c r="FVI60" s="128"/>
      <c r="FVJ60" s="128"/>
      <c r="FVK60" s="128"/>
      <c r="FVL60" s="128"/>
      <c r="FVM60" s="128"/>
      <c r="FVN60" s="128"/>
      <c r="FVO60" s="128"/>
      <c r="FVP60" s="128"/>
      <c r="FVQ60" s="128"/>
      <c r="FVR60" s="128"/>
      <c r="FVS60" s="128"/>
      <c r="FVT60" s="128"/>
      <c r="FVU60" s="128"/>
      <c r="FVV60" s="128"/>
      <c r="FVW60" s="128"/>
      <c r="FVX60" s="128"/>
      <c r="FVY60" s="128"/>
      <c r="FVZ60" s="128"/>
      <c r="FWA60" s="128"/>
      <c r="FWB60" s="128"/>
      <c r="FWC60" s="128"/>
      <c r="FWD60" s="128"/>
      <c r="FWE60" s="128"/>
      <c r="FWF60" s="128"/>
      <c r="FWG60" s="128"/>
      <c r="FWH60" s="128"/>
      <c r="FWI60" s="128"/>
      <c r="FWJ60" s="128"/>
      <c r="FWK60" s="128"/>
      <c r="FWL60" s="128"/>
      <c r="FWM60" s="128"/>
      <c r="FWN60" s="128"/>
      <c r="FWO60" s="128"/>
      <c r="FWP60" s="128"/>
      <c r="FWQ60" s="128"/>
      <c r="FWR60" s="128"/>
      <c r="FWS60" s="128"/>
      <c r="FWT60" s="128"/>
      <c r="FWU60" s="128"/>
      <c r="FWV60" s="128"/>
      <c r="FWW60" s="128"/>
      <c r="FWX60" s="128"/>
      <c r="FWY60" s="128"/>
      <c r="FWZ60" s="128"/>
      <c r="FXA60" s="128"/>
      <c r="FXB60" s="128"/>
      <c r="FXC60" s="128"/>
      <c r="FXD60" s="128"/>
      <c r="FXE60" s="128"/>
      <c r="FXF60" s="128"/>
      <c r="FXG60" s="128"/>
      <c r="FXH60" s="128"/>
      <c r="FXI60" s="128"/>
      <c r="FXJ60" s="128"/>
      <c r="FXK60" s="128"/>
      <c r="FXL60" s="128"/>
      <c r="FXM60" s="128"/>
      <c r="FXN60" s="128"/>
      <c r="FXO60" s="128"/>
      <c r="FXP60" s="128"/>
      <c r="FXQ60" s="128"/>
      <c r="FXR60" s="128"/>
      <c r="FXS60" s="128"/>
      <c r="FXT60" s="128"/>
      <c r="FXU60" s="128"/>
      <c r="FXV60" s="128"/>
      <c r="FXW60" s="128"/>
      <c r="FXX60" s="128"/>
      <c r="FXY60" s="128"/>
      <c r="FXZ60" s="128"/>
      <c r="FYA60" s="128"/>
      <c r="FYB60" s="128"/>
      <c r="FYC60" s="128"/>
      <c r="FYD60" s="128"/>
      <c r="FYE60" s="128"/>
      <c r="FYF60" s="128"/>
      <c r="FYG60" s="128"/>
      <c r="FYH60" s="128"/>
      <c r="FYI60" s="128"/>
      <c r="FYJ60" s="128"/>
      <c r="FYK60" s="128"/>
      <c r="FYL60" s="128"/>
      <c r="FYM60" s="128"/>
      <c r="FYN60" s="128"/>
      <c r="FYO60" s="128"/>
      <c r="FYP60" s="128"/>
      <c r="FYQ60" s="128"/>
      <c r="FYR60" s="128"/>
      <c r="FYS60" s="128"/>
      <c r="FYT60" s="128"/>
      <c r="FYU60" s="128"/>
      <c r="FYV60" s="128"/>
      <c r="FYW60" s="128"/>
      <c r="FYX60" s="128"/>
      <c r="FYY60" s="128"/>
      <c r="FYZ60" s="128"/>
      <c r="FZA60" s="128"/>
      <c r="FZB60" s="128"/>
      <c r="FZC60" s="128"/>
      <c r="FZD60" s="128"/>
      <c r="FZE60" s="128"/>
      <c r="FZF60" s="128"/>
      <c r="FZG60" s="128"/>
      <c r="FZH60" s="128"/>
      <c r="FZI60" s="128"/>
      <c r="FZJ60" s="128"/>
      <c r="FZK60" s="128"/>
      <c r="FZL60" s="128"/>
      <c r="FZM60" s="128"/>
      <c r="FZN60" s="128"/>
      <c r="FZO60" s="128"/>
      <c r="FZP60" s="128"/>
      <c r="FZQ60" s="128"/>
      <c r="FZR60" s="128"/>
      <c r="FZS60" s="128"/>
      <c r="FZT60" s="128"/>
      <c r="FZU60" s="128"/>
      <c r="FZV60" s="128"/>
      <c r="FZW60" s="128"/>
      <c r="FZX60" s="128"/>
      <c r="FZY60" s="128"/>
      <c r="FZZ60" s="128"/>
      <c r="GAA60" s="128"/>
      <c r="GAB60" s="128"/>
      <c r="GAC60" s="128"/>
      <c r="GAD60" s="128"/>
      <c r="GAE60" s="128"/>
      <c r="GAF60" s="128"/>
      <c r="GAG60" s="128"/>
      <c r="GAH60" s="128"/>
      <c r="GAI60" s="128"/>
      <c r="GAJ60" s="128"/>
      <c r="GAK60" s="128"/>
      <c r="GAL60" s="128"/>
      <c r="GAM60" s="128"/>
      <c r="GAN60" s="128"/>
      <c r="GAO60" s="128"/>
      <c r="GAP60" s="128"/>
      <c r="GAQ60" s="128"/>
      <c r="GAR60" s="128"/>
      <c r="GAS60" s="128"/>
      <c r="GAT60" s="128"/>
      <c r="GAU60" s="128"/>
      <c r="GAV60" s="128"/>
      <c r="GAW60" s="128"/>
      <c r="GAX60" s="128"/>
      <c r="GAY60" s="128"/>
      <c r="GAZ60" s="128"/>
      <c r="GBA60" s="128"/>
      <c r="GBB60" s="128"/>
      <c r="GBC60" s="128"/>
      <c r="GBD60" s="128"/>
      <c r="GBE60" s="128"/>
      <c r="GBF60" s="128"/>
      <c r="GBG60" s="128"/>
      <c r="GBH60" s="128"/>
      <c r="GBI60" s="128"/>
      <c r="GBJ60" s="128"/>
      <c r="GBK60" s="128"/>
      <c r="GBL60" s="128"/>
      <c r="GBM60" s="128"/>
      <c r="GBN60" s="128"/>
      <c r="GBO60" s="128"/>
      <c r="GBP60" s="128"/>
      <c r="GBQ60" s="128"/>
      <c r="GBR60" s="128"/>
      <c r="GBS60" s="128"/>
      <c r="GBT60" s="128"/>
      <c r="GBU60" s="128"/>
      <c r="GBV60" s="128"/>
      <c r="GBW60" s="128"/>
      <c r="GBX60" s="128"/>
      <c r="GBY60" s="128"/>
      <c r="GBZ60" s="128"/>
      <c r="GCA60" s="128"/>
      <c r="GCB60" s="128"/>
      <c r="GCC60" s="128"/>
      <c r="GCD60" s="128"/>
      <c r="GCE60" s="128"/>
      <c r="GCF60" s="128"/>
      <c r="GCG60" s="128"/>
      <c r="GCH60" s="128"/>
      <c r="GCI60" s="128"/>
      <c r="GCJ60" s="128"/>
      <c r="GCK60" s="128"/>
      <c r="GCL60" s="128"/>
      <c r="GCM60" s="128"/>
      <c r="GCN60" s="128"/>
      <c r="GCO60" s="128"/>
      <c r="GCP60" s="128"/>
      <c r="GCQ60" s="128"/>
      <c r="GCR60" s="128"/>
      <c r="GCS60" s="128"/>
      <c r="GCT60" s="128"/>
      <c r="GCU60" s="128"/>
      <c r="GCV60" s="128"/>
      <c r="GCW60" s="128"/>
      <c r="GCX60" s="128"/>
      <c r="GCY60" s="128"/>
      <c r="GCZ60" s="128"/>
      <c r="GDA60" s="128"/>
      <c r="GDB60" s="128"/>
      <c r="GDC60" s="128"/>
      <c r="GDD60" s="128"/>
      <c r="GDE60" s="128"/>
      <c r="GDF60" s="128"/>
      <c r="GDG60" s="128"/>
      <c r="GDH60" s="128"/>
      <c r="GDI60" s="128"/>
      <c r="GDJ60" s="128"/>
      <c r="GDK60" s="128"/>
      <c r="GDL60" s="128"/>
      <c r="GDM60" s="128"/>
      <c r="GDN60" s="128"/>
      <c r="GDO60" s="128"/>
      <c r="GDP60" s="128"/>
      <c r="GDQ60" s="128"/>
      <c r="GDR60" s="128"/>
      <c r="GDS60" s="128"/>
      <c r="GDT60" s="128"/>
      <c r="GDU60" s="128"/>
      <c r="GDV60" s="128"/>
      <c r="GDW60" s="128"/>
      <c r="GDX60" s="128"/>
      <c r="GDY60" s="128"/>
      <c r="GDZ60" s="128"/>
      <c r="GEA60" s="128"/>
      <c r="GEB60" s="128"/>
      <c r="GEC60" s="128"/>
      <c r="GED60" s="128"/>
      <c r="GEE60" s="128"/>
      <c r="GEF60" s="128"/>
      <c r="GEG60" s="128"/>
      <c r="GEH60" s="128"/>
      <c r="GEI60" s="128"/>
      <c r="GEJ60" s="128"/>
      <c r="GEK60" s="128"/>
      <c r="GEL60" s="128"/>
      <c r="GEM60" s="128"/>
      <c r="GEN60" s="128"/>
      <c r="GEO60" s="128"/>
      <c r="GEP60" s="128"/>
      <c r="GEQ60" s="128"/>
      <c r="GER60" s="128"/>
      <c r="GES60" s="128"/>
      <c r="GET60" s="128"/>
      <c r="GEU60" s="128"/>
      <c r="GEV60" s="128"/>
      <c r="GEW60" s="128"/>
      <c r="GEX60" s="128"/>
      <c r="GEY60" s="128"/>
      <c r="GEZ60" s="128"/>
      <c r="GFA60" s="128"/>
      <c r="GFB60" s="128"/>
      <c r="GFC60" s="128"/>
      <c r="GFD60" s="128"/>
      <c r="GFE60" s="128"/>
      <c r="GFF60" s="128"/>
      <c r="GFG60" s="128"/>
      <c r="GFH60" s="128"/>
      <c r="GFI60" s="128"/>
      <c r="GFJ60" s="128"/>
      <c r="GFK60" s="128"/>
      <c r="GFL60" s="128"/>
      <c r="GFM60" s="128"/>
      <c r="GFN60" s="128"/>
      <c r="GFO60" s="128"/>
      <c r="GFP60" s="128"/>
      <c r="GFQ60" s="128"/>
      <c r="GFR60" s="128"/>
      <c r="GFS60" s="128"/>
      <c r="GFT60" s="128"/>
      <c r="GFU60" s="128"/>
      <c r="GFV60" s="128"/>
      <c r="GFW60" s="128"/>
      <c r="GFX60" s="128"/>
      <c r="GFY60" s="128"/>
      <c r="GFZ60" s="128"/>
      <c r="GGA60" s="128"/>
      <c r="GGB60" s="128"/>
      <c r="GGC60" s="128"/>
      <c r="GGD60" s="128"/>
      <c r="GGE60" s="128"/>
      <c r="GGF60" s="128"/>
      <c r="GGG60" s="128"/>
      <c r="GGH60" s="128"/>
      <c r="GGI60" s="128"/>
      <c r="GGJ60" s="128"/>
      <c r="GGK60" s="128"/>
      <c r="GGL60" s="128"/>
      <c r="GGM60" s="128"/>
      <c r="GGN60" s="128"/>
      <c r="GGO60" s="128"/>
      <c r="GGP60" s="128"/>
      <c r="GGQ60" s="128"/>
      <c r="GGR60" s="128"/>
      <c r="GGS60" s="128"/>
      <c r="GGT60" s="128"/>
      <c r="GGU60" s="128"/>
      <c r="GGV60" s="128"/>
      <c r="GGW60" s="128"/>
      <c r="GGX60" s="128"/>
      <c r="GGY60" s="128"/>
      <c r="GGZ60" s="128"/>
      <c r="GHA60" s="128"/>
      <c r="GHB60" s="128"/>
      <c r="GHC60" s="128"/>
      <c r="GHD60" s="128"/>
      <c r="GHE60" s="128"/>
      <c r="GHF60" s="128"/>
      <c r="GHG60" s="128"/>
      <c r="GHH60" s="128"/>
      <c r="GHI60" s="128"/>
      <c r="GHJ60" s="128"/>
      <c r="GHK60" s="128"/>
      <c r="GHL60" s="128"/>
      <c r="GHM60" s="128"/>
      <c r="GHN60" s="128"/>
      <c r="GHO60" s="128"/>
      <c r="GHP60" s="128"/>
      <c r="GHQ60" s="128"/>
      <c r="GHR60" s="128"/>
      <c r="GHS60" s="128"/>
      <c r="GHT60" s="128"/>
      <c r="GHU60" s="128"/>
      <c r="GHV60" s="128"/>
      <c r="GHW60" s="128"/>
      <c r="GHX60" s="128"/>
      <c r="GHY60" s="128"/>
      <c r="GHZ60" s="128"/>
      <c r="GIA60" s="128"/>
      <c r="GIB60" s="128"/>
      <c r="GIC60" s="128"/>
      <c r="GID60" s="128"/>
      <c r="GIE60" s="128"/>
      <c r="GIF60" s="128"/>
      <c r="GIG60" s="128"/>
      <c r="GIH60" s="128"/>
      <c r="GII60" s="128"/>
      <c r="GIJ60" s="128"/>
      <c r="GIK60" s="128"/>
      <c r="GIL60" s="128"/>
      <c r="GIM60" s="128"/>
      <c r="GIN60" s="128"/>
      <c r="GIO60" s="128"/>
      <c r="GIP60" s="128"/>
      <c r="GIQ60" s="128"/>
      <c r="GIR60" s="128"/>
      <c r="GIS60" s="128"/>
      <c r="GIT60" s="128"/>
      <c r="GIU60" s="128"/>
      <c r="GIV60" s="128"/>
      <c r="GIW60" s="128"/>
      <c r="GIX60" s="128"/>
      <c r="GIY60" s="128"/>
      <c r="GIZ60" s="128"/>
      <c r="GJA60" s="128"/>
      <c r="GJB60" s="128"/>
      <c r="GJC60" s="128"/>
      <c r="GJD60" s="128"/>
      <c r="GJE60" s="128"/>
      <c r="GJF60" s="128"/>
      <c r="GJG60" s="128"/>
      <c r="GJH60" s="128"/>
      <c r="GJI60" s="128"/>
      <c r="GJJ60" s="128"/>
      <c r="GJK60" s="128"/>
      <c r="GJL60" s="128"/>
      <c r="GJM60" s="128"/>
      <c r="GJN60" s="128"/>
      <c r="GJO60" s="128"/>
      <c r="GJP60" s="128"/>
      <c r="GJQ60" s="128"/>
      <c r="GJR60" s="128"/>
      <c r="GJS60" s="128"/>
      <c r="GJT60" s="128"/>
      <c r="GJU60" s="128"/>
      <c r="GJV60" s="128"/>
      <c r="GJW60" s="128"/>
      <c r="GJX60" s="128"/>
      <c r="GJY60" s="128"/>
      <c r="GJZ60" s="128"/>
      <c r="GKA60" s="128"/>
      <c r="GKB60" s="128"/>
      <c r="GKC60" s="128"/>
      <c r="GKD60" s="128"/>
      <c r="GKE60" s="128"/>
      <c r="GKF60" s="128"/>
      <c r="GKG60" s="128"/>
      <c r="GKH60" s="128"/>
      <c r="GKI60" s="128"/>
      <c r="GKJ60" s="128"/>
      <c r="GKK60" s="128"/>
      <c r="GKL60" s="128"/>
      <c r="GKM60" s="128"/>
      <c r="GKN60" s="128"/>
      <c r="GKO60" s="128"/>
      <c r="GKP60" s="128"/>
      <c r="GKQ60" s="128"/>
      <c r="GKR60" s="128"/>
      <c r="GKS60" s="128"/>
      <c r="GKT60" s="128"/>
      <c r="GKU60" s="128"/>
      <c r="GKV60" s="128"/>
      <c r="GKW60" s="128"/>
      <c r="GKX60" s="128"/>
      <c r="GKY60" s="128"/>
      <c r="GKZ60" s="128"/>
      <c r="GLA60" s="128"/>
      <c r="GLB60" s="128"/>
      <c r="GLC60" s="128"/>
      <c r="GLD60" s="128"/>
      <c r="GLE60" s="128"/>
      <c r="GLF60" s="128"/>
      <c r="GLG60" s="128"/>
      <c r="GLH60" s="128"/>
      <c r="GLI60" s="128"/>
      <c r="GLJ60" s="128"/>
      <c r="GLK60" s="128"/>
      <c r="GLL60" s="128"/>
      <c r="GLM60" s="128"/>
      <c r="GLN60" s="128"/>
      <c r="GLO60" s="128"/>
      <c r="GLP60" s="128"/>
      <c r="GLQ60" s="128"/>
      <c r="GLR60" s="128"/>
      <c r="GLS60" s="128"/>
      <c r="GLT60" s="128"/>
      <c r="GLU60" s="128"/>
      <c r="GLV60" s="128"/>
      <c r="GLW60" s="128"/>
      <c r="GLX60" s="128"/>
      <c r="GLY60" s="128"/>
      <c r="GLZ60" s="128"/>
      <c r="GMA60" s="128"/>
      <c r="GMB60" s="128"/>
      <c r="GMC60" s="128"/>
      <c r="GMD60" s="128"/>
      <c r="GME60" s="128"/>
      <c r="GMF60" s="128"/>
      <c r="GMG60" s="128"/>
      <c r="GMH60" s="128"/>
      <c r="GMI60" s="128"/>
      <c r="GMJ60" s="128"/>
      <c r="GMK60" s="128"/>
      <c r="GML60" s="128"/>
      <c r="GMM60" s="128"/>
      <c r="GMN60" s="128"/>
      <c r="GMO60" s="128"/>
      <c r="GMP60" s="128"/>
      <c r="GMQ60" s="128"/>
      <c r="GMR60" s="128"/>
      <c r="GMS60" s="128"/>
      <c r="GMT60" s="128"/>
      <c r="GMU60" s="128"/>
      <c r="GMV60" s="128"/>
      <c r="GMW60" s="128"/>
      <c r="GMX60" s="128"/>
      <c r="GMY60" s="128"/>
      <c r="GMZ60" s="128"/>
      <c r="GNA60" s="128"/>
      <c r="GNB60" s="128"/>
      <c r="GNC60" s="128"/>
      <c r="GND60" s="128"/>
      <c r="GNE60" s="128"/>
      <c r="GNF60" s="128"/>
      <c r="GNG60" s="128"/>
      <c r="GNH60" s="128"/>
      <c r="GNI60" s="128"/>
      <c r="GNJ60" s="128"/>
      <c r="GNK60" s="128"/>
      <c r="GNL60" s="128"/>
      <c r="GNM60" s="128"/>
      <c r="GNN60" s="128"/>
      <c r="GNO60" s="128"/>
      <c r="GNP60" s="128"/>
      <c r="GNQ60" s="128"/>
      <c r="GNR60" s="128"/>
      <c r="GNS60" s="128"/>
      <c r="GNT60" s="128"/>
      <c r="GNU60" s="128"/>
      <c r="GNV60" s="128"/>
      <c r="GNW60" s="128"/>
      <c r="GNX60" s="128"/>
      <c r="GNY60" s="128"/>
      <c r="GNZ60" s="128"/>
      <c r="GOA60" s="128"/>
      <c r="GOB60" s="128"/>
      <c r="GOC60" s="128"/>
      <c r="GOD60" s="128"/>
      <c r="GOE60" s="128"/>
      <c r="GOF60" s="128"/>
      <c r="GOG60" s="128"/>
      <c r="GOH60" s="128"/>
      <c r="GOI60" s="128"/>
      <c r="GOJ60" s="128"/>
      <c r="GOK60" s="128"/>
      <c r="GOL60" s="128"/>
      <c r="GOM60" s="128"/>
      <c r="GON60" s="128"/>
      <c r="GOO60" s="128"/>
      <c r="GOP60" s="128"/>
      <c r="GOQ60" s="128"/>
      <c r="GOR60" s="128"/>
      <c r="GOS60" s="128"/>
      <c r="GOT60" s="128"/>
      <c r="GOU60" s="128"/>
      <c r="GOV60" s="128"/>
      <c r="GOW60" s="128"/>
      <c r="GOX60" s="128"/>
      <c r="GOY60" s="128"/>
      <c r="GOZ60" s="128"/>
      <c r="GPA60" s="128"/>
      <c r="GPB60" s="128"/>
      <c r="GPC60" s="128"/>
      <c r="GPD60" s="128"/>
      <c r="GPE60" s="128"/>
      <c r="GPF60" s="128"/>
      <c r="GPG60" s="128"/>
      <c r="GPH60" s="128"/>
      <c r="GPI60" s="128"/>
      <c r="GPJ60" s="128"/>
      <c r="GPK60" s="128"/>
      <c r="GPL60" s="128"/>
      <c r="GPM60" s="128"/>
      <c r="GPN60" s="128"/>
      <c r="GPO60" s="128"/>
      <c r="GPP60" s="128"/>
      <c r="GPQ60" s="128"/>
      <c r="GPR60" s="128"/>
      <c r="GPS60" s="128"/>
      <c r="GPT60" s="128"/>
      <c r="GPU60" s="128"/>
      <c r="GPV60" s="128"/>
      <c r="GPW60" s="128"/>
      <c r="GPX60" s="128"/>
      <c r="GPY60" s="128"/>
      <c r="GPZ60" s="128"/>
      <c r="GQA60" s="128"/>
      <c r="GQB60" s="128"/>
      <c r="GQC60" s="128"/>
      <c r="GQD60" s="128"/>
      <c r="GQE60" s="128"/>
      <c r="GQF60" s="128"/>
      <c r="GQG60" s="128"/>
      <c r="GQH60" s="128"/>
      <c r="GQI60" s="128"/>
      <c r="GQJ60" s="128"/>
      <c r="GQK60" s="128"/>
      <c r="GQL60" s="128"/>
      <c r="GQM60" s="128"/>
      <c r="GQN60" s="128"/>
      <c r="GQO60" s="128"/>
      <c r="GQP60" s="128"/>
      <c r="GQQ60" s="128"/>
      <c r="GQR60" s="128"/>
      <c r="GQS60" s="128"/>
      <c r="GQT60" s="128"/>
      <c r="GQU60" s="128"/>
      <c r="GQV60" s="128"/>
      <c r="GQW60" s="128"/>
      <c r="GQX60" s="128"/>
      <c r="GQY60" s="128"/>
      <c r="GQZ60" s="128"/>
      <c r="GRA60" s="128"/>
      <c r="GRB60" s="128"/>
      <c r="GRC60" s="128"/>
      <c r="GRD60" s="128"/>
      <c r="GRE60" s="128"/>
      <c r="GRF60" s="128"/>
      <c r="GRG60" s="128"/>
      <c r="GRH60" s="128"/>
      <c r="GRI60" s="128"/>
      <c r="GRJ60" s="128"/>
      <c r="GRK60" s="128"/>
      <c r="GRL60" s="128"/>
      <c r="GRM60" s="128"/>
      <c r="GRN60" s="128"/>
      <c r="GRO60" s="128"/>
      <c r="GRP60" s="128"/>
      <c r="GRQ60" s="128"/>
      <c r="GRR60" s="128"/>
      <c r="GRS60" s="128"/>
      <c r="GRT60" s="128"/>
      <c r="GRU60" s="128"/>
      <c r="GRV60" s="128"/>
      <c r="GRW60" s="128"/>
      <c r="GRX60" s="128"/>
      <c r="GRY60" s="128"/>
      <c r="GRZ60" s="128"/>
      <c r="GSA60" s="128"/>
      <c r="GSB60" s="128"/>
      <c r="GSC60" s="128"/>
      <c r="GSD60" s="128"/>
      <c r="GSE60" s="128"/>
      <c r="GSF60" s="128"/>
      <c r="GSG60" s="128"/>
      <c r="GSH60" s="128"/>
      <c r="GSI60" s="128"/>
      <c r="GSJ60" s="128"/>
      <c r="GSK60" s="128"/>
      <c r="GSL60" s="128"/>
      <c r="GSM60" s="128"/>
      <c r="GSN60" s="128"/>
      <c r="GSO60" s="128"/>
      <c r="GSP60" s="128"/>
      <c r="GSQ60" s="128"/>
      <c r="GSR60" s="128"/>
      <c r="GSS60" s="128"/>
      <c r="GST60" s="128"/>
      <c r="GSU60" s="128"/>
      <c r="GSV60" s="128"/>
      <c r="GSW60" s="128"/>
      <c r="GSX60" s="128"/>
      <c r="GSY60" s="128"/>
      <c r="GSZ60" s="128"/>
      <c r="GTA60" s="128"/>
      <c r="GTB60" s="128"/>
      <c r="GTC60" s="128"/>
      <c r="GTD60" s="128"/>
      <c r="GTE60" s="128"/>
      <c r="GTF60" s="128"/>
      <c r="GTG60" s="128"/>
      <c r="GTH60" s="128"/>
      <c r="GTI60" s="128"/>
      <c r="GTJ60" s="128"/>
      <c r="GTK60" s="128"/>
      <c r="GTL60" s="128"/>
      <c r="GTM60" s="128"/>
      <c r="GTN60" s="128"/>
      <c r="GTO60" s="128"/>
      <c r="GTP60" s="128"/>
      <c r="GTQ60" s="128"/>
      <c r="GTR60" s="128"/>
      <c r="GTS60" s="128"/>
      <c r="GTT60" s="128"/>
      <c r="GTU60" s="128"/>
      <c r="GTV60" s="128"/>
      <c r="GTW60" s="128"/>
      <c r="GTX60" s="128"/>
      <c r="GTY60" s="128"/>
      <c r="GTZ60" s="128"/>
      <c r="GUA60" s="128"/>
      <c r="GUB60" s="128"/>
      <c r="GUC60" s="128"/>
      <c r="GUD60" s="128"/>
      <c r="GUE60" s="128"/>
      <c r="GUF60" s="128"/>
      <c r="GUG60" s="128"/>
      <c r="GUH60" s="128"/>
      <c r="GUI60" s="128"/>
      <c r="GUJ60" s="128"/>
      <c r="GUK60" s="128"/>
      <c r="GUL60" s="128"/>
      <c r="GUM60" s="128"/>
      <c r="GUN60" s="128"/>
      <c r="GUO60" s="128"/>
      <c r="GUP60" s="128"/>
      <c r="GUQ60" s="128"/>
      <c r="GUR60" s="128"/>
      <c r="GUS60" s="128"/>
      <c r="GUT60" s="128"/>
      <c r="GUU60" s="128"/>
      <c r="GUV60" s="128"/>
      <c r="GUW60" s="128"/>
      <c r="GUX60" s="128"/>
      <c r="GUY60" s="128"/>
      <c r="GUZ60" s="128"/>
      <c r="GVA60" s="128"/>
      <c r="GVB60" s="128"/>
      <c r="GVC60" s="128"/>
      <c r="GVD60" s="128"/>
      <c r="GVE60" s="128"/>
      <c r="GVF60" s="128"/>
      <c r="GVG60" s="128"/>
      <c r="GVH60" s="128"/>
      <c r="GVI60" s="128"/>
      <c r="GVJ60" s="128"/>
      <c r="GVK60" s="128"/>
      <c r="GVL60" s="128"/>
      <c r="GVM60" s="128"/>
      <c r="GVN60" s="128"/>
      <c r="GVO60" s="128"/>
      <c r="GVP60" s="128"/>
      <c r="GVQ60" s="128"/>
      <c r="GVR60" s="128"/>
      <c r="GVS60" s="128"/>
      <c r="GVT60" s="128"/>
      <c r="GVU60" s="128"/>
      <c r="GVV60" s="128"/>
      <c r="GVW60" s="128"/>
      <c r="GVX60" s="128"/>
      <c r="GVY60" s="128"/>
      <c r="GVZ60" s="128"/>
      <c r="GWA60" s="128"/>
      <c r="GWB60" s="128"/>
      <c r="GWC60" s="128"/>
      <c r="GWD60" s="128"/>
      <c r="GWE60" s="128"/>
      <c r="GWF60" s="128"/>
      <c r="GWG60" s="128"/>
      <c r="GWH60" s="128"/>
      <c r="GWI60" s="128"/>
      <c r="GWJ60" s="128"/>
      <c r="GWK60" s="128"/>
      <c r="GWL60" s="128"/>
      <c r="GWM60" s="128"/>
      <c r="GWN60" s="128"/>
      <c r="GWO60" s="128"/>
      <c r="GWP60" s="128"/>
      <c r="GWQ60" s="128"/>
      <c r="GWR60" s="128"/>
      <c r="GWS60" s="128"/>
      <c r="GWT60" s="128"/>
      <c r="GWU60" s="128"/>
      <c r="GWV60" s="128"/>
      <c r="GWW60" s="128"/>
      <c r="GWX60" s="128"/>
      <c r="GWY60" s="128"/>
      <c r="GWZ60" s="128"/>
      <c r="GXA60" s="128"/>
      <c r="GXB60" s="128"/>
      <c r="GXC60" s="128"/>
      <c r="GXD60" s="128"/>
      <c r="GXE60" s="128"/>
      <c r="GXF60" s="128"/>
      <c r="GXG60" s="128"/>
      <c r="GXH60" s="128"/>
      <c r="GXI60" s="128"/>
      <c r="GXJ60" s="128"/>
      <c r="GXK60" s="128"/>
      <c r="GXL60" s="128"/>
      <c r="GXM60" s="128"/>
      <c r="GXN60" s="128"/>
      <c r="GXO60" s="128"/>
      <c r="GXP60" s="128"/>
      <c r="GXQ60" s="128"/>
      <c r="GXR60" s="128"/>
      <c r="GXS60" s="128"/>
      <c r="GXT60" s="128"/>
      <c r="GXU60" s="128"/>
      <c r="GXV60" s="128"/>
      <c r="GXW60" s="128"/>
      <c r="GXX60" s="128"/>
      <c r="GXY60" s="128"/>
      <c r="GXZ60" s="128"/>
      <c r="GYA60" s="128"/>
      <c r="GYB60" s="128"/>
      <c r="GYC60" s="128"/>
      <c r="GYD60" s="128"/>
      <c r="GYE60" s="128"/>
      <c r="GYF60" s="128"/>
      <c r="GYG60" s="128"/>
      <c r="GYH60" s="128"/>
      <c r="GYI60" s="128"/>
      <c r="GYJ60" s="128"/>
      <c r="GYK60" s="128"/>
      <c r="GYL60" s="128"/>
      <c r="GYM60" s="128"/>
      <c r="GYN60" s="128"/>
      <c r="GYO60" s="128"/>
      <c r="GYP60" s="128"/>
      <c r="GYQ60" s="128"/>
      <c r="GYR60" s="128"/>
      <c r="GYS60" s="128"/>
      <c r="GYT60" s="128"/>
      <c r="GYU60" s="128"/>
      <c r="GYV60" s="128"/>
      <c r="GYW60" s="128"/>
      <c r="GYX60" s="128"/>
      <c r="GYY60" s="128"/>
      <c r="GYZ60" s="128"/>
      <c r="GZA60" s="128"/>
      <c r="GZB60" s="128"/>
      <c r="GZC60" s="128"/>
      <c r="GZD60" s="128"/>
      <c r="GZE60" s="128"/>
      <c r="GZF60" s="128"/>
      <c r="GZG60" s="128"/>
      <c r="GZH60" s="128"/>
      <c r="GZI60" s="128"/>
      <c r="GZJ60" s="128"/>
      <c r="GZK60" s="128"/>
      <c r="GZL60" s="128"/>
      <c r="GZM60" s="128"/>
      <c r="GZN60" s="128"/>
      <c r="GZO60" s="128"/>
      <c r="GZP60" s="128"/>
      <c r="GZQ60" s="128"/>
      <c r="GZR60" s="128"/>
      <c r="GZS60" s="128"/>
      <c r="GZT60" s="128"/>
      <c r="GZU60" s="128"/>
      <c r="GZV60" s="128"/>
      <c r="GZW60" s="128"/>
      <c r="GZX60" s="128"/>
      <c r="GZY60" s="128"/>
      <c r="GZZ60" s="128"/>
      <c r="HAA60" s="128"/>
      <c r="HAB60" s="128"/>
      <c r="HAC60" s="128"/>
      <c r="HAD60" s="128"/>
      <c r="HAE60" s="128"/>
      <c r="HAF60" s="128"/>
      <c r="HAG60" s="128"/>
      <c r="HAH60" s="128"/>
      <c r="HAI60" s="128"/>
      <c r="HAJ60" s="128"/>
      <c r="HAK60" s="128"/>
      <c r="HAL60" s="128"/>
      <c r="HAM60" s="128"/>
      <c r="HAN60" s="128"/>
      <c r="HAO60" s="128"/>
      <c r="HAP60" s="128"/>
      <c r="HAQ60" s="128"/>
      <c r="HAR60" s="128"/>
      <c r="HAS60" s="128"/>
      <c r="HAT60" s="128"/>
      <c r="HAU60" s="128"/>
      <c r="HAV60" s="128"/>
      <c r="HAW60" s="128"/>
      <c r="HAX60" s="128"/>
      <c r="HAY60" s="128"/>
      <c r="HAZ60" s="128"/>
      <c r="HBA60" s="128"/>
      <c r="HBB60" s="128"/>
      <c r="HBC60" s="128"/>
      <c r="HBD60" s="128"/>
      <c r="HBE60" s="128"/>
      <c r="HBF60" s="128"/>
      <c r="HBG60" s="128"/>
      <c r="HBH60" s="128"/>
      <c r="HBI60" s="128"/>
      <c r="HBJ60" s="128"/>
      <c r="HBK60" s="128"/>
      <c r="HBL60" s="128"/>
      <c r="HBM60" s="128"/>
      <c r="HBN60" s="128"/>
      <c r="HBO60" s="128"/>
      <c r="HBP60" s="128"/>
      <c r="HBQ60" s="128"/>
      <c r="HBR60" s="128"/>
      <c r="HBS60" s="128"/>
      <c r="HBT60" s="128"/>
      <c r="HBU60" s="128"/>
      <c r="HBV60" s="128"/>
      <c r="HBW60" s="128"/>
      <c r="HBX60" s="128"/>
      <c r="HBY60" s="128"/>
      <c r="HBZ60" s="128"/>
      <c r="HCA60" s="128"/>
      <c r="HCB60" s="128"/>
      <c r="HCC60" s="128"/>
      <c r="HCD60" s="128"/>
      <c r="HCE60" s="128"/>
      <c r="HCF60" s="128"/>
      <c r="HCG60" s="128"/>
      <c r="HCH60" s="128"/>
      <c r="HCI60" s="128"/>
      <c r="HCJ60" s="128"/>
      <c r="HCK60" s="128"/>
      <c r="HCL60" s="128"/>
      <c r="HCM60" s="128"/>
      <c r="HCN60" s="128"/>
      <c r="HCO60" s="128"/>
      <c r="HCP60" s="128"/>
      <c r="HCQ60" s="128"/>
      <c r="HCR60" s="128"/>
      <c r="HCS60" s="128"/>
      <c r="HCT60" s="128"/>
      <c r="HCU60" s="128"/>
      <c r="HCV60" s="128"/>
      <c r="HCW60" s="128"/>
      <c r="HCX60" s="128"/>
      <c r="HCY60" s="128"/>
      <c r="HCZ60" s="128"/>
      <c r="HDA60" s="128"/>
      <c r="HDB60" s="128"/>
      <c r="HDC60" s="128"/>
      <c r="HDD60" s="128"/>
      <c r="HDE60" s="128"/>
      <c r="HDF60" s="128"/>
      <c r="HDG60" s="128"/>
      <c r="HDH60" s="128"/>
      <c r="HDI60" s="128"/>
      <c r="HDJ60" s="128"/>
      <c r="HDK60" s="128"/>
      <c r="HDL60" s="128"/>
      <c r="HDM60" s="128"/>
      <c r="HDN60" s="128"/>
      <c r="HDO60" s="128"/>
      <c r="HDP60" s="128"/>
      <c r="HDQ60" s="128"/>
      <c r="HDR60" s="128"/>
      <c r="HDS60" s="128"/>
      <c r="HDT60" s="128"/>
      <c r="HDU60" s="128"/>
      <c r="HDV60" s="128"/>
      <c r="HDW60" s="128"/>
      <c r="HDX60" s="128"/>
      <c r="HDY60" s="128"/>
      <c r="HDZ60" s="128"/>
      <c r="HEA60" s="128"/>
      <c r="HEB60" s="128"/>
      <c r="HEC60" s="128"/>
      <c r="HED60" s="128"/>
      <c r="HEE60" s="128"/>
      <c r="HEF60" s="128"/>
      <c r="HEG60" s="128"/>
      <c r="HEH60" s="128"/>
      <c r="HEI60" s="128"/>
      <c r="HEJ60" s="128"/>
      <c r="HEK60" s="128"/>
      <c r="HEL60" s="128"/>
      <c r="HEM60" s="128"/>
      <c r="HEN60" s="128"/>
      <c r="HEO60" s="128"/>
      <c r="HEP60" s="128"/>
      <c r="HEQ60" s="128"/>
      <c r="HER60" s="128"/>
      <c r="HES60" s="128"/>
      <c r="HET60" s="128"/>
      <c r="HEU60" s="128"/>
      <c r="HEV60" s="128"/>
      <c r="HEW60" s="128"/>
      <c r="HEX60" s="128"/>
      <c r="HEY60" s="128"/>
      <c r="HEZ60" s="128"/>
      <c r="HFA60" s="128"/>
      <c r="HFB60" s="128"/>
      <c r="HFC60" s="128"/>
      <c r="HFD60" s="128"/>
      <c r="HFE60" s="128"/>
      <c r="HFF60" s="128"/>
      <c r="HFG60" s="128"/>
      <c r="HFH60" s="128"/>
      <c r="HFI60" s="128"/>
      <c r="HFJ60" s="128"/>
      <c r="HFK60" s="128"/>
      <c r="HFL60" s="128"/>
      <c r="HFM60" s="128"/>
      <c r="HFN60" s="128"/>
      <c r="HFO60" s="128"/>
      <c r="HFP60" s="128"/>
      <c r="HFQ60" s="128"/>
      <c r="HFR60" s="128"/>
      <c r="HFS60" s="128"/>
      <c r="HFT60" s="128"/>
      <c r="HFU60" s="128"/>
      <c r="HFV60" s="128"/>
      <c r="HFW60" s="128"/>
      <c r="HFX60" s="128"/>
      <c r="HFY60" s="128"/>
      <c r="HFZ60" s="128"/>
      <c r="HGA60" s="128"/>
      <c r="HGB60" s="128"/>
      <c r="HGC60" s="128"/>
      <c r="HGD60" s="128"/>
      <c r="HGE60" s="128"/>
      <c r="HGF60" s="128"/>
      <c r="HGG60" s="128"/>
      <c r="HGH60" s="128"/>
      <c r="HGI60" s="128"/>
      <c r="HGJ60" s="128"/>
      <c r="HGK60" s="128"/>
      <c r="HGL60" s="128"/>
      <c r="HGM60" s="128"/>
      <c r="HGN60" s="128"/>
      <c r="HGO60" s="128"/>
      <c r="HGP60" s="128"/>
      <c r="HGQ60" s="128"/>
      <c r="HGR60" s="128"/>
      <c r="HGS60" s="128"/>
      <c r="HGT60" s="128"/>
      <c r="HGU60" s="128"/>
      <c r="HGV60" s="128"/>
      <c r="HGW60" s="128"/>
      <c r="HGX60" s="128"/>
      <c r="HGY60" s="128"/>
      <c r="HGZ60" s="128"/>
      <c r="HHA60" s="128"/>
      <c r="HHB60" s="128"/>
      <c r="HHC60" s="128"/>
      <c r="HHD60" s="128"/>
      <c r="HHE60" s="128"/>
      <c r="HHF60" s="128"/>
      <c r="HHG60" s="128"/>
      <c r="HHH60" s="128"/>
      <c r="HHI60" s="128"/>
      <c r="HHJ60" s="128"/>
      <c r="HHK60" s="128"/>
      <c r="HHL60" s="128"/>
      <c r="HHM60" s="128"/>
      <c r="HHN60" s="128"/>
      <c r="HHO60" s="128"/>
      <c r="HHP60" s="128"/>
      <c r="HHQ60" s="128"/>
      <c r="HHR60" s="128"/>
      <c r="HHS60" s="128"/>
      <c r="HHT60" s="128"/>
      <c r="HHU60" s="128"/>
      <c r="HHV60" s="128"/>
      <c r="HHW60" s="128"/>
      <c r="HHX60" s="128"/>
      <c r="HHY60" s="128"/>
      <c r="HHZ60" s="128"/>
      <c r="HIA60" s="128"/>
      <c r="HIB60" s="128"/>
      <c r="HIC60" s="128"/>
      <c r="HID60" s="128"/>
      <c r="HIE60" s="128"/>
      <c r="HIF60" s="128"/>
      <c r="HIG60" s="128"/>
      <c r="HIH60" s="128"/>
      <c r="HII60" s="128"/>
      <c r="HIJ60" s="128"/>
      <c r="HIK60" s="128"/>
      <c r="HIL60" s="128"/>
      <c r="HIM60" s="128"/>
      <c r="HIN60" s="128"/>
      <c r="HIO60" s="128"/>
      <c r="HIP60" s="128"/>
      <c r="HIQ60" s="128"/>
      <c r="HIR60" s="128"/>
      <c r="HIS60" s="128"/>
      <c r="HIT60" s="128"/>
      <c r="HIU60" s="128"/>
      <c r="HIV60" s="128"/>
      <c r="HIW60" s="128"/>
      <c r="HIX60" s="128"/>
      <c r="HIY60" s="128"/>
      <c r="HIZ60" s="128"/>
      <c r="HJA60" s="128"/>
      <c r="HJB60" s="128"/>
      <c r="HJC60" s="128"/>
      <c r="HJD60" s="128"/>
      <c r="HJE60" s="128"/>
      <c r="HJF60" s="128"/>
      <c r="HJG60" s="128"/>
      <c r="HJH60" s="128"/>
      <c r="HJI60" s="128"/>
      <c r="HJJ60" s="128"/>
      <c r="HJK60" s="128"/>
      <c r="HJL60" s="128"/>
      <c r="HJM60" s="128"/>
      <c r="HJN60" s="128"/>
      <c r="HJO60" s="128"/>
      <c r="HJP60" s="128"/>
      <c r="HJQ60" s="128"/>
      <c r="HJR60" s="128"/>
      <c r="HJS60" s="128"/>
      <c r="HJT60" s="128"/>
      <c r="HJU60" s="128"/>
      <c r="HJV60" s="128"/>
      <c r="HJW60" s="128"/>
      <c r="HJX60" s="128"/>
      <c r="HJY60" s="128"/>
      <c r="HJZ60" s="128"/>
      <c r="HKA60" s="128"/>
      <c r="HKB60" s="128"/>
      <c r="HKC60" s="128"/>
      <c r="HKD60" s="128"/>
      <c r="HKE60" s="128"/>
      <c r="HKF60" s="128"/>
      <c r="HKG60" s="128"/>
      <c r="HKH60" s="128"/>
      <c r="HKI60" s="128"/>
      <c r="HKJ60" s="128"/>
      <c r="HKK60" s="128"/>
      <c r="HKL60" s="128"/>
      <c r="HKM60" s="128"/>
      <c r="HKN60" s="128"/>
      <c r="HKO60" s="128"/>
      <c r="HKP60" s="128"/>
      <c r="HKQ60" s="128"/>
      <c r="HKR60" s="128"/>
      <c r="HKS60" s="128"/>
      <c r="HKT60" s="128"/>
      <c r="HKU60" s="128"/>
      <c r="HKV60" s="128"/>
      <c r="HKW60" s="128"/>
      <c r="HKX60" s="128"/>
      <c r="HKY60" s="128"/>
      <c r="HKZ60" s="128"/>
      <c r="HLA60" s="128"/>
      <c r="HLB60" s="128"/>
      <c r="HLC60" s="128"/>
      <c r="HLD60" s="128"/>
      <c r="HLE60" s="128"/>
      <c r="HLF60" s="128"/>
      <c r="HLG60" s="128"/>
      <c r="HLH60" s="128"/>
      <c r="HLI60" s="128"/>
      <c r="HLJ60" s="128"/>
      <c r="HLK60" s="128"/>
      <c r="HLL60" s="128"/>
      <c r="HLM60" s="128"/>
      <c r="HLN60" s="128"/>
      <c r="HLO60" s="128"/>
      <c r="HLP60" s="128"/>
      <c r="HLQ60" s="128"/>
      <c r="HLR60" s="128"/>
      <c r="HLS60" s="128"/>
      <c r="HLT60" s="128"/>
      <c r="HLU60" s="128"/>
      <c r="HLV60" s="128"/>
      <c r="HLW60" s="128"/>
      <c r="HLX60" s="128"/>
      <c r="HLY60" s="128"/>
      <c r="HLZ60" s="128"/>
      <c r="HMA60" s="128"/>
      <c r="HMB60" s="128"/>
      <c r="HMC60" s="128"/>
      <c r="HMD60" s="128"/>
      <c r="HME60" s="128"/>
      <c r="HMF60" s="128"/>
      <c r="HMG60" s="128"/>
      <c r="HMH60" s="128"/>
      <c r="HMI60" s="128"/>
      <c r="HMJ60" s="128"/>
      <c r="HMK60" s="128"/>
      <c r="HML60" s="128"/>
      <c r="HMM60" s="128"/>
      <c r="HMN60" s="128"/>
      <c r="HMO60" s="128"/>
      <c r="HMP60" s="128"/>
      <c r="HMQ60" s="128"/>
      <c r="HMR60" s="128"/>
      <c r="HMS60" s="128"/>
      <c r="HMT60" s="128"/>
      <c r="HMU60" s="128"/>
      <c r="HMV60" s="128"/>
      <c r="HMW60" s="128"/>
      <c r="HMX60" s="128"/>
      <c r="HMY60" s="128"/>
      <c r="HMZ60" s="128"/>
      <c r="HNA60" s="128"/>
      <c r="HNB60" s="128"/>
      <c r="HNC60" s="128"/>
      <c r="HND60" s="128"/>
      <c r="HNE60" s="128"/>
      <c r="HNF60" s="128"/>
      <c r="HNG60" s="128"/>
      <c r="HNH60" s="128"/>
      <c r="HNI60" s="128"/>
      <c r="HNJ60" s="128"/>
      <c r="HNK60" s="128"/>
      <c r="HNL60" s="128"/>
      <c r="HNM60" s="128"/>
      <c r="HNN60" s="128"/>
      <c r="HNO60" s="128"/>
      <c r="HNP60" s="128"/>
      <c r="HNQ60" s="128"/>
      <c r="HNR60" s="128"/>
      <c r="HNS60" s="128"/>
      <c r="HNT60" s="128"/>
      <c r="HNU60" s="128"/>
      <c r="HNV60" s="128"/>
      <c r="HNW60" s="128"/>
      <c r="HNX60" s="128"/>
      <c r="HNY60" s="128"/>
      <c r="HNZ60" s="128"/>
      <c r="HOA60" s="128"/>
      <c r="HOB60" s="128"/>
      <c r="HOC60" s="128"/>
      <c r="HOD60" s="128"/>
      <c r="HOE60" s="128"/>
      <c r="HOF60" s="128"/>
      <c r="HOG60" s="128"/>
      <c r="HOH60" s="128"/>
      <c r="HOI60" s="128"/>
      <c r="HOJ60" s="128"/>
      <c r="HOK60" s="128"/>
      <c r="HOL60" s="128"/>
      <c r="HOM60" s="128"/>
      <c r="HON60" s="128"/>
      <c r="HOO60" s="128"/>
      <c r="HOP60" s="128"/>
      <c r="HOQ60" s="128"/>
      <c r="HOR60" s="128"/>
      <c r="HOS60" s="128"/>
      <c r="HOT60" s="128"/>
      <c r="HOU60" s="128"/>
      <c r="HOV60" s="128"/>
      <c r="HOW60" s="128"/>
      <c r="HOX60" s="128"/>
      <c r="HOY60" s="128"/>
      <c r="HOZ60" s="128"/>
      <c r="HPA60" s="128"/>
      <c r="HPB60" s="128"/>
      <c r="HPC60" s="128"/>
      <c r="HPD60" s="128"/>
      <c r="HPE60" s="128"/>
      <c r="HPF60" s="128"/>
      <c r="HPG60" s="128"/>
      <c r="HPH60" s="128"/>
      <c r="HPI60" s="128"/>
      <c r="HPJ60" s="128"/>
      <c r="HPK60" s="128"/>
      <c r="HPL60" s="128"/>
      <c r="HPM60" s="128"/>
      <c r="HPN60" s="128"/>
      <c r="HPO60" s="128"/>
      <c r="HPP60" s="128"/>
      <c r="HPQ60" s="128"/>
      <c r="HPR60" s="128"/>
      <c r="HPS60" s="128"/>
      <c r="HPT60" s="128"/>
      <c r="HPU60" s="128"/>
      <c r="HPV60" s="128"/>
      <c r="HPW60" s="128"/>
      <c r="HPX60" s="128"/>
      <c r="HPY60" s="128"/>
      <c r="HPZ60" s="128"/>
      <c r="HQA60" s="128"/>
      <c r="HQB60" s="128"/>
      <c r="HQC60" s="128"/>
      <c r="HQD60" s="128"/>
      <c r="HQE60" s="128"/>
      <c r="HQF60" s="128"/>
      <c r="HQG60" s="128"/>
      <c r="HQH60" s="128"/>
      <c r="HQI60" s="128"/>
      <c r="HQJ60" s="128"/>
      <c r="HQK60" s="128"/>
      <c r="HQL60" s="128"/>
      <c r="HQM60" s="128"/>
      <c r="HQN60" s="128"/>
      <c r="HQO60" s="128"/>
      <c r="HQP60" s="128"/>
      <c r="HQQ60" s="128"/>
      <c r="HQR60" s="128"/>
      <c r="HQS60" s="128"/>
      <c r="HQT60" s="128"/>
      <c r="HQU60" s="128"/>
      <c r="HQV60" s="128"/>
      <c r="HQW60" s="128"/>
      <c r="HQX60" s="128"/>
      <c r="HQY60" s="128"/>
      <c r="HQZ60" s="128"/>
      <c r="HRA60" s="128"/>
      <c r="HRB60" s="128"/>
      <c r="HRC60" s="128"/>
      <c r="HRD60" s="128"/>
      <c r="HRE60" s="128"/>
      <c r="HRF60" s="128"/>
      <c r="HRG60" s="128"/>
      <c r="HRH60" s="128"/>
      <c r="HRI60" s="128"/>
      <c r="HRJ60" s="128"/>
      <c r="HRK60" s="128"/>
      <c r="HRL60" s="128"/>
      <c r="HRM60" s="128"/>
      <c r="HRN60" s="128"/>
      <c r="HRO60" s="128"/>
      <c r="HRP60" s="128"/>
      <c r="HRQ60" s="128"/>
      <c r="HRR60" s="128"/>
      <c r="HRS60" s="128"/>
      <c r="HRT60" s="128"/>
      <c r="HRU60" s="128"/>
      <c r="HRV60" s="128"/>
      <c r="HRW60" s="128"/>
      <c r="HRX60" s="128"/>
      <c r="HRY60" s="128"/>
      <c r="HRZ60" s="128"/>
      <c r="HSA60" s="128"/>
      <c r="HSB60" s="128"/>
      <c r="HSC60" s="128"/>
      <c r="HSD60" s="128"/>
      <c r="HSE60" s="128"/>
      <c r="HSF60" s="128"/>
      <c r="HSG60" s="128"/>
      <c r="HSH60" s="128"/>
      <c r="HSI60" s="128"/>
      <c r="HSJ60" s="128"/>
      <c r="HSK60" s="128"/>
      <c r="HSL60" s="128"/>
      <c r="HSM60" s="128"/>
      <c r="HSN60" s="128"/>
      <c r="HSO60" s="128"/>
      <c r="HSP60" s="128"/>
      <c r="HSQ60" s="128"/>
      <c r="HSR60" s="128"/>
      <c r="HSS60" s="128"/>
      <c r="HST60" s="128"/>
      <c r="HSU60" s="128"/>
      <c r="HSV60" s="128"/>
      <c r="HSW60" s="128"/>
      <c r="HSX60" s="128"/>
      <c r="HSY60" s="128"/>
      <c r="HSZ60" s="128"/>
      <c r="HTA60" s="128"/>
      <c r="HTB60" s="128"/>
      <c r="HTC60" s="128"/>
      <c r="HTD60" s="128"/>
      <c r="HTE60" s="128"/>
      <c r="HTF60" s="128"/>
      <c r="HTG60" s="128"/>
      <c r="HTH60" s="128"/>
      <c r="HTI60" s="128"/>
      <c r="HTJ60" s="128"/>
      <c r="HTK60" s="128"/>
      <c r="HTL60" s="128"/>
      <c r="HTM60" s="128"/>
      <c r="HTN60" s="128"/>
      <c r="HTO60" s="128"/>
      <c r="HTP60" s="128"/>
      <c r="HTQ60" s="128"/>
      <c r="HTR60" s="128"/>
      <c r="HTS60" s="128"/>
      <c r="HTT60" s="128"/>
      <c r="HTU60" s="128"/>
      <c r="HTV60" s="128"/>
      <c r="HTW60" s="128"/>
      <c r="HTX60" s="128"/>
      <c r="HTY60" s="128"/>
      <c r="HTZ60" s="128"/>
      <c r="HUA60" s="128"/>
      <c r="HUB60" s="128"/>
      <c r="HUC60" s="128"/>
      <c r="HUD60" s="128"/>
      <c r="HUE60" s="128"/>
      <c r="HUF60" s="128"/>
      <c r="HUG60" s="128"/>
      <c r="HUH60" s="128"/>
      <c r="HUI60" s="128"/>
      <c r="HUJ60" s="128"/>
      <c r="HUK60" s="128"/>
      <c r="HUL60" s="128"/>
      <c r="HUM60" s="128"/>
      <c r="HUN60" s="128"/>
      <c r="HUO60" s="128"/>
      <c r="HUP60" s="128"/>
      <c r="HUQ60" s="128"/>
      <c r="HUR60" s="128"/>
      <c r="HUS60" s="128"/>
      <c r="HUT60" s="128"/>
      <c r="HUU60" s="128"/>
      <c r="HUV60" s="128"/>
      <c r="HUW60" s="128"/>
      <c r="HUX60" s="128"/>
      <c r="HUY60" s="128"/>
      <c r="HUZ60" s="128"/>
      <c r="HVA60" s="128"/>
      <c r="HVB60" s="128"/>
      <c r="HVC60" s="128"/>
      <c r="HVD60" s="128"/>
      <c r="HVE60" s="128"/>
      <c r="HVF60" s="128"/>
      <c r="HVG60" s="128"/>
      <c r="HVH60" s="128"/>
      <c r="HVI60" s="128"/>
      <c r="HVJ60" s="128"/>
      <c r="HVK60" s="128"/>
      <c r="HVL60" s="128"/>
      <c r="HVM60" s="128"/>
      <c r="HVN60" s="128"/>
      <c r="HVO60" s="128"/>
      <c r="HVP60" s="128"/>
      <c r="HVQ60" s="128"/>
      <c r="HVR60" s="128"/>
      <c r="HVS60" s="128"/>
      <c r="HVT60" s="128"/>
      <c r="HVU60" s="128"/>
      <c r="HVV60" s="128"/>
      <c r="HVW60" s="128"/>
      <c r="HVX60" s="128"/>
      <c r="HVY60" s="128"/>
      <c r="HVZ60" s="128"/>
      <c r="HWA60" s="128"/>
      <c r="HWB60" s="128"/>
      <c r="HWC60" s="128"/>
      <c r="HWD60" s="128"/>
      <c r="HWE60" s="128"/>
      <c r="HWF60" s="128"/>
      <c r="HWG60" s="128"/>
      <c r="HWH60" s="128"/>
      <c r="HWI60" s="128"/>
      <c r="HWJ60" s="128"/>
      <c r="HWK60" s="128"/>
      <c r="HWL60" s="128"/>
      <c r="HWM60" s="128"/>
      <c r="HWN60" s="128"/>
      <c r="HWO60" s="128"/>
      <c r="HWP60" s="128"/>
      <c r="HWQ60" s="128"/>
      <c r="HWR60" s="128"/>
      <c r="HWS60" s="128"/>
      <c r="HWT60" s="128"/>
      <c r="HWU60" s="128"/>
      <c r="HWV60" s="128"/>
      <c r="HWW60" s="128"/>
      <c r="HWX60" s="128"/>
      <c r="HWY60" s="128"/>
      <c r="HWZ60" s="128"/>
      <c r="HXA60" s="128"/>
      <c r="HXB60" s="128"/>
      <c r="HXC60" s="128"/>
      <c r="HXD60" s="128"/>
      <c r="HXE60" s="128"/>
      <c r="HXF60" s="128"/>
      <c r="HXG60" s="128"/>
      <c r="HXH60" s="128"/>
      <c r="HXI60" s="128"/>
      <c r="HXJ60" s="128"/>
      <c r="HXK60" s="128"/>
      <c r="HXL60" s="128"/>
      <c r="HXM60" s="128"/>
      <c r="HXN60" s="128"/>
      <c r="HXO60" s="128"/>
      <c r="HXP60" s="128"/>
      <c r="HXQ60" s="128"/>
      <c r="HXR60" s="128"/>
      <c r="HXS60" s="128"/>
      <c r="HXT60" s="128"/>
      <c r="HXU60" s="128"/>
      <c r="HXV60" s="128"/>
      <c r="HXW60" s="128"/>
      <c r="HXX60" s="128"/>
      <c r="HXY60" s="128"/>
      <c r="HXZ60" s="128"/>
      <c r="HYA60" s="128"/>
      <c r="HYB60" s="128"/>
      <c r="HYC60" s="128"/>
      <c r="HYD60" s="128"/>
      <c r="HYE60" s="128"/>
      <c r="HYF60" s="128"/>
      <c r="HYG60" s="128"/>
      <c r="HYH60" s="128"/>
      <c r="HYI60" s="128"/>
      <c r="HYJ60" s="128"/>
      <c r="HYK60" s="128"/>
      <c r="HYL60" s="128"/>
      <c r="HYM60" s="128"/>
      <c r="HYN60" s="128"/>
      <c r="HYO60" s="128"/>
      <c r="HYP60" s="128"/>
      <c r="HYQ60" s="128"/>
      <c r="HYR60" s="128"/>
      <c r="HYS60" s="128"/>
      <c r="HYT60" s="128"/>
      <c r="HYU60" s="128"/>
      <c r="HYV60" s="128"/>
      <c r="HYW60" s="128"/>
      <c r="HYX60" s="128"/>
      <c r="HYY60" s="128"/>
      <c r="HYZ60" s="128"/>
      <c r="HZA60" s="128"/>
      <c r="HZB60" s="128"/>
      <c r="HZC60" s="128"/>
      <c r="HZD60" s="128"/>
      <c r="HZE60" s="128"/>
      <c r="HZF60" s="128"/>
      <c r="HZG60" s="128"/>
      <c r="HZH60" s="128"/>
      <c r="HZI60" s="128"/>
      <c r="HZJ60" s="128"/>
      <c r="HZK60" s="128"/>
      <c r="HZL60" s="128"/>
      <c r="HZM60" s="128"/>
      <c r="HZN60" s="128"/>
      <c r="HZO60" s="128"/>
      <c r="HZP60" s="128"/>
      <c r="HZQ60" s="128"/>
      <c r="HZR60" s="128"/>
      <c r="HZS60" s="128"/>
      <c r="HZT60" s="128"/>
      <c r="HZU60" s="128"/>
      <c r="HZV60" s="128"/>
      <c r="HZW60" s="128"/>
      <c r="HZX60" s="128"/>
      <c r="HZY60" s="128"/>
      <c r="HZZ60" s="128"/>
      <c r="IAA60" s="128"/>
      <c r="IAB60" s="128"/>
      <c r="IAC60" s="128"/>
      <c r="IAD60" s="128"/>
      <c r="IAE60" s="128"/>
      <c r="IAF60" s="128"/>
      <c r="IAG60" s="128"/>
      <c r="IAH60" s="128"/>
      <c r="IAI60" s="128"/>
      <c r="IAJ60" s="128"/>
      <c r="IAK60" s="128"/>
      <c r="IAL60" s="128"/>
      <c r="IAM60" s="128"/>
      <c r="IAN60" s="128"/>
      <c r="IAO60" s="128"/>
      <c r="IAP60" s="128"/>
      <c r="IAQ60" s="128"/>
      <c r="IAR60" s="128"/>
      <c r="IAS60" s="128"/>
      <c r="IAT60" s="128"/>
      <c r="IAU60" s="128"/>
      <c r="IAV60" s="128"/>
      <c r="IAW60" s="128"/>
      <c r="IAX60" s="128"/>
      <c r="IAY60" s="128"/>
      <c r="IAZ60" s="128"/>
      <c r="IBA60" s="128"/>
      <c r="IBB60" s="128"/>
      <c r="IBC60" s="128"/>
      <c r="IBD60" s="128"/>
      <c r="IBE60" s="128"/>
      <c r="IBF60" s="128"/>
      <c r="IBG60" s="128"/>
      <c r="IBH60" s="128"/>
      <c r="IBI60" s="128"/>
      <c r="IBJ60" s="128"/>
      <c r="IBK60" s="128"/>
      <c r="IBL60" s="128"/>
      <c r="IBM60" s="128"/>
      <c r="IBN60" s="128"/>
      <c r="IBO60" s="128"/>
      <c r="IBP60" s="128"/>
      <c r="IBQ60" s="128"/>
      <c r="IBR60" s="128"/>
      <c r="IBS60" s="128"/>
      <c r="IBT60" s="128"/>
      <c r="IBU60" s="128"/>
      <c r="IBV60" s="128"/>
      <c r="IBW60" s="128"/>
      <c r="IBX60" s="128"/>
      <c r="IBY60" s="128"/>
      <c r="IBZ60" s="128"/>
      <c r="ICA60" s="128"/>
      <c r="ICB60" s="128"/>
      <c r="ICC60" s="128"/>
      <c r="ICD60" s="128"/>
      <c r="ICE60" s="128"/>
      <c r="ICF60" s="128"/>
      <c r="ICG60" s="128"/>
      <c r="ICH60" s="128"/>
      <c r="ICI60" s="128"/>
      <c r="ICJ60" s="128"/>
      <c r="ICK60" s="128"/>
      <c r="ICL60" s="128"/>
      <c r="ICM60" s="128"/>
      <c r="ICN60" s="128"/>
      <c r="ICO60" s="128"/>
      <c r="ICP60" s="128"/>
      <c r="ICQ60" s="128"/>
      <c r="ICR60" s="128"/>
      <c r="ICS60" s="128"/>
      <c r="ICT60" s="128"/>
      <c r="ICU60" s="128"/>
      <c r="ICV60" s="128"/>
      <c r="ICW60" s="128"/>
      <c r="ICX60" s="128"/>
      <c r="ICY60" s="128"/>
      <c r="ICZ60" s="128"/>
      <c r="IDA60" s="128"/>
      <c r="IDB60" s="128"/>
      <c r="IDC60" s="128"/>
      <c r="IDD60" s="128"/>
      <c r="IDE60" s="128"/>
      <c r="IDF60" s="128"/>
      <c r="IDG60" s="128"/>
      <c r="IDH60" s="128"/>
      <c r="IDI60" s="128"/>
      <c r="IDJ60" s="128"/>
      <c r="IDK60" s="128"/>
      <c r="IDL60" s="128"/>
      <c r="IDM60" s="128"/>
      <c r="IDN60" s="128"/>
      <c r="IDO60" s="128"/>
      <c r="IDP60" s="128"/>
      <c r="IDQ60" s="128"/>
      <c r="IDR60" s="128"/>
      <c r="IDS60" s="128"/>
      <c r="IDT60" s="128"/>
      <c r="IDU60" s="128"/>
      <c r="IDV60" s="128"/>
      <c r="IDW60" s="128"/>
      <c r="IDX60" s="128"/>
      <c r="IDY60" s="128"/>
      <c r="IDZ60" s="128"/>
      <c r="IEA60" s="128"/>
      <c r="IEB60" s="128"/>
      <c r="IEC60" s="128"/>
      <c r="IED60" s="128"/>
      <c r="IEE60" s="128"/>
      <c r="IEF60" s="128"/>
      <c r="IEG60" s="128"/>
      <c r="IEH60" s="128"/>
      <c r="IEI60" s="128"/>
      <c r="IEJ60" s="128"/>
      <c r="IEK60" s="128"/>
      <c r="IEL60" s="128"/>
      <c r="IEM60" s="128"/>
      <c r="IEN60" s="128"/>
      <c r="IEO60" s="128"/>
      <c r="IEP60" s="128"/>
      <c r="IEQ60" s="128"/>
      <c r="IER60" s="128"/>
      <c r="IES60" s="128"/>
      <c r="IET60" s="128"/>
      <c r="IEU60" s="128"/>
      <c r="IEV60" s="128"/>
      <c r="IEW60" s="128"/>
      <c r="IEX60" s="128"/>
      <c r="IEY60" s="128"/>
      <c r="IEZ60" s="128"/>
      <c r="IFA60" s="128"/>
      <c r="IFB60" s="128"/>
      <c r="IFC60" s="128"/>
      <c r="IFD60" s="128"/>
      <c r="IFE60" s="128"/>
      <c r="IFF60" s="128"/>
      <c r="IFG60" s="128"/>
      <c r="IFH60" s="128"/>
      <c r="IFI60" s="128"/>
      <c r="IFJ60" s="128"/>
      <c r="IFK60" s="128"/>
      <c r="IFL60" s="128"/>
      <c r="IFM60" s="128"/>
      <c r="IFN60" s="128"/>
      <c r="IFO60" s="128"/>
      <c r="IFP60" s="128"/>
      <c r="IFQ60" s="128"/>
      <c r="IFR60" s="128"/>
      <c r="IFS60" s="128"/>
      <c r="IFT60" s="128"/>
      <c r="IFU60" s="128"/>
      <c r="IFV60" s="128"/>
      <c r="IFW60" s="128"/>
      <c r="IFX60" s="128"/>
      <c r="IFY60" s="128"/>
      <c r="IFZ60" s="128"/>
      <c r="IGA60" s="128"/>
      <c r="IGB60" s="128"/>
      <c r="IGC60" s="128"/>
      <c r="IGD60" s="128"/>
      <c r="IGE60" s="128"/>
      <c r="IGF60" s="128"/>
      <c r="IGG60" s="128"/>
      <c r="IGH60" s="128"/>
      <c r="IGI60" s="128"/>
      <c r="IGJ60" s="128"/>
      <c r="IGK60" s="128"/>
      <c r="IGL60" s="128"/>
      <c r="IGM60" s="128"/>
      <c r="IGN60" s="128"/>
      <c r="IGO60" s="128"/>
      <c r="IGP60" s="128"/>
      <c r="IGQ60" s="128"/>
      <c r="IGR60" s="128"/>
      <c r="IGS60" s="128"/>
      <c r="IGT60" s="128"/>
      <c r="IGU60" s="128"/>
      <c r="IGV60" s="128"/>
      <c r="IGW60" s="128"/>
      <c r="IGX60" s="128"/>
      <c r="IGY60" s="128"/>
      <c r="IGZ60" s="128"/>
      <c r="IHA60" s="128"/>
      <c r="IHB60" s="128"/>
      <c r="IHC60" s="128"/>
      <c r="IHD60" s="128"/>
      <c r="IHE60" s="128"/>
      <c r="IHF60" s="128"/>
      <c r="IHG60" s="128"/>
      <c r="IHH60" s="128"/>
      <c r="IHI60" s="128"/>
      <c r="IHJ60" s="128"/>
      <c r="IHK60" s="128"/>
      <c r="IHL60" s="128"/>
      <c r="IHM60" s="128"/>
      <c r="IHN60" s="128"/>
      <c r="IHO60" s="128"/>
      <c r="IHP60" s="128"/>
      <c r="IHQ60" s="128"/>
      <c r="IHR60" s="128"/>
      <c r="IHS60" s="128"/>
      <c r="IHT60" s="128"/>
      <c r="IHU60" s="128"/>
      <c r="IHV60" s="128"/>
      <c r="IHW60" s="128"/>
      <c r="IHX60" s="128"/>
      <c r="IHY60" s="128"/>
      <c r="IHZ60" s="128"/>
      <c r="IIA60" s="128"/>
      <c r="IIB60" s="128"/>
      <c r="IIC60" s="128"/>
      <c r="IID60" s="128"/>
      <c r="IIE60" s="128"/>
      <c r="IIF60" s="128"/>
      <c r="IIG60" s="128"/>
      <c r="IIH60" s="128"/>
      <c r="III60" s="128"/>
      <c r="IIJ60" s="128"/>
      <c r="IIK60" s="128"/>
      <c r="IIL60" s="128"/>
      <c r="IIM60" s="128"/>
      <c r="IIN60" s="128"/>
      <c r="IIO60" s="128"/>
      <c r="IIP60" s="128"/>
      <c r="IIQ60" s="128"/>
      <c r="IIR60" s="128"/>
      <c r="IIS60" s="128"/>
      <c r="IIT60" s="128"/>
      <c r="IIU60" s="128"/>
      <c r="IIV60" s="128"/>
      <c r="IIW60" s="128"/>
      <c r="IIX60" s="128"/>
      <c r="IIY60" s="128"/>
      <c r="IIZ60" s="128"/>
      <c r="IJA60" s="128"/>
      <c r="IJB60" s="128"/>
      <c r="IJC60" s="128"/>
      <c r="IJD60" s="128"/>
      <c r="IJE60" s="128"/>
      <c r="IJF60" s="128"/>
      <c r="IJG60" s="128"/>
      <c r="IJH60" s="128"/>
      <c r="IJI60" s="128"/>
      <c r="IJJ60" s="128"/>
      <c r="IJK60" s="128"/>
      <c r="IJL60" s="128"/>
      <c r="IJM60" s="128"/>
      <c r="IJN60" s="128"/>
      <c r="IJO60" s="128"/>
      <c r="IJP60" s="128"/>
      <c r="IJQ60" s="128"/>
      <c r="IJR60" s="128"/>
      <c r="IJS60" s="128"/>
      <c r="IJT60" s="128"/>
      <c r="IJU60" s="128"/>
      <c r="IJV60" s="128"/>
      <c r="IJW60" s="128"/>
      <c r="IJX60" s="128"/>
      <c r="IJY60" s="128"/>
      <c r="IJZ60" s="128"/>
      <c r="IKA60" s="128"/>
      <c r="IKB60" s="128"/>
      <c r="IKC60" s="128"/>
      <c r="IKD60" s="128"/>
      <c r="IKE60" s="128"/>
      <c r="IKF60" s="128"/>
      <c r="IKG60" s="128"/>
      <c r="IKH60" s="128"/>
      <c r="IKI60" s="128"/>
      <c r="IKJ60" s="128"/>
      <c r="IKK60" s="128"/>
      <c r="IKL60" s="128"/>
      <c r="IKM60" s="128"/>
      <c r="IKN60" s="128"/>
      <c r="IKO60" s="128"/>
      <c r="IKP60" s="128"/>
      <c r="IKQ60" s="128"/>
      <c r="IKR60" s="128"/>
      <c r="IKS60" s="128"/>
      <c r="IKT60" s="128"/>
      <c r="IKU60" s="128"/>
      <c r="IKV60" s="128"/>
      <c r="IKW60" s="128"/>
      <c r="IKX60" s="128"/>
      <c r="IKY60" s="128"/>
      <c r="IKZ60" s="128"/>
      <c r="ILA60" s="128"/>
      <c r="ILB60" s="128"/>
      <c r="ILC60" s="128"/>
      <c r="ILD60" s="128"/>
      <c r="ILE60" s="128"/>
      <c r="ILF60" s="128"/>
      <c r="ILG60" s="128"/>
      <c r="ILH60" s="128"/>
      <c r="ILI60" s="128"/>
      <c r="ILJ60" s="128"/>
      <c r="ILK60" s="128"/>
      <c r="ILL60" s="128"/>
      <c r="ILM60" s="128"/>
      <c r="ILN60" s="128"/>
      <c r="ILO60" s="128"/>
      <c r="ILP60" s="128"/>
      <c r="ILQ60" s="128"/>
      <c r="ILR60" s="128"/>
      <c r="ILS60" s="128"/>
      <c r="ILT60" s="128"/>
      <c r="ILU60" s="128"/>
      <c r="ILV60" s="128"/>
      <c r="ILW60" s="128"/>
      <c r="ILX60" s="128"/>
      <c r="ILY60" s="128"/>
      <c r="ILZ60" s="128"/>
      <c r="IMA60" s="128"/>
      <c r="IMB60" s="128"/>
      <c r="IMC60" s="128"/>
      <c r="IMD60" s="128"/>
      <c r="IME60" s="128"/>
      <c r="IMF60" s="128"/>
      <c r="IMG60" s="128"/>
      <c r="IMH60" s="128"/>
      <c r="IMI60" s="128"/>
      <c r="IMJ60" s="128"/>
      <c r="IMK60" s="128"/>
      <c r="IML60" s="128"/>
      <c r="IMM60" s="128"/>
      <c r="IMN60" s="128"/>
      <c r="IMO60" s="128"/>
      <c r="IMP60" s="128"/>
      <c r="IMQ60" s="128"/>
      <c r="IMR60" s="128"/>
      <c r="IMS60" s="128"/>
      <c r="IMT60" s="128"/>
      <c r="IMU60" s="128"/>
      <c r="IMV60" s="128"/>
      <c r="IMW60" s="128"/>
      <c r="IMX60" s="128"/>
      <c r="IMY60" s="128"/>
      <c r="IMZ60" s="128"/>
      <c r="INA60" s="128"/>
      <c r="INB60" s="128"/>
      <c r="INC60" s="128"/>
      <c r="IND60" s="128"/>
      <c r="INE60" s="128"/>
      <c r="INF60" s="128"/>
      <c r="ING60" s="128"/>
      <c r="INH60" s="128"/>
      <c r="INI60" s="128"/>
      <c r="INJ60" s="128"/>
      <c r="INK60" s="128"/>
      <c r="INL60" s="128"/>
      <c r="INM60" s="128"/>
      <c r="INN60" s="128"/>
      <c r="INO60" s="128"/>
      <c r="INP60" s="128"/>
      <c r="INQ60" s="128"/>
      <c r="INR60" s="128"/>
      <c r="INS60" s="128"/>
      <c r="INT60" s="128"/>
      <c r="INU60" s="128"/>
      <c r="INV60" s="128"/>
      <c r="INW60" s="128"/>
      <c r="INX60" s="128"/>
      <c r="INY60" s="128"/>
      <c r="INZ60" s="128"/>
      <c r="IOA60" s="128"/>
      <c r="IOB60" s="128"/>
      <c r="IOC60" s="128"/>
      <c r="IOD60" s="128"/>
      <c r="IOE60" s="128"/>
      <c r="IOF60" s="128"/>
      <c r="IOG60" s="128"/>
      <c r="IOH60" s="128"/>
      <c r="IOI60" s="128"/>
      <c r="IOJ60" s="128"/>
      <c r="IOK60" s="128"/>
      <c r="IOL60" s="128"/>
      <c r="IOM60" s="128"/>
      <c r="ION60" s="128"/>
      <c r="IOO60" s="128"/>
      <c r="IOP60" s="128"/>
      <c r="IOQ60" s="128"/>
      <c r="IOR60" s="128"/>
      <c r="IOS60" s="128"/>
      <c r="IOT60" s="128"/>
      <c r="IOU60" s="128"/>
      <c r="IOV60" s="128"/>
      <c r="IOW60" s="128"/>
      <c r="IOX60" s="128"/>
      <c r="IOY60" s="128"/>
      <c r="IOZ60" s="128"/>
      <c r="IPA60" s="128"/>
      <c r="IPB60" s="128"/>
      <c r="IPC60" s="128"/>
      <c r="IPD60" s="128"/>
      <c r="IPE60" s="128"/>
      <c r="IPF60" s="128"/>
      <c r="IPG60" s="128"/>
      <c r="IPH60" s="128"/>
      <c r="IPI60" s="128"/>
      <c r="IPJ60" s="128"/>
      <c r="IPK60" s="128"/>
      <c r="IPL60" s="128"/>
      <c r="IPM60" s="128"/>
      <c r="IPN60" s="128"/>
      <c r="IPO60" s="128"/>
      <c r="IPP60" s="128"/>
      <c r="IPQ60" s="128"/>
      <c r="IPR60" s="128"/>
      <c r="IPS60" s="128"/>
      <c r="IPT60" s="128"/>
      <c r="IPU60" s="128"/>
      <c r="IPV60" s="128"/>
      <c r="IPW60" s="128"/>
      <c r="IPX60" s="128"/>
      <c r="IPY60" s="128"/>
      <c r="IPZ60" s="128"/>
      <c r="IQA60" s="128"/>
      <c r="IQB60" s="128"/>
      <c r="IQC60" s="128"/>
      <c r="IQD60" s="128"/>
      <c r="IQE60" s="128"/>
      <c r="IQF60" s="128"/>
      <c r="IQG60" s="128"/>
      <c r="IQH60" s="128"/>
      <c r="IQI60" s="128"/>
      <c r="IQJ60" s="128"/>
      <c r="IQK60" s="128"/>
      <c r="IQL60" s="128"/>
      <c r="IQM60" s="128"/>
      <c r="IQN60" s="128"/>
      <c r="IQO60" s="128"/>
      <c r="IQP60" s="128"/>
      <c r="IQQ60" s="128"/>
      <c r="IQR60" s="128"/>
      <c r="IQS60" s="128"/>
      <c r="IQT60" s="128"/>
      <c r="IQU60" s="128"/>
      <c r="IQV60" s="128"/>
      <c r="IQW60" s="128"/>
      <c r="IQX60" s="128"/>
      <c r="IQY60" s="128"/>
      <c r="IQZ60" s="128"/>
      <c r="IRA60" s="128"/>
      <c r="IRB60" s="128"/>
      <c r="IRC60" s="128"/>
      <c r="IRD60" s="128"/>
      <c r="IRE60" s="128"/>
      <c r="IRF60" s="128"/>
      <c r="IRG60" s="128"/>
      <c r="IRH60" s="128"/>
      <c r="IRI60" s="128"/>
      <c r="IRJ60" s="128"/>
      <c r="IRK60" s="128"/>
      <c r="IRL60" s="128"/>
      <c r="IRM60" s="128"/>
      <c r="IRN60" s="128"/>
      <c r="IRO60" s="128"/>
      <c r="IRP60" s="128"/>
      <c r="IRQ60" s="128"/>
      <c r="IRR60" s="128"/>
      <c r="IRS60" s="128"/>
      <c r="IRT60" s="128"/>
      <c r="IRU60" s="128"/>
      <c r="IRV60" s="128"/>
      <c r="IRW60" s="128"/>
      <c r="IRX60" s="128"/>
      <c r="IRY60" s="128"/>
      <c r="IRZ60" s="128"/>
      <c r="ISA60" s="128"/>
      <c r="ISB60" s="128"/>
      <c r="ISC60" s="128"/>
      <c r="ISD60" s="128"/>
      <c r="ISE60" s="128"/>
      <c r="ISF60" s="128"/>
      <c r="ISG60" s="128"/>
      <c r="ISH60" s="128"/>
      <c r="ISI60" s="128"/>
      <c r="ISJ60" s="128"/>
      <c r="ISK60" s="128"/>
      <c r="ISL60" s="128"/>
      <c r="ISM60" s="128"/>
      <c r="ISN60" s="128"/>
      <c r="ISO60" s="128"/>
      <c r="ISP60" s="128"/>
      <c r="ISQ60" s="128"/>
      <c r="ISR60" s="128"/>
      <c r="ISS60" s="128"/>
      <c r="IST60" s="128"/>
      <c r="ISU60" s="128"/>
      <c r="ISV60" s="128"/>
      <c r="ISW60" s="128"/>
      <c r="ISX60" s="128"/>
      <c r="ISY60" s="128"/>
      <c r="ISZ60" s="128"/>
      <c r="ITA60" s="128"/>
      <c r="ITB60" s="128"/>
      <c r="ITC60" s="128"/>
      <c r="ITD60" s="128"/>
      <c r="ITE60" s="128"/>
      <c r="ITF60" s="128"/>
      <c r="ITG60" s="128"/>
      <c r="ITH60" s="128"/>
      <c r="ITI60" s="128"/>
      <c r="ITJ60" s="128"/>
      <c r="ITK60" s="128"/>
      <c r="ITL60" s="128"/>
      <c r="ITM60" s="128"/>
      <c r="ITN60" s="128"/>
      <c r="ITO60" s="128"/>
      <c r="ITP60" s="128"/>
      <c r="ITQ60" s="128"/>
      <c r="ITR60" s="128"/>
      <c r="ITS60" s="128"/>
      <c r="ITT60" s="128"/>
      <c r="ITU60" s="128"/>
      <c r="ITV60" s="128"/>
      <c r="ITW60" s="128"/>
      <c r="ITX60" s="128"/>
      <c r="ITY60" s="128"/>
      <c r="ITZ60" s="128"/>
      <c r="IUA60" s="128"/>
      <c r="IUB60" s="128"/>
      <c r="IUC60" s="128"/>
      <c r="IUD60" s="128"/>
      <c r="IUE60" s="128"/>
      <c r="IUF60" s="128"/>
      <c r="IUG60" s="128"/>
      <c r="IUH60" s="128"/>
      <c r="IUI60" s="128"/>
      <c r="IUJ60" s="128"/>
      <c r="IUK60" s="128"/>
      <c r="IUL60" s="128"/>
      <c r="IUM60" s="128"/>
      <c r="IUN60" s="128"/>
      <c r="IUO60" s="128"/>
      <c r="IUP60" s="128"/>
      <c r="IUQ60" s="128"/>
      <c r="IUR60" s="128"/>
      <c r="IUS60" s="128"/>
      <c r="IUT60" s="128"/>
      <c r="IUU60" s="128"/>
      <c r="IUV60" s="128"/>
      <c r="IUW60" s="128"/>
      <c r="IUX60" s="128"/>
      <c r="IUY60" s="128"/>
      <c r="IUZ60" s="128"/>
      <c r="IVA60" s="128"/>
      <c r="IVB60" s="128"/>
      <c r="IVC60" s="128"/>
      <c r="IVD60" s="128"/>
      <c r="IVE60" s="128"/>
      <c r="IVF60" s="128"/>
      <c r="IVG60" s="128"/>
      <c r="IVH60" s="128"/>
      <c r="IVI60" s="128"/>
      <c r="IVJ60" s="128"/>
      <c r="IVK60" s="128"/>
      <c r="IVL60" s="128"/>
      <c r="IVM60" s="128"/>
      <c r="IVN60" s="128"/>
      <c r="IVO60" s="128"/>
      <c r="IVP60" s="128"/>
      <c r="IVQ60" s="128"/>
      <c r="IVR60" s="128"/>
      <c r="IVS60" s="128"/>
      <c r="IVT60" s="128"/>
      <c r="IVU60" s="128"/>
      <c r="IVV60" s="128"/>
      <c r="IVW60" s="128"/>
      <c r="IVX60" s="128"/>
      <c r="IVY60" s="128"/>
      <c r="IVZ60" s="128"/>
      <c r="IWA60" s="128"/>
      <c r="IWB60" s="128"/>
      <c r="IWC60" s="128"/>
      <c r="IWD60" s="128"/>
      <c r="IWE60" s="128"/>
      <c r="IWF60" s="128"/>
      <c r="IWG60" s="128"/>
      <c r="IWH60" s="128"/>
      <c r="IWI60" s="128"/>
      <c r="IWJ60" s="128"/>
      <c r="IWK60" s="128"/>
      <c r="IWL60" s="128"/>
      <c r="IWM60" s="128"/>
      <c r="IWN60" s="128"/>
      <c r="IWO60" s="128"/>
      <c r="IWP60" s="128"/>
      <c r="IWQ60" s="128"/>
      <c r="IWR60" s="128"/>
      <c r="IWS60" s="128"/>
      <c r="IWT60" s="128"/>
      <c r="IWU60" s="128"/>
      <c r="IWV60" s="128"/>
      <c r="IWW60" s="128"/>
      <c r="IWX60" s="128"/>
      <c r="IWY60" s="128"/>
      <c r="IWZ60" s="128"/>
      <c r="IXA60" s="128"/>
      <c r="IXB60" s="128"/>
      <c r="IXC60" s="128"/>
      <c r="IXD60" s="128"/>
      <c r="IXE60" s="128"/>
      <c r="IXF60" s="128"/>
      <c r="IXG60" s="128"/>
      <c r="IXH60" s="128"/>
      <c r="IXI60" s="128"/>
      <c r="IXJ60" s="128"/>
      <c r="IXK60" s="128"/>
      <c r="IXL60" s="128"/>
      <c r="IXM60" s="128"/>
      <c r="IXN60" s="128"/>
      <c r="IXO60" s="128"/>
      <c r="IXP60" s="128"/>
      <c r="IXQ60" s="128"/>
      <c r="IXR60" s="128"/>
      <c r="IXS60" s="128"/>
      <c r="IXT60" s="128"/>
      <c r="IXU60" s="128"/>
      <c r="IXV60" s="128"/>
      <c r="IXW60" s="128"/>
      <c r="IXX60" s="128"/>
      <c r="IXY60" s="128"/>
      <c r="IXZ60" s="128"/>
      <c r="IYA60" s="128"/>
      <c r="IYB60" s="128"/>
      <c r="IYC60" s="128"/>
      <c r="IYD60" s="128"/>
      <c r="IYE60" s="128"/>
      <c r="IYF60" s="128"/>
      <c r="IYG60" s="128"/>
      <c r="IYH60" s="128"/>
      <c r="IYI60" s="128"/>
      <c r="IYJ60" s="128"/>
      <c r="IYK60" s="128"/>
      <c r="IYL60" s="128"/>
      <c r="IYM60" s="128"/>
      <c r="IYN60" s="128"/>
      <c r="IYO60" s="128"/>
      <c r="IYP60" s="128"/>
      <c r="IYQ60" s="128"/>
      <c r="IYR60" s="128"/>
      <c r="IYS60" s="128"/>
      <c r="IYT60" s="128"/>
      <c r="IYU60" s="128"/>
      <c r="IYV60" s="128"/>
      <c r="IYW60" s="128"/>
      <c r="IYX60" s="128"/>
      <c r="IYY60" s="128"/>
      <c r="IYZ60" s="128"/>
      <c r="IZA60" s="128"/>
      <c r="IZB60" s="128"/>
      <c r="IZC60" s="128"/>
      <c r="IZD60" s="128"/>
      <c r="IZE60" s="128"/>
      <c r="IZF60" s="128"/>
      <c r="IZG60" s="128"/>
      <c r="IZH60" s="128"/>
      <c r="IZI60" s="128"/>
      <c r="IZJ60" s="128"/>
      <c r="IZK60" s="128"/>
      <c r="IZL60" s="128"/>
      <c r="IZM60" s="128"/>
      <c r="IZN60" s="128"/>
      <c r="IZO60" s="128"/>
      <c r="IZP60" s="128"/>
      <c r="IZQ60" s="128"/>
      <c r="IZR60" s="128"/>
      <c r="IZS60" s="128"/>
      <c r="IZT60" s="128"/>
      <c r="IZU60" s="128"/>
      <c r="IZV60" s="128"/>
      <c r="IZW60" s="128"/>
      <c r="IZX60" s="128"/>
      <c r="IZY60" s="128"/>
      <c r="IZZ60" s="128"/>
      <c r="JAA60" s="128"/>
      <c r="JAB60" s="128"/>
      <c r="JAC60" s="128"/>
      <c r="JAD60" s="128"/>
      <c r="JAE60" s="128"/>
      <c r="JAF60" s="128"/>
      <c r="JAG60" s="128"/>
      <c r="JAH60" s="128"/>
      <c r="JAI60" s="128"/>
      <c r="JAJ60" s="128"/>
      <c r="JAK60" s="128"/>
      <c r="JAL60" s="128"/>
      <c r="JAM60" s="128"/>
      <c r="JAN60" s="128"/>
      <c r="JAO60" s="128"/>
      <c r="JAP60" s="128"/>
      <c r="JAQ60" s="128"/>
      <c r="JAR60" s="128"/>
      <c r="JAS60" s="128"/>
      <c r="JAT60" s="128"/>
      <c r="JAU60" s="128"/>
      <c r="JAV60" s="128"/>
      <c r="JAW60" s="128"/>
      <c r="JAX60" s="128"/>
      <c r="JAY60" s="128"/>
      <c r="JAZ60" s="128"/>
      <c r="JBA60" s="128"/>
      <c r="JBB60" s="128"/>
      <c r="JBC60" s="128"/>
      <c r="JBD60" s="128"/>
      <c r="JBE60" s="128"/>
      <c r="JBF60" s="128"/>
      <c r="JBG60" s="128"/>
      <c r="JBH60" s="128"/>
      <c r="JBI60" s="128"/>
      <c r="JBJ60" s="128"/>
      <c r="JBK60" s="128"/>
      <c r="JBL60" s="128"/>
      <c r="JBM60" s="128"/>
      <c r="JBN60" s="128"/>
      <c r="JBO60" s="128"/>
      <c r="JBP60" s="128"/>
      <c r="JBQ60" s="128"/>
      <c r="JBR60" s="128"/>
      <c r="JBS60" s="128"/>
      <c r="JBT60" s="128"/>
      <c r="JBU60" s="128"/>
      <c r="JBV60" s="128"/>
      <c r="JBW60" s="128"/>
      <c r="JBX60" s="128"/>
      <c r="JBY60" s="128"/>
      <c r="JBZ60" s="128"/>
      <c r="JCA60" s="128"/>
      <c r="JCB60" s="128"/>
      <c r="JCC60" s="128"/>
      <c r="JCD60" s="128"/>
      <c r="JCE60" s="128"/>
      <c r="JCF60" s="128"/>
      <c r="JCG60" s="128"/>
      <c r="JCH60" s="128"/>
      <c r="JCI60" s="128"/>
      <c r="JCJ60" s="128"/>
      <c r="JCK60" s="128"/>
      <c r="JCL60" s="128"/>
      <c r="JCM60" s="128"/>
      <c r="JCN60" s="128"/>
      <c r="JCO60" s="128"/>
      <c r="JCP60" s="128"/>
      <c r="JCQ60" s="128"/>
      <c r="JCR60" s="128"/>
      <c r="JCS60" s="128"/>
      <c r="JCT60" s="128"/>
      <c r="JCU60" s="128"/>
      <c r="JCV60" s="128"/>
      <c r="JCW60" s="128"/>
      <c r="JCX60" s="128"/>
      <c r="JCY60" s="128"/>
      <c r="JCZ60" s="128"/>
      <c r="JDA60" s="128"/>
      <c r="JDB60" s="128"/>
      <c r="JDC60" s="128"/>
      <c r="JDD60" s="128"/>
      <c r="JDE60" s="128"/>
      <c r="JDF60" s="128"/>
      <c r="JDG60" s="128"/>
      <c r="JDH60" s="128"/>
      <c r="JDI60" s="128"/>
      <c r="JDJ60" s="128"/>
      <c r="JDK60" s="128"/>
      <c r="JDL60" s="128"/>
      <c r="JDM60" s="128"/>
      <c r="JDN60" s="128"/>
      <c r="JDO60" s="128"/>
      <c r="JDP60" s="128"/>
      <c r="JDQ60" s="128"/>
      <c r="JDR60" s="128"/>
      <c r="JDS60" s="128"/>
      <c r="JDT60" s="128"/>
      <c r="JDU60" s="128"/>
      <c r="JDV60" s="128"/>
      <c r="JDW60" s="128"/>
      <c r="JDX60" s="128"/>
      <c r="JDY60" s="128"/>
      <c r="JDZ60" s="128"/>
      <c r="JEA60" s="128"/>
      <c r="JEB60" s="128"/>
      <c r="JEC60" s="128"/>
      <c r="JED60" s="128"/>
      <c r="JEE60" s="128"/>
      <c r="JEF60" s="128"/>
      <c r="JEG60" s="128"/>
      <c r="JEH60" s="128"/>
      <c r="JEI60" s="128"/>
      <c r="JEJ60" s="128"/>
      <c r="JEK60" s="128"/>
      <c r="JEL60" s="128"/>
      <c r="JEM60" s="128"/>
      <c r="JEN60" s="128"/>
      <c r="JEO60" s="128"/>
      <c r="JEP60" s="128"/>
      <c r="JEQ60" s="128"/>
      <c r="JER60" s="128"/>
      <c r="JES60" s="128"/>
      <c r="JET60" s="128"/>
      <c r="JEU60" s="128"/>
      <c r="JEV60" s="128"/>
      <c r="JEW60" s="128"/>
      <c r="JEX60" s="128"/>
      <c r="JEY60" s="128"/>
      <c r="JEZ60" s="128"/>
      <c r="JFA60" s="128"/>
      <c r="JFB60" s="128"/>
      <c r="JFC60" s="128"/>
      <c r="JFD60" s="128"/>
      <c r="JFE60" s="128"/>
      <c r="JFF60" s="128"/>
      <c r="JFG60" s="128"/>
      <c r="JFH60" s="128"/>
      <c r="JFI60" s="128"/>
      <c r="JFJ60" s="128"/>
      <c r="JFK60" s="128"/>
      <c r="JFL60" s="128"/>
      <c r="JFM60" s="128"/>
      <c r="JFN60" s="128"/>
      <c r="JFO60" s="128"/>
      <c r="JFP60" s="128"/>
      <c r="JFQ60" s="128"/>
      <c r="JFR60" s="128"/>
      <c r="JFS60" s="128"/>
      <c r="JFT60" s="128"/>
      <c r="JFU60" s="128"/>
      <c r="JFV60" s="128"/>
      <c r="JFW60" s="128"/>
      <c r="JFX60" s="128"/>
      <c r="JFY60" s="128"/>
      <c r="JFZ60" s="128"/>
      <c r="JGA60" s="128"/>
      <c r="JGB60" s="128"/>
      <c r="JGC60" s="128"/>
      <c r="JGD60" s="128"/>
      <c r="JGE60" s="128"/>
      <c r="JGF60" s="128"/>
      <c r="JGG60" s="128"/>
      <c r="JGH60" s="128"/>
      <c r="JGI60" s="128"/>
      <c r="JGJ60" s="128"/>
      <c r="JGK60" s="128"/>
      <c r="JGL60" s="128"/>
      <c r="JGM60" s="128"/>
      <c r="JGN60" s="128"/>
      <c r="JGO60" s="128"/>
      <c r="JGP60" s="128"/>
      <c r="JGQ60" s="128"/>
      <c r="JGR60" s="128"/>
      <c r="JGS60" s="128"/>
      <c r="JGT60" s="128"/>
      <c r="JGU60" s="128"/>
      <c r="JGV60" s="128"/>
      <c r="JGW60" s="128"/>
      <c r="JGX60" s="128"/>
      <c r="JGY60" s="128"/>
      <c r="JGZ60" s="128"/>
      <c r="JHA60" s="128"/>
      <c r="JHB60" s="128"/>
      <c r="JHC60" s="128"/>
      <c r="JHD60" s="128"/>
      <c r="JHE60" s="128"/>
      <c r="JHF60" s="128"/>
      <c r="JHG60" s="128"/>
      <c r="JHH60" s="128"/>
      <c r="JHI60" s="128"/>
      <c r="JHJ60" s="128"/>
      <c r="JHK60" s="128"/>
      <c r="JHL60" s="128"/>
      <c r="JHM60" s="128"/>
      <c r="JHN60" s="128"/>
      <c r="JHO60" s="128"/>
      <c r="JHP60" s="128"/>
      <c r="JHQ60" s="128"/>
      <c r="JHR60" s="128"/>
      <c r="JHS60" s="128"/>
      <c r="JHT60" s="128"/>
      <c r="JHU60" s="128"/>
      <c r="JHV60" s="128"/>
      <c r="JHW60" s="128"/>
      <c r="JHX60" s="128"/>
      <c r="JHY60" s="128"/>
      <c r="JHZ60" s="128"/>
      <c r="JIA60" s="128"/>
      <c r="JIB60" s="128"/>
      <c r="JIC60" s="128"/>
      <c r="JID60" s="128"/>
      <c r="JIE60" s="128"/>
      <c r="JIF60" s="128"/>
      <c r="JIG60" s="128"/>
      <c r="JIH60" s="128"/>
      <c r="JII60" s="128"/>
      <c r="JIJ60" s="128"/>
      <c r="JIK60" s="128"/>
      <c r="JIL60" s="128"/>
      <c r="JIM60" s="128"/>
      <c r="JIN60" s="128"/>
      <c r="JIO60" s="128"/>
      <c r="JIP60" s="128"/>
      <c r="JIQ60" s="128"/>
      <c r="JIR60" s="128"/>
      <c r="JIS60" s="128"/>
      <c r="JIT60" s="128"/>
      <c r="JIU60" s="128"/>
      <c r="JIV60" s="128"/>
      <c r="JIW60" s="128"/>
      <c r="JIX60" s="128"/>
      <c r="JIY60" s="128"/>
      <c r="JIZ60" s="128"/>
      <c r="JJA60" s="128"/>
      <c r="JJB60" s="128"/>
      <c r="JJC60" s="128"/>
      <c r="JJD60" s="128"/>
      <c r="JJE60" s="128"/>
      <c r="JJF60" s="128"/>
      <c r="JJG60" s="128"/>
      <c r="JJH60" s="128"/>
      <c r="JJI60" s="128"/>
      <c r="JJJ60" s="128"/>
      <c r="JJK60" s="128"/>
      <c r="JJL60" s="128"/>
      <c r="JJM60" s="128"/>
      <c r="JJN60" s="128"/>
      <c r="JJO60" s="128"/>
      <c r="JJP60" s="128"/>
      <c r="JJQ60" s="128"/>
      <c r="JJR60" s="128"/>
      <c r="JJS60" s="128"/>
      <c r="JJT60" s="128"/>
      <c r="JJU60" s="128"/>
      <c r="JJV60" s="128"/>
      <c r="JJW60" s="128"/>
      <c r="JJX60" s="128"/>
      <c r="JJY60" s="128"/>
      <c r="JJZ60" s="128"/>
      <c r="JKA60" s="128"/>
      <c r="JKB60" s="128"/>
      <c r="JKC60" s="128"/>
      <c r="JKD60" s="128"/>
      <c r="JKE60" s="128"/>
      <c r="JKF60" s="128"/>
      <c r="JKG60" s="128"/>
      <c r="JKH60" s="128"/>
      <c r="JKI60" s="128"/>
      <c r="JKJ60" s="128"/>
      <c r="JKK60" s="128"/>
      <c r="JKL60" s="128"/>
      <c r="JKM60" s="128"/>
      <c r="JKN60" s="128"/>
      <c r="JKO60" s="128"/>
      <c r="JKP60" s="128"/>
      <c r="JKQ60" s="128"/>
      <c r="JKR60" s="128"/>
      <c r="JKS60" s="128"/>
      <c r="JKT60" s="128"/>
      <c r="JKU60" s="128"/>
      <c r="JKV60" s="128"/>
      <c r="JKW60" s="128"/>
      <c r="JKX60" s="128"/>
      <c r="JKY60" s="128"/>
      <c r="JKZ60" s="128"/>
      <c r="JLA60" s="128"/>
      <c r="JLB60" s="128"/>
      <c r="JLC60" s="128"/>
      <c r="JLD60" s="128"/>
      <c r="JLE60" s="128"/>
      <c r="JLF60" s="128"/>
      <c r="JLG60" s="128"/>
      <c r="JLH60" s="128"/>
      <c r="JLI60" s="128"/>
      <c r="JLJ60" s="128"/>
      <c r="JLK60" s="128"/>
      <c r="JLL60" s="128"/>
      <c r="JLM60" s="128"/>
      <c r="JLN60" s="128"/>
      <c r="JLO60" s="128"/>
      <c r="JLP60" s="128"/>
      <c r="JLQ60" s="128"/>
      <c r="JLR60" s="128"/>
      <c r="JLS60" s="128"/>
      <c r="JLT60" s="128"/>
      <c r="JLU60" s="128"/>
      <c r="JLV60" s="128"/>
      <c r="JLW60" s="128"/>
      <c r="JLX60" s="128"/>
      <c r="JLY60" s="128"/>
      <c r="JLZ60" s="128"/>
      <c r="JMA60" s="128"/>
      <c r="JMB60" s="128"/>
      <c r="JMC60" s="128"/>
      <c r="JMD60" s="128"/>
      <c r="JME60" s="128"/>
      <c r="JMF60" s="128"/>
      <c r="JMG60" s="128"/>
      <c r="JMH60" s="128"/>
      <c r="JMI60" s="128"/>
      <c r="JMJ60" s="128"/>
      <c r="JMK60" s="128"/>
      <c r="JML60" s="128"/>
      <c r="JMM60" s="128"/>
      <c r="JMN60" s="128"/>
      <c r="JMO60" s="128"/>
      <c r="JMP60" s="128"/>
      <c r="JMQ60" s="128"/>
      <c r="JMR60" s="128"/>
      <c r="JMS60" s="128"/>
      <c r="JMT60" s="128"/>
      <c r="JMU60" s="128"/>
      <c r="JMV60" s="128"/>
      <c r="JMW60" s="128"/>
      <c r="JMX60" s="128"/>
      <c r="JMY60" s="128"/>
      <c r="JMZ60" s="128"/>
      <c r="JNA60" s="128"/>
      <c r="JNB60" s="128"/>
      <c r="JNC60" s="128"/>
      <c r="JND60" s="128"/>
      <c r="JNE60" s="128"/>
      <c r="JNF60" s="128"/>
      <c r="JNG60" s="128"/>
      <c r="JNH60" s="128"/>
      <c r="JNI60" s="128"/>
      <c r="JNJ60" s="128"/>
      <c r="JNK60" s="128"/>
      <c r="JNL60" s="128"/>
      <c r="JNM60" s="128"/>
      <c r="JNN60" s="128"/>
      <c r="JNO60" s="128"/>
      <c r="JNP60" s="128"/>
      <c r="JNQ60" s="128"/>
      <c r="JNR60" s="128"/>
      <c r="JNS60" s="128"/>
      <c r="JNT60" s="128"/>
      <c r="JNU60" s="128"/>
      <c r="JNV60" s="128"/>
      <c r="JNW60" s="128"/>
      <c r="JNX60" s="128"/>
      <c r="JNY60" s="128"/>
      <c r="JNZ60" s="128"/>
      <c r="JOA60" s="128"/>
      <c r="JOB60" s="128"/>
      <c r="JOC60" s="128"/>
      <c r="JOD60" s="128"/>
      <c r="JOE60" s="128"/>
      <c r="JOF60" s="128"/>
      <c r="JOG60" s="128"/>
      <c r="JOH60" s="128"/>
      <c r="JOI60" s="128"/>
      <c r="JOJ60" s="128"/>
      <c r="JOK60" s="128"/>
      <c r="JOL60" s="128"/>
      <c r="JOM60" s="128"/>
      <c r="JON60" s="128"/>
      <c r="JOO60" s="128"/>
      <c r="JOP60" s="128"/>
      <c r="JOQ60" s="128"/>
      <c r="JOR60" s="128"/>
      <c r="JOS60" s="128"/>
      <c r="JOT60" s="128"/>
      <c r="JOU60" s="128"/>
      <c r="JOV60" s="128"/>
      <c r="JOW60" s="128"/>
      <c r="JOX60" s="128"/>
      <c r="JOY60" s="128"/>
      <c r="JOZ60" s="128"/>
      <c r="JPA60" s="128"/>
      <c r="JPB60" s="128"/>
      <c r="JPC60" s="128"/>
      <c r="JPD60" s="128"/>
      <c r="JPE60" s="128"/>
      <c r="JPF60" s="128"/>
      <c r="JPG60" s="128"/>
      <c r="JPH60" s="128"/>
      <c r="JPI60" s="128"/>
      <c r="JPJ60" s="128"/>
      <c r="JPK60" s="128"/>
      <c r="JPL60" s="128"/>
      <c r="JPM60" s="128"/>
      <c r="JPN60" s="128"/>
      <c r="JPO60" s="128"/>
      <c r="JPP60" s="128"/>
      <c r="JPQ60" s="128"/>
      <c r="JPR60" s="128"/>
      <c r="JPS60" s="128"/>
      <c r="JPT60" s="128"/>
      <c r="JPU60" s="128"/>
      <c r="JPV60" s="128"/>
      <c r="JPW60" s="128"/>
      <c r="JPX60" s="128"/>
      <c r="JPY60" s="128"/>
      <c r="JPZ60" s="128"/>
      <c r="JQA60" s="128"/>
      <c r="JQB60" s="128"/>
      <c r="JQC60" s="128"/>
      <c r="JQD60" s="128"/>
      <c r="JQE60" s="128"/>
      <c r="JQF60" s="128"/>
      <c r="JQG60" s="128"/>
      <c r="JQH60" s="128"/>
      <c r="JQI60" s="128"/>
      <c r="JQJ60" s="128"/>
      <c r="JQK60" s="128"/>
      <c r="JQL60" s="128"/>
      <c r="JQM60" s="128"/>
      <c r="JQN60" s="128"/>
      <c r="JQO60" s="128"/>
      <c r="JQP60" s="128"/>
      <c r="JQQ60" s="128"/>
      <c r="JQR60" s="128"/>
      <c r="JQS60" s="128"/>
      <c r="JQT60" s="128"/>
      <c r="JQU60" s="128"/>
      <c r="JQV60" s="128"/>
      <c r="JQW60" s="128"/>
      <c r="JQX60" s="128"/>
      <c r="JQY60" s="128"/>
      <c r="JQZ60" s="128"/>
      <c r="JRA60" s="128"/>
      <c r="JRB60" s="128"/>
      <c r="JRC60" s="128"/>
      <c r="JRD60" s="128"/>
      <c r="JRE60" s="128"/>
      <c r="JRF60" s="128"/>
      <c r="JRG60" s="128"/>
      <c r="JRH60" s="128"/>
      <c r="JRI60" s="128"/>
      <c r="JRJ60" s="128"/>
      <c r="JRK60" s="128"/>
      <c r="JRL60" s="128"/>
      <c r="JRM60" s="128"/>
      <c r="JRN60" s="128"/>
      <c r="JRO60" s="128"/>
      <c r="JRP60" s="128"/>
      <c r="JRQ60" s="128"/>
      <c r="JRR60" s="128"/>
      <c r="JRS60" s="128"/>
      <c r="JRT60" s="128"/>
      <c r="JRU60" s="128"/>
      <c r="JRV60" s="128"/>
      <c r="JRW60" s="128"/>
      <c r="JRX60" s="128"/>
      <c r="JRY60" s="128"/>
      <c r="JRZ60" s="128"/>
      <c r="JSA60" s="128"/>
      <c r="JSB60" s="128"/>
      <c r="JSC60" s="128"/>
      <c r="JSD60" s="128"/>
      <c r="JSE60" s="128"/>
      <c r="JSF60" s="128"/>
      <c r="JSG60" s="128"/>
      <c r="JSH60" s="128"/>
      <c r="JSI60" s="128"/>
      <c r="JSJ60" s="128"/>
      <c r="JSK60" s="128"/>
      <c r="JSL60" s="128"/>
      <c r="JSM60" s="128"/>
      <c r="JSN60" s="128"/>
      <c r="JSO60" s="128"/>
      <c r="JSP60" s="128"/>
      <c r="JSQ60" s="128"/>
      <c r="JSR60" s="128"/>
      <c r="JSS60" s="128"/>
      <c r="JST60" s="128"/>
      <c r="JSU60" s="128"/>
      <c r="JSV60" s="128"/>
      <c r="JSW60" s="128"/>
      <c r="JSX60" s="128"/>
      <c r="JSY60" s="128"/>
      <c r="JSZ60" s="128"/>
      <c r="JTA60" s="128"/>
      <c r="JTB60" s="128"/>
      <c r="JTC60" s="128"/>
      <c r="JTD60" s="128"/>
      <c r="JTE60" s="128"/>
      <c r="JTF60" s="128"/>
      <c r="JTG60" s="128"/>
      <c r="JTH60" s="128"/>
      <c r="JTI60" s="128"/>
      <c r="JTJ60" s="128"/>
      <c r="JTK60" s="128"/>
      <c r="JTL60" s="128"/>
      <c r="JTM60" s="128"/>
      <c r="JTN60" s="128"/>
      <c r="JTO60" s="128"/>
      <c r="JTP60" s="128"/>
      <c r="JTQ60" s="128"/>
      <c r="JTR60" s="128"/>
      <c r="JTS60" s="128"/>
      <c r="JTT60" s="128"/>
      <c r="JTU60" s="128"/>
      <c r="JTV60" s="128"/>
      <c r="JTW60" s="128"/>
      <c r="JTX60" s="128"/>
      <c r="JTY60" s="128"/>
      <c r="JTZ60" s="128"/>
      <c r="JUA60" s="128"/>
      <c r="JUB60" s="128"/>
      <c r="JUC60" s="128"/>
      <c r="JUD60" s="128"/>
      <c r="JUE60" s="128"/>
      <c r="JUF60" s="128"/>
      <c r="JUG60" s="128"/>
      <c r="JUH60" s="128"/>
      <c r="JUI60" s="128"/>
      <c r="JUJ60" s="128"/>
      <c r="JUK60" s="128"/>
      <c r="JUL60" s="128"/>
      <c r="JUM60" s="128"/>
      <c r="JUN60" s="128"/>
      <c r="JUO60" s="128"/>
      <c r="JUP60" s="128"/>
      <c r="JUQ60" s="128"/>
      <c r="JUR60" s="128"/>
      <c r="JUS60" s="128"/>
      <c r="JUT60" s="128"/>
      <c r="JUU60" s="128"/>
      <c r="JUV60" s="128"/>
      <c r="JUW60" s="128"/>
      <c r="JUX60" s="128"/>
      <c r="JUY60" s="128"/>
      <c r="JUZ60" s="128"/>
      <c r="JVA60" s="128"/>
      <c r="JVB60" s="128"/>
      <c r="JVC60" s="128"/>
      <c r="JVD60" s="128"/>
      <c r="JVE60" s="128"/>
      <c r="JVF60" s="128"/>
      <c r="JVG60" s="128"/>
      <c r="JVH60" s="128"/>
      <c r="JVI60" s="128"/>
      <c r="JVJ60" s="128"/>
      <c r="JVK60" s="128"/>
      <c r="JVL60" s="128"/>
      <c r="JVM60" s="128"/>
      <c r="JVN60" s="128"/>
      <c r="JVO60" s="128"/>
      <c r="JVP60" s="128"/>
      <c r="JVQ60" s="128"/>
      <c r="JVR60" s="128"/>
      <c r="JVS60" s="128"/>
      <c r="JVT60" s="128"/>
      <c r="JVU60" s="128"/>
      <c r="JVV60" s="128"/>
      <c r="JVW60" s="128"/>
      <c r="JVX60" s="128"/>
      <c r="JVY60" s="128"/>
      <c r="JVZ60" s="128"/>
      <c r="JWA60" s="128"/>
      <c r="JWB60" s="128"/>
      <c r="JWC60" s="128"/>
      <c r="JWD60" s="128"/>
      <c r="JWE60" s="128"/>
      <c r="JWF60" s="128"/>
      <c r="JWG60" s="128"/>
      <c r="JWH60" s="128"/>
      <c r="JWI60" s="128"/>
      <c r="JWJ60" s="128"/>
      <c r="JWK60" s="128"/>
      <c r="JWL60" s="128"/>
      <c r="JWM60" s="128"/>
      <c r="JWN60" s="128"/>
      <c r="JWO60" s="128"/>
      <c r="JWP60" s="128"/>
      <c r="JWQ60" s="128"/>
      <c r="JWR60" s="128"/>
      <c r="JWS60" s="128"/>
      <c r="JWT60" s="128"/>
      <c r="JWU60" s="128"/>
      <c r="JWV60" s="128"/>
      <c r="JWW60" s="128"/>
      <c r="JWX60" s="128"/>
      <c r="JWY60" s="128"/>
      <c r="JWZ60" s="128"/>
      <c r="JXA60" s="128"/>
      <c r="JXB60" s="128"/>
      <c r="JXC60" s="128"/>
      <c r="JXD60" s="128"/>
      <c r="JXE60" s="128"/>
      <c r="JXF60" s="128"/>
      <c r="JXG60" s="128"/>
      <c r="JXH60" s="128"/>
      <c r="JXI60" s="128"/>
      <c r="JXJ60" s="128"/>
      <c r="JXK60" s="128"/>
      <c r="JXL60" s="128"/>
      <c r="JXM60" s="128"/>
      <c r="JXN60" s="128"/>
      <c r="JXO60" s="128"/>
      <c r="JXP60" s="128"/>
      <c r="JXQ60" s="128"/>
      <c r="JXR60" s="128"/>
      <c r="JXS60" s="128"/>
      <c r="JXT60" s="128"/>
      <c r="JXU60" s="128"/>
      <c r="JXV60" s="128"/>
      <c r="JXW60" s="128"/>
      <c r="JXX60" s="128"/>
      <c r="JXY60" s="128"/>
      <c r="JXZ60" s="128"/>
      <c r="JYA60" s="128"/>
      <c r="JYB60" s="128"/>
      <c r="JYC60" s="128"/>
      <c r="JYD60" s="128"/>
      <c r="JYE60" s="128"/>
      <c r="JYF60" s="128"/>
      <c r="JYG60" s="128"/>
      <c r="JYH60" s="128"/>
      <c r="JYI60" s="128"/>
      <c r="JYJ60" s="128"/>
      <c r="JYK60" s="128"/>
      <c r="JYL60" s="128"/>
      <c r="JYM60" s="128"/>
      <c r="JYN60" s="128"/>
      <c r="JYO60" s="128"/>
      <c r="JYP60" s="128"/>
      <c r="JYQ60" s="128"/>
      <c r="JYR60" s="128"/>
      <c r="JYS60" s="128"/>
      <c r="JYT60" s="128"/>
      <c r="JYU60" s="128"/>
      <c r="JYV60" s="128"/>
      <c r="JYW60" s="128"/>
      <c r="JYX60" s="128"/>
      <c r="JYY60" s="128"/>
      <c r="JYZ60" s="128"/>
      <c r="JZA60" s="128"/>
      <c r="JZB60" s="128"/>
      <c r="JZC60" s="128"/>
      <c r="JZD60" s="128"/>
      <c r="JZE60" s="128"/>
      <c r="JZF60" s="128"/>
      <c r="JZG60" s="128"/>
      <c r="JZH60" s="128"/>
      <c r="JZI60" s="128"/>
      <c r="JZJ60" s="128"/>
      <c r="JZK60" s="128"/>
      <c r="JZL60" s="128"/>
      <c r="JZM60" s="128"/>
      <c r="JZN60" s="128"/>
      <c r="JZO60" s="128"/>
      <c r="JZP60" s="128"/>
      <c r="JZQ60" s="128"/>
      <c r="JZR60" s="128"/>
      <c r="JZS60" s="128"/>
      <c r="JZT60" s="128"/>
      <c r="JZU60" s="128"/>
      <c r="JZV60" s="128"/>
      <c r="JZW60" s="128"/>
      <c r="JZX60" s="128"/>
      <c r="JZY60" s="128"/>
      <c r="JZZ60" s="128"/>
      <c r="KAA60" s="128"/>
      <c r="KAB60" s="128"/>
      <c r="KAC60" s="128"/>
      <c r="KAD60" s="128"/>
      <c r="KAE60" s="128"/>
      <c r="KAF60" s="128"/>
      <c r="KAG60" s="128"/>
      <c r="KAH60" s="128"/>
      <c r="KAI60" s="128"/>
      <c r="KAJ60" s="128"/>
      <c r="KAK60" s="128"/>
      <c r="KAL60" s="128"/>
      <c r="KAM60" s="128"/>
      <c r="KAN60" s="128"/>
      <c r="KAO60" s="128"/>
      <c r="KAP60" s="128"/>
      <c r="KAQ60" s="128"/>
      <c r="KAR60" s="128"/>
      <c r="KAS60" s="128"/>
      <c r="KAT60" s="128"/>
      <c r="KAU60" s="128"/>
      <c r="KAV60" s="128"/>
      <c r="KAW60" s="128"/>
      <c r="KAX60" s="128"/>
      <c r="KAY60" s="128"/>
      <c r="KAZ60" s="128"/>
      <c r="KBA60" s="128"/>
      <c r="KBB60" s="128"/>
      <c r="KBC60" s="128"/>
      <c r="KBD60" s="128"/>
      <c r="KBE60" s="128"/>
      <c r="KBF60" s="128"/>
      <c r="KBG60" s="128"/>
      <c r="KBH60" s="128"/>
      <c r="KBI60" s="128"/>
      <c r="KBJ60" s="128"/>
      <c r="KBK60" s="128"/>
      <c r="KBL60" s="128"/>
      <c r="KBM60" s="128"/>
      <c r="KBN60" s="128"/>
      <c r="KBO60" s="128"/>
      <c r="KBP60" s="128"/>
      <c r="KBQ60" s="128"/>
      <c r="KBR60" s="128"/>
      <c r="KBS60" s="128"/>
      <c r="KBT60" s="128"/>
      <c r="KBU60" s="128"/>
      <c r="KBV60" s="128"/>
      <c r="KBW60" s="128"/>
      <c r="KBX60" s="128"/>
      <c r="KBY60" s="128"/>
      <c r="KBZ60" s="128"/>
      <c r="KCA60" s="128"/>
      <c r="KCB60" s="128"/>
      <c r="KCC60" s="128"/>
      <c r="KCD60" s="128"/>
      <c r="KCE60" s="128"/>
      <c r="KCF60" s="128"/>
      <c r="KCG60" s="128"/>
      <c r="KCH60" s="128"/>
      <c r="KCI60" s="128"/>
      <c r="KCJ60" s="128"/>
      <c r="KCK60" s="128"/>
      <c r="KCL60" s="128"/>
      <c r="KCM60" s="128"/>
      <c r="KCN60" s="128"/>
      <c r="KCO60" s="128"/>
      <c r="KCP60" s="128"/>
      <c r="KCQ60" s="128"/>
      <c r="KCR60" s="128"/>
      <c r="KCS60" s="128"/>
      <c r="KCT60" s="128"/>
      <c r="KCU60" s="128"/>
      <c r="KCV60" s="128"/>
      <c r="KCW60" s="128"/>
      <c r="KCX60" s="128"/>
      <c r="KCY60" s="128"/>
      <c r="KCZ60" s="128"/>
      <c r="KDA60" s="128"/>
      <c r="KDB60" s="128"/>
      <c r="KDC60" s="128"/>
      <c r="KDD60" s="128"/>
      <c r="KDE60" s="128"/>
      <c r="KDF60" s="128"/>
      <c r="KDG60" s="128"/>
      <c r="KDH60" s="128"/>
      <c r="KDI60" s="128"/>
      <c r="KDJ60" s="128"/>
      <c r="KDK60" s="128"/>
      <c r="KDL60" s="128"/>
      <c r="KDM60" s="128"/>
      <c r="KDN60" s="128"/>
      <c r="KDO60" s="128"/>
      <c r="KDP60" s="128"/>
      <c r="KDQ60" s="128"/>
      <c r="KDR60" s="128"/>
      <c r="KDS60" s="128"/>
      <c r="KDT60" s="128"/>
      <c r="KDU60" s="128"/>
      <c r="KDV60" s="128"/>
      <c r="KDW60" s="128"/>
      <c r="KDX60" s="128"/>
      <c r="KDY60" s="128"/>
      <c r="KDZ60" s="128"/>
      <c r="KEA60" s="128"/>
      <c r="KEB60" s="128"/>
      <c r="KEC60" s="128"/>
      <c r="KED60" s="128"/>
      <c r="KEE60" s="128"/>
      <c r="KEF60" s="128"/>
      <c r="KEG60" s="128"/>
      <c r="KEH60" s="128"/>
      <c r="KEI60" s="128"/>
      <c r="KEJ60" s="128"/>
      <c r="KEK60" s="128"/>
      <c r="KEL60" s="128"/>
      <c r="KEM60" s="128"/>
      <c r="KEN60" s="128"/>
      <c r="KEO60" s="128"/>
      <c r="KEP60" s="128"/>
      <c r="KEQ60" s="128"/>
      <c r="KER60" s="128"/>
      <c r="KES60" s="128"/>
      <c r="KET60" s="128"/>
      <c r="KEU60" s="128"/>
      <c r="KEV60" s="128"/>
      <c r="KEW60" s="128"/>
      <c r="KEX60" s="128"/>
      <c r="KEY60" s="128"/>
      <c r="KEZ60" s="128"/>
      <c r="KFA60" s="128"/>
      <c r="KFB60" s="128"/>
      <c r="KFC60" s="128"/>
      <c r="KFD60" s="128"/>
      <c r="KFE60" s="128"/>
      <c r="KFF60" s="128"/>
      <c r="KFG60" s="128"/>
      <c r="KFH60" s="128"/>
      <c r="KFI60" s="128"/>
      <c r="KFJ60" s="128"/>
      <c r="KFK60" s="128"/>
      <c r="KFL60" s="128"/>
      <c r="KFM60" s="128"/>
      <c r="KFN60" s="128"/>
      <c r="KFO60" s="128"/>
      <c r="KFP60" s="128"/>
      <c r="KFQ60" s="128"/>
      <c r="KFR60" s="128"/>
      <c r="KFS60" s="128"/>
      <c r="KFT60" s="128"/>
      <c r="KFU60" s="128"/>
      <c r="KFV60" s="128"/>
      <c r="KFW60" s="128"/>
      <c r="KFX60" s="128"/>
      <c r="KFY60" s="128"/>
      <c r="KFZ60" s="128"/>
      <c r="KGA60" s="128"/>
      <c r="KGB60" s="128"/>
      <c r="KGC60" s="128"/>
      <c r="KGD60" s="128"/>
      <c r="KGE60" s="128"/>
      <c r="KGF60" s="128"/>
      <c r="KGG60" s="128"/>
      <c r="KGH60" s="128"/>
      <c r="KGI60" s="128"/>
      <c r="KGJ60" s="128"/>
      <c r="KGK60" s="128"/>
      <c r="KGL60" s="128"/>
      <c r="KGM60" s="128"/>
      <c r="KGN60" s="128"/>
      <c r="KGO60" s="128"/>
      <c r="KGP60" s="128"/>
      <c r="KGQ60" s="128"/>
      <c r="KGR60" s="128"/>
      <c r="KGS60" s="128"/>
      <c r="KGT60" s="128"/>
      <c r="KGU60" s="128"/>
      <c r="KGV60" s="128"/>
      <c r="KGW60" s="128"/>
      <c r="KGX60" s="128"/>
      <c r="KGY60" s="128"/>
      <c r="KGZ60" s="128"/>
      <c r="KHA60" s="128"/>
      <c r="KHB60" s="128"/>
      <c r="KHC60" s="128"/>
      <c r="KHD60" s="128"/>
      <c r="KHE60" s="128"/>
      <c r="KHF60" s="128"/>
      <c r="KHG60" s="128"/>
      <c r="KHH60" s="128"/>
      <c r="KHI60" s="128"/>
      <c r="KHJ60" s="128"/>
      <c r="KHK60" s="128"/>
      <c r="KHL60" s="128"/>
      <c r="KHM60" s="128"/>
      <c r="KHN60" s="128"/>
      <c r="KHO60" s="128"/>
      <c r="KHP60" s="128"/>
      <c r="KHQ60" s="128"/>
      <c r="KHR60" s="128"/>
      <c r="KHS60" s="128"/>
      <c r="KHT60" s="128"/>
      <c r="KHU60" s="128"/>
      <c r="KHV60" s="128"/>
      <c r="KHW60" s="128"/>
      <c r="KHX60" s="128"/>
      <c r="KHY60" s="128"/>
      <c r="KHZ60" s="128"/>
      <c r="KIA60" s="128"/>
      <c r="KIB60" s="128"/>
      <c r="KIC60" s="128"/>
      <c r="KID60" s="128"/>
      <c r="KIE60" s="128"/>
      <c r="KIF60" s="128"/>
      <c r="KIG60" s="128"/>
      <c r="KIH60" s="128"/>
      <c r="KII60" s="128"/>
      <c r="KIJ60" s="128"/>
      <c r="KIK60" s="128"/>
      <c r="KIL60" s="128"/>
      <c r="KIM60" s="128"/>
      <c r="KIN60" s="128"/>
      <c r="KIO60" s="128"/>
      <c r="KIP60" s="128"/>
      <c r="KIQ60" s="128"/>
      <c r="KIR60" s="128"/>
      <c r="KIS60" s="128"/>
      <c r="KIT60" s="128"/>
      <c r="KIU60" s="128"/>
      <c r="KIV60" s="128"/>
      <c r="KIW60" s="128"/>
      <c r="KIX60" s="128"/>
      <c r="KIY60" s="128"/>
      <c r="KIZ60" s="128"/>
      <c r="KJA60" s="128"/>
      <c r="KJB60" s="128"/>
      <c r="KJC60" s="128"/>
      <c r="KJD60" s="128"/>
      <c r="KJE60" s="128"/>
      <c r="KJF60" s="128"/>
      <c r="KJG60" s="128"/>
      <c r="KJH60" s="128"/>
      <c r="KJI60" s="128"/>
      <c r="KJJ60" s="128"/>
      <c r="KJK60" s="128"/>
      <c r="KJL60" s="128"/>
      <c r="KJM60" s="128"/>
      <c r="KJN60" s="128"/>
      <c r="KJO60" s="128"/>
      <c r="KJP60" s="128"/>
      <c r="KJQ60" s="128"/>
      <c r="KJR60" s="128"/>
      <c r="KJS60" s="128"/>
      <c r="KJT60" s="128"/>
      <c r="KJU60" s="128"/>
      <c r="KJV60" s="128"/>
      <c r="KJW60" s="128"/>
      <c r="KJX60" s="128"/>
      <c r="KJY60" s="128"/>
      <c r="KJZ60" s="128"/>
      <c r="KKA60" s="128"/>
      <c r="KKB60" s="128"/>
      <c r="KKC60" s="128"/>
      <c r="KKD60" s="128"/>
      <c r="KKE60" s="128"/>
      <c r="KKF60" s="128"/>
      <c r="KKG60" s="128"/>
      <c r="KKH60" s="128"/>
      <c r="KKI60" s="128"/>
      <c r="KKJ60" s="128"/>
      <c r="KKK60" s="128"/>
      <c r="KKL60" s="128"/>
      <c r="KKM60" s="128"/>
      <c r="KKN60" s="128"/>
      <c r="KKO60" s="128"/>
      <c r="KKP60" s="128"/>
      <c r="KKQ60" s="128"/>
      <c r="KKR60" s="128"/>
      <c r="KKS60" s="128"/>
      <c r="KKT60" s="128"/>
      <c r="KKU60" s="128"/>
      <c r="KKV60" s="128"/>
      <c r="KKW60" s="128"/>
      <c r="KKX60" s="128"/>
      <c r="KKY60" s="128"/>
      <c r="KKZ60" s="128"/>
      <c r="KLA60" s="128"/>
      <c r="KLB60" s="128"/>
      <c r="KLC60" s="128"/>
      <c r="KLD60" s="128"/>
      <c r="KLE60" s="128"/>
      <c r="KLF60" s="128"/>
      <c r="KLG60" s="128"/>
      <c r="KLH60" s="128"/>
      <c r="KLI60" s="128"/>
      <c r="KLJ60" s="128"/>
      <c r="KLK60" s="128"/>
      <c r="KLL60" s="128"/>
      <c r="KLM60" s="128"/>
      <c r="KLN60" s="128"/>
      <c r="KLO60" s="128"/>
      <c r="KLP60" s="128"/>
      <c r="KLQ60" s="128"/>
      <c r="KLR60" s="128"/>
      <c r="KLS60" s="128"/>
      <c r="KLT60" s="128"/>
      <c r="KLU60" s="128"/>
      <c r="KLV60" s="128"/>
      <c r="KLW60" s="128"/>
      <c r="KLX60" s="128"/>
      <c r="KLY60" s="128"/>
      <c r="KLZ60" s="128"/>
      <c r="KMA60" s="128"/>
      <c r="KMB60" s="128"/>
      <c r="KMC60" s="128"/>
      <c r="KMD60" s="128"/>
      <c r="KME60" s="128"/>
      <c r="KMF60" s="128"/>
      <c r="KMG60" s="128"/>
      <c r="KMH60" s="128"/>
      <c r="KMI60" s="128"/>
      <c r="KMJ60" s="128"/>
      <c r="KMK60" s="128"/>
      <c r="KML60" s="128"/>
      <c r="KMM60" s="128"/>
      <c r="KMN60" s="128"/>
      <c r="KMO60" s="128"/>
      <c r="KMP60" s="128"/>
      <c r="KMQ60" s="128"/>
      <c r="KMR60" s="128"/>
      <c r="KMS60" s="128"/>
      <c r="KMT60" s="128"/>
      <c r="KMU60" s="128"/>
      <c r="KMV60" s="128"/>
      <c r="KMW60" s="128"/>
      <c r="KMX60" s="128"/>
      <c r="KMY60" s="128"/>
      <c r="KMZ60" s="128"/>
      <c r="KNA60" s="128"/>
      <c r="KNB60" s="128"/>
      <c r="KNC60" s="128"/>
      <c r="KND60" s="128"/>
      <c r="KNE60" s="128"/>
      <c r="KNF60" s="128"/>
      <c r="KNG60" s="128"/>
      <c r="KNH60" s="128"/>
      <c r="KNI60" s="128"/>
      <c r="KNJ60" s="128"/>
      <c r="KNK60" s="128"/>
      <c r="KNL60" s="128"/>
      <c r="KNM60" s="128"/>
      <c r="KNN60" s="128"/>
      <c r="KNO60" s="128"/>
      <c r="KNP60" s="128"/>
      <c r="KNQ60" s="128"/>
      <c r="KNR60" s="128"/>
      <c r="KNS60" s="128"/>
      <c r="KNT60" s="128"/>
      <c r="KNU60" s="128"/>
      <c r="KNV60" s="128"/>
      <c r="KNW60" s="128"/>
      <c r="KNX60" s="128"/>
      <c r="KNY60" s="128"/>
      <c r="KNZ60" s="128"/>
      <c r="KOA60" s="128"/>
      <c r="KOB60" s="128"/>
      <c r="KOC60" s="128"/>
      <c r="KOD60" s="128"/>
      <c r="KOE60" s="128"/>
      <c r="KOF60" s="128"/>
      <c r="KOG60" s="128"/>
      <c r="KOH60" s="128"/>
      <c r="KOI60" s="128"/>
      <c r="KOJ60" s="128"/>
      <c r="KOK60" s="128"/>
      <c r="KOL60" s="128"/>
      <c r="KOM60" s="128"/>
      <c r="KON60" s="128"/>
      <c r="KOO60" s="128"/>
      <c r="KOP60" s="128"/>
      <c r="KOQ60" s="128"/>
      <c r="KOR60" s="128"/>
      <c r="KOS60" s="128"/>
      <c r="KOT60" s="128"/>
      <c r="KOU60" s="128"/>
      <c r="KOV60" s="128"/>
      <c r="KOW60" s="128"/>
      <c r="KOX60" s="128"/>
      <c r="KOY60" s="128"/>
      <c r="KOZ60" s="128"/>
      <c r="KPA60" s="128"/>
      <c r="KPB60" s="128"/>
      <c r="KPC60" s="128"/>
      <c r="KPD60" s="128"/>
      <c r="KPE60" s="128"/>
      <c r="KPF60" s="128"/>
      <c r="KPG60" s="128"/>
      <c r="KPH60" s="128"/>
      <c r="KPI60" s="128"/>
      <c r="KPJ60" s="128"/>
      <c r="KPK60" s="128"/>
      <c r="KPL60" s="128"/>
      <c r="KPM60" s="128"/>
      <c r="KPN60" s="128"/>
      <c r="KPO60" s="128"/>
      <c r="KPP60" s="128"/>
      <c r="KPQ60" s="128"/>
      <c r="KPR60" s="128"/>
      <c r="KPS60" s="128"/>
      <c r="KPT60" s="128"/>
      <c r="KPU60" s="128"/>
      <c r="KPV60" s="128"/>
      <c r="KPW60" s="128"/>
      <c r="KPX60" s="128"/>
      <c r="KPY60" s="128"/>
      <c r="KPZ60" s="128"/>
      <c r="KQA60" s="128"/>
      <c r="KQB60" s="128"/>
      <c r="KQC60" s="128"/>
      <c r="KQD60" s="128"/>
      <c r="KQE60" s="128"/>
      <c r="KQF60" s="128"/>
      <c r="KQG60" s="128"/>
      <c r="KQH60" s="128"/>
      <c r="KQI60" s="128"/>
      <c r="KQJ60" s="128"/>
      <c r="KQK60" s="128"/>
      <c r="KQL60" s="128"/>
      <c r="KQM60" s="128"/>
      <c r="KQN60" s="128"/>
      <c r="KQO60" s="128"/>
      <c r="KQP60" s="128"/>
      <c r="KQQ60" s="128"/>
      <c r="KQR60" s="128"/>
      <c r="KQS60" s="128"/>
      <c r="KQT60" s="128"/>
      <c r="KQU60" s="128"/>
      <c r="KQV60" s="128"/>
      <c r="KQW60" s="128"/>
      <c r="KQX60" s="128"/>
      <c r="KQY60" s="128"/>
      <c r="KQZ60" s="128"/>
      <c r="KRA60" s="128"/>
      <c r="KRB60" s="128"/>
      <c r="KRC60" s="128"/>
      <c r="KRD60" s="128"/>
      <c r="KRE60" s="128"/>
      <c r="KRF60" s="128"/>
      <c r="KRG60" s="128"/>
      <c r="KRH60" s="128"/>
      <c r="KRI60" s="128"/>
      <c r="KRJ60" s="128"/>
      <c r="KRK60" s="128"/>
      <c r="KRL60" s="128"/>
      <c r="KRM60" s="128"/>
      <c r="KRN60" s="128"/>
      <c r="KRO60" s="128"/>
      <c r="KRP60" s="128"/>
      <c r="KRQ60" s="128"/>
      <c r="KRR60" s="128"/>
      <c r="KRS60" s="128"/>
      <c r="KRT60" s="128"/>
      <c r="KRU60" s="128"/>
      <c r="KRV60" s="128"/>
      <c r="KRW60" s="128"/>
      <c r="KRX60" s="128"/>
      <c r="KRY60" s="128"/>
      <c r="KRZ60" s="128"/>
      <c r="KSA60" s="128"/>
      <c r="KSB60" s="128"/>
      <c r="KSC60" s="128"/>
      <c r="KSD60" s="128"/>
      <c r="KSE60" s="128"/>
      <c r="KSF60" s="128"/>
      <c r="KSG60" s="128"/>
      <c r="KSH60" s="128"/>
      <c r="KSI60" s="128"/>
      <c r="KSJ60" s="128"/>
      <c r="KSK60" s="128"/>
      <c r="KSL60" s="128"/>
      <c r="KSM60" s="128"/>
      <c r="KSN60" s="128"/>
      <c r="KSO60" s="128"/>
      <c r="KSP60" s="128"/>
      <c r="KSQ60" s="128"/>
      <c r="KSR60" s="128"/>
      <c r="KSS60" s="128"/>
      <c r="KST60" s="128"/>
      <c r="KSU60" s="128"/>
      <c r="KSV60" s="128"/>
      <c r="KSW60" s="128"/>
      <c r="KSX60" s="128"/>
      <c r="KSY60" s="128"/>
      <c r="KSZ60" s="128"/>
      <c r="KTA60" s="128"/>
      <c r="KTB60" s="128"/>
      <c r="KTC60" s="128"/>
      <c r="KTD60" s="128"/>
      <c r="KTE60" s="128"/>
      <c r="KTF60" s="128"/>
      <c r="KTG60" s="128"/>
      <c r="KTH60" s="128"/>
      <c r="KTI60" s="128"/>
      <c r="KTJ60" s="128"/>
      <c r="KTK60" s="128"/>
      <c r="KTL60" s="128"/>
      <c r="KTM60" s="128"/>
      <c r="KTN60" s="128"/>
      <c r="KTO60" s="128"/>
      <c r="KTP60" s="128"/>
      <c r="KTQ60" s="128"/>
      <c r="KTR60" s="128"/>
      <c r="KTS60" s="128"/>
      <c r="KTT60" s="128"/>
      <c r="KTU60" s="128"/>
      <c r="KTV60" s="128"/>
      <c r="KTW60" s="128"/>
      <c r="KTX60" s="128"/>
      <c r="KTY60" s="128"/>
      <c r="KTZ60" s="128"/>
      <c r="KUA60" s="128"/>
      <c r="KUB60" s="128"/>
      <c r="KUC60" s="128"/>
      <c r="KUD60" s="128"/>
      <c r="KUE60" s="128"/>
      <c r="KUF60" s="128"/>
      <c r="KUG60" s="128"/>
      <c r="KUH60" s="128"/>
      <c r="KUI60" s="128"/>
      <c r="KUJ60" s="128"/>
      <c r="KUK60" s="128"/>
      <c r="KUL60" s="128"/>
      <c r="KUM60" s="128"/>
      <c r="KUN60" s="128"/>
      <c r="KUO60" s="128"/>
      <c r="KUP60" s="128"/>
      <c r="KUQ60" s="128"/>
      <c r="KUR60" s="128"/>
      <c r="KUS60" s="128"/>
      <c r="KUT60" s="128"/>
      <c r="KUU60" s="128"/>
      <c r="KUV60" s="128"/>
      <c r="KUW60" s="128"/>
      <c r="KUX60" s="128"/>
      <c r="KUY60" s="128"/>
      <c r="KUZ60" s="128"/>
      <c r="KVA60" s="128"/>
      <c r="KVB60" s="128"/>
      <c r="KVC60" s="128"/>
      <c r="KVD60" s="128"/>
      <c r="KVE60" s="128"/>
      <c r="KVF60" s="128"/>
      <c r="KVG60" s="128"/>
      <c r="KVH60" s="128"/>
      <c r="KVI60" s="128"/>
      <c r="KVJ60" s="128"/>
      <c r="KVK60" s="128"/>
      <c r="KVL60" s="128"/>
      <c r="KVM60" s="128"/>
      <c r="KVN60" s="128"/>
      <c r="KVO60" s="128"/>
      <c r="KVP60" s="128"/>
      <c r="KVQ60" s="128"/>
      <c r="KVR60" s="128"/>
      <c r="KVS60" s="128"/>
      <c r="KVT60" s="128"/>
      <c r="KVU60" s="128"/>
      <c r="KVV60" s="128"/>
      <c r="KVW60" s="128"/>
      <c r="KVX60" s="128"/>
      <c r="KVY60" s="128"/>
      <c r="KVZ60" s="128"/>
      <c r="KWA60" s="128"/>
      <c r="KWB60" s="128"/>
      <c r="KWC60" s="128"/>
      <c r="KWD60" s="128"/>
      <c r="KWE60" s="128"/>
      <c r="KWF60" s="128"/>
      <c r="KWG60" s="128"/>
      <c r="KWH60" s="128"/>
      <c r="KWI60" s="128"/>
      <c r="KWJ60" s="128"/>
      <c r="KWK60" s="128"/>
      <c r="KWL60" s="128"/>
      <c r="KWM60" s="128"/>
      <c r="KWN60" s="128"/>
      <c r="KWO60" s="128"/>
      <c r="KWP60" s="128"/>
      <c r="KWQ60" s="128"/>
      <c r="KWR60" s="128"/>
      <c r="KWS60" s="128"/>
      <c r="KWT60" s="128"/>
      <c r="KWU60" s="128"/>
      <c r="KWV60" s="128"/>
      <c r="KWW60" s="128"/>
      <c r="KWX60" s="128"/>
      <c r="KWY60" s="128"/>
      <c r="KWZ60" s="128"/>
      <c r="KXA60" s="128"/>
      <c r="KXB60" s="128"/>
      <c r="KXC60" s="128"/>
      <c r="KXD60" s="128"/>
      <c r="KXE60" s="128"/>
      <c r="KXF60" s="128"/>
      <c r="KXG60" s="128"/>
      <c r="KXH60" s="128"/>
      <c r="KXI60" s="128"/>
      <c r="KXJ60" s="128"/>
      <c r="KXK60" s="128"/>
      <c r="KXL60" s="128"/>
      <c r="KXM60" s="128"/>
      <c r="KXN60" s="128"/>
      <c r="KXO60" s="128"/>
      <c r="KXP60" s="128"/>
      <c r="KXQ60" s="128"/>
      <c r="KXR60" s="128"/>
      <c r="KXS60" s="128"/>
      <c r="KXT60" s="128"/>
      <c r="KXU60" s="128"/>
      <c r="KXV60" s="128"/>
      <c r="KXW60" s="128"/>
      <c r="KXX60" s="128"/>
      <c r="KXY60" s="128"/>
      <c r="KXZ60" s="128"/>
      <c r="KYA60" s="128"/>
      <c r="KYB60" s="128"/>
      <c r="KYC60" s="128"/>
      <c r="KYD60" s="128"/>
      <c r="KYE60" s="128"/>
      <c r="KYF60" s="128"/>
      <c r="KYG60" s="128"/>
      <c r="KYH60" s="128"/>
      <c r="KYI60" s="128"/>
      <c r="KYJ60" s="128"/>
      <c r="KYK60" s="128"/>
      <c r="KYL60" s="128"/>
      <c r="KYM60" s="128"/>
      <c r="KYN60" s="128"/>
      <c r="KYO60" s="128"/>
      <c r="KYP60" s="128"/>
      <c r="KYQ60" s="128"/>
      <c r="KYR60" s="128"/>
      <c r="KYS60" s="128"/>
      <c r="KYT60" s="128"/>
      <c r="KYU60" s="128"/>
      <c r="KYV60" s="128"/>
      <c r="KYW60" s="128"/>
      <c r="KYX60" s="128"/>
      <c r="KYY60" s="128"/>
      <c r="KYZ60" s="128"/>
      <c r="KZA60" s="128"/>
      <c r="KZB60" s="128"/>
      <c r="KZC60" s="128"/>
      <c r="KZD60" s="128"/>
      <c r="KZE60" s="128"/>
      <c r="KZF60" s="128"/>
      <c r="KZG60" s="128"/>
      <c r="KZH60" s="128"/>
      <c r="KZI60" s="128"/>
      <c r="KZJ60" s="128"/>
      <c r="KZK60" s="128"/>
      <c r="KZL60" s="128"/>
      <c r="KZM60" s="128"/>
      <c r="KZN60" s="128"/>
      <c r="KZO60" s="128"/>
      <c r="KZP60" s="128"/>
      <c r="KZQ60" s="128"/>
      <c r="KZR60" s="128"/>
      <c r="KZS60" s="128"/>
      <c r="KZT60" s="128"/>
      <c r="KZU60" s="128"/>
      <c r="KZV60" s="128"/>
      <c r="KZW60" s="128"/>
      <c r="KZX60" s="128"/>
      <c r="KZY60" s="128"/>
      <c r="KZZ60" s="128"/>
      <c r="LAA60" s="128"/>
      <c r="LAB60" s="128"/>
      <c r="LAC60" s="128"/>
      <c r="LAD60" s="128"/>
      <c r="LAE60" s="128"/>
      <c r="LAF60" s="128"/>
      <c r="LAG60" s="128"/>
      <c r="LAH60" s="128"/>
      <c r="LAI60" s="128"/>
      <c r="LAJ60" s="128"/>
      <c r="LAK60" s="128"/>
      <c r="LAL60" s="128"/>
      <c r="LAM60" s="128"/>
      <c r="LAN60" s="128"/>
      <c r="LAO60" s="128"/>
      <c r="LAP60" s="128"/>
      <c r="LAQ60" s="128"/>
      <c r="LAR60" s="128"/>
      <c r="LAS60" s="128"/>
      <c r="LAT60" s="128"/>
      <c r="LAU60" s="128"/>
      <c r="LAV60" s="128"/>
      <c r="LAW60" s="128"/>
      <c r="LAX60" s="128"/>
      <c r="LAY60" s="128"/>
      <c r="LAZ60" s="128"/>
      <c r="LBA60" s="128"/>
      <c r="LBB60" s="128"/>
      <c r="LBC60" s="128"/>
      <c r="LBD60" s="128"/>
      <c r="LBE60" s="128"/>
      <c r="LBF60" s="128"/>
      <c r="LBG60" s="128"/>
      <c r="LBH60" s="128"/>
      <c r="LBI60" s="128"/>
      <c r="LBJ60" s="128"/>
      <c r="LBK60" s="128"/>
      <c r="LBL60" s="128"/>
      <c r="LBM60" s="128"/>
      <c r="LBN60" s="128"/>
      <c r="LBO60" s="128"/>
      <c r="LBP60" s="128"/>
      <c r="LBQ60" s="128"/>
      <c r="LBR60" s="128"/>
      <c r="LBS60" s="128"/>
      <c r="LBT60" s="128"/>
      <c r="LBU60" s="128"/>
      <c r="LBV60" s="128"/>
      <c r="LBW60" s="128"/>
      <c r="LBX60" s="128"/>
      <c r="LBY60" s="128"/>
      <c r="LBZ60" s="128"/>
      <c r="LCA60" s="128"/>
      <c r="LCB60" s="128"/>
      <c r="LCC60" s="128"/>
      <c r="LCD60" s="128"/>
      <c r="LCE60" s="128"/>
      <c r="LCF60" s="128"/>
      <c r="LCG60" s="128"/>
      <c r="LCH60" s="128"/>
      <c r="LCI60" s="128"/>
      <c r="LCJ60" s="128"/>
      <c r="LCK60" s="128"/>
      <c r="LCL60" s="128"/>
      <c r="LCM60" s="128"/>
      <c r="LCN60" s="128"/>
      <c r="LCO60" s="128"/>
      <c r="LCP60" s="128"/>
      <c r="LCQ60" s="128"/>
      <c r="LCR60" s="128"/>
      <c r="LCS60" s="128"/>
      <c r="LCT60" s="128"/>
      <c r="LCU60" s="128"/>
      <c r="LCV60" s="128"/>
      <c r="LCW60" s="128"/>
      <c r="LCX60" s="128"/>
      <c r="LCY60" s="128"/>
      <c r="LCZ60" s="128"/>
      <c r="LDA60" s="128"/>
      <c r="LDB60" s="128"/>
      <c r="LDC60" s="128"/>
      <c r="LDD60" s="128"/>
      <c r="LDE60" s="128"/>
      <c r="LDF60" s="128"/>
      <c r="LDG60" s="128"/>
      <c r="LDH60" s="128"/>
      <c r="LDI60" s="128"/>
      <c r="LDJ60" s="128"/>
      <c r="LDK60" s="128"/>
      <c r="LDL60" s="128"/>
      <c r="LDM60" s="128"/>
      <c r="LDN60" s="128"/>
      <c r="LDO60" s="128"/>
      <c r="LDP60" s="128"/>
      <c r="LDQ60" s="128"/>
      <c r="LDR60" s="128"/>
      <c r="LDS60" s="128"/>
      <c r="LDT60" s="128"/>
      <c r="LDU60" s="128"/>
      <c r="LDV60" s="128"/>
      <c r="LDW60" s="128"/>
      <c r="LDX60" s="128"/>
      <c r="LDY60" s="128"/>
      <c r="LDZ60" s="128"/>
      <c r="LEA60" s="128"/>
      <c r="LEB60" s="128"/>
      <c r="LEC60" s="128"/>
      <c r="LED60" s="128"/>
      <c r="LEE60" s="128"/>
      <c r="LEF60" s="128"/>
      <c r="LEG60" s="128"/>
      <c r="LEH60" s="128"/>
      <c r="LEI60" s="128"/>
      <c r="LEJ60" s="128"/>
      <c r="LEK60" s="128"/>
      <c r="LEL60" s="128"/>
      <c r="LEM60" s="128"/>
      <c r="LEN60" s="128"/>
      <c r="LEO60" s="128"/>
      <c r="LEP60" s="128"/>
      <c r="LEQ60" s="128"/>
      <c r="LER60" s="128"/>
      <c r="LES60" s="128"/>
      <c r="LET60" s="128"/>
      <c r="LEU60" s="128"/>
      <c r="LEV60" s="128"/>
      <c r="LEW60" s="128"/>
      <c r="LEX60" s="128"/>
      <c r="LEY60" s="128"/>
      <c r="LEZ60" s="128"/>
      <c r="LFA60" s="128"/>
      <c r="LFB60" s="128"/>
      <c r="LFC60" s="128"/>
      <c r="LFD60" s="128"/>
      <c r="LFE60" s="128"/>
      <c r="LFF60" s="128"/>
      <c r="LFG60" s="128"/>
      <c r="LFH60" s="128"/>
      <c r="LFI60" s="128"/>
      <c r="LFJ60" s="128"/>
      <c r="LFK60" s="128"/>
      <c r="LFL60" s="128"/>
      <c r="LFM60" s="128"/>
      <c r="LFN60" s="128"/>
      <c r="LFO60" s="128"/>
      <c r="LFP60" s="128"/>
      <c r="LFQ60" s="128"/>
      <c r="LFR60" s="128"/>
      <c r="LFS60" s="128"/>
      <c r="LFT60" s="128"/>
      <c r="LFU60" s="128"/>
      <c r="LFV60" s="128"/>
      <c r="LFW60" s="128"/>
      <c r="LFX60" s="128"/>
      <c r="LFY60" s="128"/>
      <c r="LFZ60" s="128"/>
      <c r="LGA60" s="128"/>
      <c r="LGB60" s="128"/>
      <c r="LGC60" s="128"/>
      <c r="LGD60" s="128"/>
      <c r="LGE60" s="128"/>
      <c r="LGF60" s="128"/>
      <c r="LGG60" s="128"/>
      <c r="LGH60" s="128"/>
      <c r="LGI60" s="128"/>
      <c r="LGJ60" s="128"/>
      <c r="LGK60" s="128"/>
      <c r="LGL60" s="128"/>
      <c r="LGM60" s="128"/>
      <c r="LGN60" s="128"/>
      <c r="LGO60" s="128"/>
      <c r="LGP60" s="128"/>
      <c r="LGQ60" s="128"/>
      <c r="LGR60" s="128"/>
      <c r="LGS60" s="128"/>
      <c r="LGT60" s="128"/>
      <c r="LGU60" s="128"/>
      <c r="LGV60" s="128"/>
      <c r="LGW60" s="128"/>
      <c r="LGX60" s="128"/>
      <c r="LGY60" s="128"/>
      <c r="LGZ60" s="128"/>
      <c r="LHA60" s="128"/>
      <c r="LHB60" s="128"/>
      <c r="LHC60" s="128"/>
      <c r="LHD60" s="128"/>
      <c r="LHE60" s="128"/>
      <c r="LHF60" s="128"/>
      <c r="LHG60" s="128"/>
      <c r="LHH60" s="128"/>
      <c r="LHI60" s="128"/>
      <c r="LHJ60" s="128"/>
      <c r="LHK60" s="128"/>
      <c r="LHL60" s="128"/>
      <c r="LHM60" s="128"/>
      <c r="LHN60" s="128"/>
      <c r="LHO60" s="128"/>
      <c r="LHP60" s="128"/>
      <c r="LHQ60" s="128"/>
      <c r="LHR60" s="128"/>
      <c r="LHS60" s="128"/>
      <c r="LHT60" s="128"/>
      <c r="LHU60" s="128"/>
      <c r="LHV60" s="128"/>
      <c r="LHW60" s="128"/>
      <c r="LHX60" s="128"/>
      <c r="LHY60" s="128"/>
      <c r="LHZ60" s="128"/>
      <c r="LIA60" s="128"/>
      <c r="LIB60" s="128"/>
      <c r="LIC60" s="128"/>
      <c r="LID60" s="128"/>
      <c r="LIE60" s="128"/>
      <c r="LIF60" s="128"/>
      <c r="LIG60" s="128"/>
      <c r="LIH60" s="128"/>
      <c r="LII60" s="128"/>
      <c r="LIJ60" s="128"/>
      <c r="LIK60" s="128"/>
      <c r="LIL60" s="128"/>
      <c r="LIM60" s="128"/>
      <c r="LIN60" s="128"/>
      <c r="LIO60" s="128"/>
      <c r="LIP60" s="128"/>
      <c r="LIQ60" s="128"/>
      <c r="LIR60" s="128"/>
      <c r="LIS60" s="128"/>
      <c r="LIT60" s="128"/>
      <c r="LIU60" s="128"/>
      <c r="LIV60" s="128"/>
      <c r="LIW60" s="128"/>
      <c r="LIX60" s="128"/>
      <c r="LIY60" s="128"/>
      <c r="LIZ60" s="128"/>
      <c r="LJA60" s="128"/>
      <c r="LJB60" s="128"/>
      <c r="LJC60" s="128"/>
      <c r="LJD60" s="128"/>
      <c r="LJE60" s="128"/>
      <c r="LJF60" s="128"/>
      <c r="LJG60" s="128"/>
      <c r="LJH60" s="128"/>
      <c r="LJI60" s="128"/>
      <c r="LJJ60" s="128"/>
      <c r="LJK60" s="128"/>
      <c r="LJL60" s="128"/>
      <c r="LJM60" s="128"/>
      <c r="LJN60" s="128"/>
      <c r="LJO60" s="128"/>
      <c r="LJP60" s="128"/>
      <c r="LJQ60" s="128"/>
      <c r="LJR60" s="128"/>
      <c r="LJS60" s="128"/>
      <c r="LJT60" s="128"/>
      <c r="LJU60" s="128"/>
      <c r="LJV60" s="128"/>
      <c r="LJW60" s="128"/>
      <c r="LJX60" s="128"/>
      <c r="LJY60" s="128"/>
      <c r="LJZ60" s="128"/>
      <c r="LKA60" s="128"/>
      <c r="LKB60" s="128"/>
      <c r="LKC60" s="128"/>
      <c r="LKD60" s="128"/>
      <c r="LKE60" s="128"/>
      <c r="LKF60" s="128"/>
      <c r="LKG60" s="128"/>
      <c r="LKH60" s="128"/>
      <c r="LKI60" s="128"/>
      <c r="LKJ60" s="128"/>
      <c r="LKK60" s="128"/>
      <c r="LKL60" s="128"/>
      <c r="LKM60" s="128"/>
      <c r="LKN60" s="128"/>
      <c r="LKO60" s="128"/>
      <c r="LKP60" s="128"/>
      <c r="LKQ60" s="128"/>
      <c r="LKR60" s="128"/>
      <c r="LKS60" s="128"/>
      <c r="LKT60" s="128"/>
      <c r="LKU60" s="128"/>
      <c r="LKV60" s="128"/>
      <c r="LKW60" s="128"/>
      <c r="LKX60" s="128"/>
      <c r="LKY60" s="128"/>
      <c r="LKZ60" s="128"/>
      <c r="LLA60" s="128"/>
      <c r="LLB60" s="128"/>
      <c r="LLC60" s="128"/>
      <c r="LLD60" s="128"/>
      <c r="LLE60" s="128"/>
      <c r="LLF60" s="128"/>
      <c r="LLG60" s="128"/>
      <c r="LLH60" s="128"/>
      <c r="LLI60" s="128"/>
      <c r="LLJ60" s="128"/>
      <c r="LLK60" s="128"/>
      <c r="LLL60" s="128"/>
      <c r="LLM60" s="128"/>
      <c r="LLN60" s="128"/>
      <c r="LLO60" s="128"/>
      <c r="LLP60" s="128"/>
      <c r="LLQ60" s="128"/>
      <c r="LLR60" s="128"/>
      <c r="LLS60" s="128"/>
      <c r="LLT60" s="128"/>
      <c r="LLU60" s="128"/>
      <c r="LLV60" s="128"/>
      <c r="LLW60" s="128"/>
      <c r="LLX60" s="128"/>
      <c r="LLY60" s="128"/>
      <c r="LLZ60" s="128"/>
      <c r="LMA60" s="128"/>
      <c r="LMB60" s="128"/>
      <c r="LMC60" s="128"/>
      <c r="LMD60" s="128"/>
      <c r="LME60" s="128"/>
      <c r="LMF60" s="128"/>
      <c r="LMG60" s="128"/>
      <c r="LMH60" s="128"/>
      <c r="LMI60" s="128"/>
      <c r="LMJ60" s="128"/>
      <c r="LMK60" s="128"/>
      <c r="LML60" s="128"/>
      <c r="LMM60" s="128"/>
      <c r="LMN60" s="128"/>
      <c r="LMO60" s="128"/>
      <c r="LMP60" s="128"/>
      <c r="LMQ60" s="128"/>
      <c r="LMR60" s="128"/>
      <c r="LMS60" s="128"/>
      <c r="LMT60" s="128"/>
      <c r="LMU60" s="128"/>
      <c r="LMV60" s="128"/>
      <c r="LMW60" s="128"/>
      <c r="LMX60" s="128"/>
      <c r="LMY60" s="128"/>
      <c r="LMZ60" s="128"/>
      <c r="LNA60" s="128"/>
      <c r="LNB60" s="128"/>
      <c r="LNC60" s="128"/>
      <c r="LND60" s="128"/>
      <c r="LNE60" s="128"/>
      <c r="LNF60" s="128"/>
      <c r="LNG60" s="128"/>
      <c r="LNH60" s="128"/>
      <c r="LNI60" s="128"/>
      <c r="LNJ60" s="128"/>
      <c r="LNK60" s="128"/>
      <c r="LNL60" s="128"/>
      <c r="LNM60" s="128"/>
      <c r="LNN60" s="128"/>
      <c r="LNO60" s="128"/>
      <c r="LNP60" s="128"/>
      <c r="LNQ60" s="128"/>
      <c r="LNR60" s="128"/>
      <c r="LNS60" s="128"/>
      <c r="LNT60" s="128"/>
      <c r="LNU60" s="128"/>
      <c r="LNV60" s="128"/>
      <c r="LNW60" s="128"/>
      <c r="LNX60" s="128"/>
      <c r="LNY60" s="128"/>
      <c r="LNZ60" s="128"/>
      <c r="LOA60" s="128"/>
      <c r="LOB60" s="128"/>
      <c r="LOC60" s="128"/>
      <c r="LOD60" s="128"/>
      <c r="LOE60" s="128"/>
      <c r="LOF60" s="128"/>
      <c r="LOG60" s="128"/>
      <c r="LOH60" s="128"/>
      <c r="LOI60" s="128"/>
      <c r="LOJ60" s="128"/>
      <c r="LOK60" s="128"/>
      <c r="LOL60" s="128"/>
      <c r="LOM60" s="128"/>
      <c r="LON60" s="128"/>
      <c r="LOO60" s="128"/>
      <c r="LOP60" s="128"/>
      <c r="LOQ60" s="128"/>
      <c r="LOR60" s="128"/>
      <c r="LOS60" s="128"/>
      <c r="LOT60" s="128"/>
      <c r="LOU60" s="128"/>
      <c r="LOV60" s="128"/>
      <c r="LOW60" s="128"/>
      <c r="LOX60" s="128"/>
      <c r="LOY60" s="128"/>
      <c r="LOZ60" s="128"/>
      <c r="LPA60" s="128"/>
      <c r="LPB60" s="128"/>
      <c r="LPC60" s="128"/>
      <c r="LPD60" s="128"/>
      <c r="LPE60" s="128"/>
      <c r="LPF60" s="128"/>
      <c r="LPG60" s="128"/>
      <c r="LPH60" s="128"/>
      <c r="LPI60" s="128"/>
      <c r="LPJ60" s="128"/>
      <c r="LPK60" s="128"/>
      <c r="LPL60" s="128"/>
      <c r="LPM60" s="128"/>
      <c r="LPN60" s="128"/>
      <c r="LPO60" s="128"/>
      <c r="LPP60" s="128"/>
      <c r="LPQ60" s="128"/>
      <c r="LPR60" s="128"/>
      <c r="LPS60" s="128"/>
      <c r="LPT60" s="128"/>
      <c r="LPU60" s="128"/>
      <c r="LPV60" s="128"/>
      <c r="LPW60" s="128"/>
      <c r="LPX60" s="128"/>
      <c r="LPY60" s="128"/>
      <c r="LPZ60" s="128"/>
      <c r="LQA60" s="128"/>
      <c r="LQB60" s="128"/>
      <c r="LQC60" s="128"/>
      <c r="LQD60" s="128"/>
      <c r="LQE60" s="128"/>
      <c r="LQF60" s="128"/>
      <c r="LQG60" s="128"/>
      <c r="LQH60" s="128"/>
      <c r="LQI60" s="128"/>
      <c r="LQJ60" s="128"/>
      <c r="LQK60" s="128"/>
      <c r="LQL60" s="128"/>
      <c r="LQM60" s="128"/>
      <c r="LQN60" s="128"/>
      <c r="LQO60" s="128"/>
      <c r="LQP60" s="128"/>
      <c r="LQQ60" s="128"/>
      <c r="LQR60" s="128"/>
      <c r="LQS60" s="128"/>
      <c r="LQT60" s="128"/>
      <c r="LQU60" s="128"/>
      <c r="LQV60" s="128"/>
      <c r="LQW60" s="128"/>
      <c r="LQX60" s="128"/>
      <c r="LQY60" s="128"/>
      <c r="LQZ60" s="128"/>
      <c r="LRA60" s="128"/>
      <c r="LRB60" s="128"/>
      <c r="LRC60" s="128"/>
      <c r="LRD60" s="128"/>
      <c r="LRE60" s="128"/>
      <c r="LRF60" s="128"/>
      <c r="LRG60" s="128"/>
      <c r="LRH60" s="128"/>
      <c r="LRI60" s="128"/>
      <c r="LRJ60" s="128"/>
      <c r="LRK60" s="128"/>
      <c r="LRL60" s="128"/>
      <c r="LRM60" s="128"/>
      <c r="LRN60" s="128"/>
      <c r="LRO60" s="128"/>
      <c r="LRP60" s="128"/>
      <c r="LRQ60" s="128"/>
      <c r="LRR60" s="128"/>
      <c r="LRS60" s="128"/>
      <c r="LRT60" s="128"/>
      <c r="LRU60" s="128"/>
      <c r="LRV60" s="128"/>
      <c r="LRW60" s="128"/>
      <c r="LRX60" s="128"/>
      <c r="LRY60" s="128"/>
      <c r="LRZ60" s="128"/>
      <c r="LSA60" s="128"/>
      <c r="LSB60" s="128"/>
      <c r="LSC60" s="128"/>
      <c r="LSD60" s="128"/>
      <c r="LSE60" s="128"/>
      <c r="LSF60" s="128"/>
      <c r="LSG60" s="128"/>
      <c r="LSH60" s="128"/>
      <c r="LSI60" s="128"/>
      <c r="LSJ60" s="128"/>
      <c r="LSK60" s="128"/>
      <c r="LSL60" s="128"/>
      <c r="LSM60" s="128"/>
      <c r="LSN60" s="128"/>
      <c r="LSO60" s="128"/>
      <c r="LSP60" s="128"/>
      <c r="LSQ60" s="128"/>
      <c r="LSR60" s="128"/>
      <c r="LSS60" s="128"/>
      <c r="LST60" s="128"/>
      <c r="LSU60" s="128"/>
      <c r="LSV60" s="128"/>
      <c r="LSW60" s="128"/>
      <c r="LSX60" s="128"/>
      <c r="LSY60" s="128"/>
      <c r="LSZ60" s="128"/>
      <c r="LTA60" s="128"/>
      <c r="LTB60" s="128"/>
      <c r="LTC60" s="128"/>
      <c r="LTD60" s="128"/>
      <c r="LTE60" s="128"/>
      <c r="LTF60" s="128"/>
      <c r="LTG60" s="128"/>
      <c r="LTH60" s="128"/>
      <c r="LTI60" s="128"/>
      <c r="LTJ60" s="128"/>
      <c r="LTK60" s="128"/>
      <c r="LTL60" s="128"/>
      <c r="LTM60" s="128"/>
      <c r="LTN60" s="128"/>
      <c r="LTO60" s="128"/>
      <c r="LTP60" s="128"/>
      <c r="LTQ60" s="128"/>
      <c r="LTR60" s="128"/>
      <c r="LTS60" s="128"/>
      <c r="LTT60" s="128"/>
      <c r="LTU60" s="128"/>
      <c r="LTV60" s="128"/>
      <c r="LTW60" s="128"/>
      <c r="LTX60" s="128"/>
      <c r="LTY60" s="128"/>
      <c r="LTZ60" s="128"/>
      <c r="LUA60" s="128"/>
      <c r="LUB60" s="128"/>
      <c r="LUC60" s="128"/>
      <c r="LUD60" s="128"/>
      <c r="LUE60" s="128"/>
      <c r="LUF60" s="128"/>
      <c r="LUG60" s="128"/>
      <c r="LUH60" s="128"/>
      <c r="LUI60" s="128"/>
      <c r="LUJ60" s="128"/>
      <c r="LUK60" s="128"/>
      <c r="LUL60" s="128"/>
      <c r="LUM60" s="128"/>
      <c r="LUN60" s="128"/>
      <c r="LUO60" s="128"/>
      <c r="LUP60" s="128"/>
      <c r="LUQ60" s="128"/>
      <c r="LUR60" s="128"/>
      <c r="LUS60" s="128"/>
      <c r="LUT60" s="128"/>
      <c r="LUU60" s="128"/>
      <c r="LUV60" s="128"/>
      <c r="LUW60" s="128"/>
      <c r="LUX60" s="128"/>
      <c r="LUY60" s="128"/>
      <c r="LUZ60" s="128"/>
      <c r="LVA60" s="128"/>
      <c r="LVB60" s="128"/>
      <c r="LVC60" s="128"/>
      <c r="LVD60" s="128"/>
      <c r="LVE60" s="128"/>
      <c r="LVF60" s="128"/>
      <c r="LVG60" s="128"/>
      <c r="LVH60" s="128"/>
      <c r="LVI60" s="128"/>
      <c r="LVJ60" s="128"/>
      <c r="LVK60" s="128"/>
      <c r="LVL60" s="128"/>
      <c r="LVM60" s="128"/>
      <c r="LVN60" s="128"/>
      <c r="LVO60" s="128"/>
      <c r="LVP60" s="128"/>
      <c r="LVQ60" s="128"/>
      <c r="LVR60" s="128"/>
      <c r="LVS60" s="128"/>
      <c r="LVT60" s="128"/>
      <c r="LVU60" s="128"/>
      <c r="LVV60" s="128"/>
      <c r="LVW60" s="128"/>
      <c r="LVX60" s="128"/>
      <c r="LVY60" s="128"/>
      <c r="LVZ60" s="128"/>
      <c r="LWA60" s="128"/>
      <c r="LWB60" s="128"/>
      <c r="LWC60" s="128"/>
      <c r="LWD60" s="128"/>
      <c r="LWE60" s="128"/>
      <c r="LWF60" s="128"/>
      <c r="LWG60" s="128"/>
      <c r="LWH60" s="128"/>
      <c r="LWI60" s="128"/>
      <c r="LWJ60" s="128"/>
      <c r="LWK60" s="128"/>
      <c r="LWL60" s="128"/>
      <c r="LWM60" s="128"/>
      <c r="LWN60" s="128"/>
      <c r="LWO60" s="128"/>
      <c r="LWP60" s="128"/>
      <c r="LWQ60" s="128"/>
      <c r="LWR60" s="128"/>
      <c r="LWS60" s="128"/>
      <c r="LWT60" s="128"/>
      <c r="LWU60" s="128"/>
      <c r="LWV60" s="128"/>
      <c r="LWW60" s="128"/>
      <c r="LWX60" s="128"/>
      <c r="LWY60" s="128"/>
      <c r="LWZ60" s="128"/>
      <c r="LXA60" s="128"/>
      <c r="LXB60" s="128"/>
      <c r="LXC60" s="128"/>
      <c r="LXD60" s="128"/>
      <c r="LXE60" s="128"/>
      <c r="LXF60" s="128"/>
      <c r="LXG60" s="128"/>
      <c r="LXH60" s="128"/>
      <c r="LXI60" s="128"/>
      <c r="LXJ60" s="128"/>
      <c r="LXK60" s="128"/>
      <c r="LXL60" s="128"/>
      <c r="LXM60" s="128"/>
      <c r="LXN60" s="128"/>
      <c r="LXO60" s="128"/>
      <c r="LXP60" s="128"/>
      <c r="LXQ60" s="128"/>
      <c r="LXR60" s="128"/>
      <c r="LXS60" s="128"/>
      <c r="LXT60" s="128"/>
      <c r="LXU60" s="128"/>
      <c r="LXV60" s="128"/>
      <c r="LXW60" s="128"/>
      <c r="LXX60" s="128"/>
      <c r="LXY60" s="128"/>
      <c r="LXZ60" s="128"/>
      <c r="LYA60" s="128"/>
      <c r="LYB60" s="128"/>
      <c r="LYC60" s="128"/>
      <c r="LYD60" s="128"/>
      <c r="LYE60" s="128"/>
      <c r="LYF60" s="128"/>
      <c r="LYG60" s="128"/>
      <c r="LYH60" s="128"/>
      <c r="LYI60" s="128"/>
      <c r="LYJ60" s="128"/>
      <c r="LYK60" s="128"/>
      <c r="LYL60" s="128"/>
      <c r="LYM60" s="128"/>
      <c r="LYN60" s="128"/>
      <c r="LYO60" s="128"/>
      <c r="LYP60" s="128"/>
      <c r="LYQ60" s="128"/>
      <c r="LYR60" s="128"/>
      <c r="LYS60" s="128"/>
      <c r="LYT60" s="128"/>
      <c r="LYU60" s="128"/>
      <c r="LYV60" s="128"/>
      <c r="LYW60" s="128"/>
      <c r="LYX60" s="128"/>
      <c r="LYY60" s="128"/>
      <c r="LYZ60" s="128"/>
      <c r="LZA60" s="128"/>
      <c r="LZB60" s="128"/>
      <c r="LZC60" s="128"/>
      <c r="LZD60" s="128"/>
      <c r="LZE60" s="128"/>
      <c r="LZF60" s="128"/>
      <c r="LZG60" s="128"/>
      <c r="LZH60" s="128"/>
      <c r="LZI60" s="128"/>
      <c r="LZJ60" s="128"/>
      <c r="LZK60" s="128"/>
      <c r="LZL60" s="128"/>
      <c r="LZM60" s="128"/>
      <c r="LZN60" s="128"/>
      <c r="LZO60" s="128"/>
      <c r="LZP60" s="128"/>
      <c r="LZQ60" s="128"/>
      <c r="LZR60" s="128"/>
      <c r="LZS60" s="128"/>
      <c r="LZT60" s="128"/>
      <c r="LZU60" s="128"/>
      <c r="LZV60" s="128"/>
      <c r="LZW60" s="128"/>
      <c r="LZX60" s="128"/>
      <c r="LZY60" s="128"/>
      <c r="LZZ60" s="128"/>
      <c r="MAA60" s="128"/>
      <c r="MAB60" s="128"/>
      <c r="MAC60" s="128"/>
      <c r="MAD60" s="128"/>
      <c r="MAE60" s="128"/>
      <c r="MAF60" s="128"/>
      <c r="MAG60" s="128"/>
      <c r="MAH60" s="128"/>
      <c r="MAI60" s="128"/>
      <c r="MAJ60" s="128"/>
      <c r="MAK60" s="128"/>
      <c r="MAL60" s="128"/>
      <c r="MAM60" s="128"/>
      <c r="MAN60" s="128"/>
      <c r="MAO60" s="128"/>
      <c r="MAP60" s="128"/>
      <c r="MAQ60" s="128"/>
      <c r="MAR60" s="128"/>
      <c r="MAS60" s="128"/>
      <c r="MAT60" s="128"/>
      <c r="MAU60" s="128"/>
      <c r="MAV60" s="128"/>
      <c r="MAW60" s="128"/>
      <c r="MAX60" s="128"/>
      <c r="MAY60" s="128"/>
      <c r="MAZ60" s="128"/>
      <c r="MBA60" s="128"/>
      <c r="MBB60" s="128"/>
      <c r="MBC60" s="128"/>
      <c r="MBD60" s="128"/>
      <c r="MBE60" s="128"/>
      <c r="MBF60" s="128"/>
      <c r="MBG60" s="128"/>
      <c r="MBH60" s="128"/>
      <c r="MBI60" s="128"/>
      <c r="MBJ60" s="128"/>
      <c r="MBK60" s="128"/>
      <c r="MBL60" s="128"/>
      <c r="MBM60" s="128"/>
      <c r="MBN60" s="128"/>
      <c r="MBO60" s="128"/>
      <c r="MBP60" s="128"/>
      <c r="MBQ60" s="128"/>
      <c r="MBR60" s="128"/>
      <c r="MBS60" s="128"/>
      <c r="MBT60" s="128"/>
      <c r="MBU60" s="128"/>
      <c r="MBV60" s="128"/>
      <c r="MBW60" s="128"/>
      <c r="MBX60" s="128"/>
      <c r="MBY60" s="128"/>
      <c r="MBZ60" s="128"/>
      <c r="MCA60" s="128"/>
      <c r="MCB60" s="128"/>
      <c r="MCC60" s="128"/>
      <c r="MCD60" s="128"/>
      <c r="MCE60" s="128"/>
      <c r="MCF60" s="128"/>
      <c r="MCG60" s="128"/>
      <c r="MCH60" s="128"/>
      <c r="MCI60" s="128"/>
      <c r="MCJ60" s="128"/>
      <c r="MCK60" s="128"/>
      <c r="MCL60" s="128"/>
      <c r="MCM60" s="128"/>
      <c r="MCN60" s="128"/>
      <c r="MCO60" s="128"/>
      <c r="MCP60" s="128"/>
      <c r="MCQ60" s="128"/>
      <c r="MCR60" s="128"/>
      <c r="MCS60" s="128"/>
      <c r="MCT60" s="128"/>
      <c r="MCU60" s="128"/>
      <c r="MCV60" s="128"/>
      <c r="MCW60" s="128"/>
      <c r="MCX60" s="128"/>
      <c r="MCY60" s="128"/>
      <c r="MCZ60" s="128"/>
      <c r="MDA60" s="128"/>
      <c r="MDB60" s="128"/>
      <c r="MDC60" s="128"/>
      <c r="MDD60" s="128"/>
      <c r="MDE60" s="128"/>
      <c r="MDF60" s="128"/>
      <c r="MDG60" s="128"/>
      <c r="MDH60" s="128"/>
      <c r="MDI60" s="128"/>
      <c r="MDJ60" s="128"/>
      <c r="MDK60" s="128"/>
      <c r="MDL60" s="128"/>
      <c r="MDM60" s="128"/>
      <c r="MDN60" s="128"/>
      <c r="MDO60" s="128"/>
      <c r="MDP60" s="128"/>
      <c r="MDQ60" s="128"/>
      <c r="MDR60" s="128"/>
      <c r="MDS60" s="128"/>
      <c r="MDT60" s="128"/>
      <c r="MDU60" s="128"/>
      <c r="MDV60" s="128"/>
      <c r="MDW60" s="128"/>
      <c r="MDX60" s="128"/>
      <c r="MDY60" s="128"/>
      <c r="MDZ60" s="128"/>
      <c r="MEA60" s="128"/>
      <c r="MEB60" s="128"/>
      <c r="MEC60" s="128"/>
      <c r="MED60" s="128"/>
      <c r="MEE60" s="128"/>
      <c r="MEF60" s="128"/>
      <c r="MEG60" s="128"/>
      <c r="MEH60" s="128"/>
      <c r="MEI60" s="128"/>
      <c r="MEJ60" s="128"/>
      <c r="MEK60" s="128"/>
      <c r="MEL60" s="128"/>
      <c r="MEM60" s="128"/>
      <c r="MEN60" s="128"/>
      <c r="MEO60" s="128"/>
      <c r="MEP60" s="128"/>
      <c r="MEQ60" s="128"/>
      <c r="MER60" s="128"/>
      <c r="MES60" s="128"/>
      <c r="MET60" s="128"/>
      <c r="MEU60" s="128"/>
      <c r="MEV60" s="128"/>
      <c r="MEW60" s="128"/>
      <c r="MEX60" s="128"/>
      <c r="MEY60" s="128"/>
      <c r="MEZ60" s="128"/>
      <c r="MFA60" s="128"/>
      <c r="MFB60" s="128"/>
      <c r="MFC60" s="128"/>
      <c r="MFD60" s="128"/>
      <c r="MFE60" s="128"/>
      <c r="MFF60" s="128"/>
      <c r="MFG60" s="128"/>
      <c r="MFH60" s="128"/>
      <c r="MFI60" s="128"/>
      <c r="MFJ60" s="128"/>
      <c r="MFK60" s="128"/>
      <c r="MFL60" s="128"/>
      <c r="MFM60" s="128"/>
      <c r="MFN60" s="128"/>
      <c r="MFO60" s="128"/>
      <c r="MFP60" s="128"/>
      <c r="MFQ60" s="128"/>
      <c r="MFR60" s="128"/>
      <c r="MFS60" s="128"/>
      <c r="MFT60" s="128"/>
      <c r="MFU60" s="128"/>
      <c r="MFV60" s="128"/>
      <c r="MFW60" s="128"/>
      <c r="MFX60" s="128"/>
      <c r="MFY60" s="128"/>
      <c r="MFZ60" s="128"/>
      <c r="MGA60" s="128"/>
      <c r="MGB60" s="128"/>
      <c r="MGC60" s="128"/>
      <c r="MGD60" s="128"/>
      <c r="MGE60" s="128"/>
      <c r="MGF60" s="128"/>
      <c r="MGG60" s="128"/>
      <c r="MGH60" s="128"/>
      <c r="MGI60" s="128"/>
      <c r="MGJ60" s="128"/>
      <c r="MGK60" s="128"/>
      <c r="MGL60" s="128"/>
      <c r="MGM60" s="128"/>
      <c r="MGN60" s="128"/>
      <c r="MGO60" s="128"/>
      <c r="MGP60" s="128"/>
      <c r="MGQ60" s="128"/>
      <c r="MGR60" s="128"/>
      <c r="MGS60" s="128"/>
      <c r="MGT60" s="128"/>
      <c r="MGU60" s="128"/>
      <c r="MGV60" s="128"/>
      <c r="MGW60" s="128"/>
      <c r="MGX60" s="128"/>
      <c r="MGY60" s="128"/>
      <c r="MGZ60" s="128"/>
      <c r="MHA60" s="128"/>
      <c r="MHB60" s="128"/>
      <c r="MHC60" s="128"/>
      <c r="MHD60" s="128"/>
      <c r="MHE60" s="128"/>
      <c r="MHF60" s="128"/>
      <c r="MHG60" s="128"/>
      <c r="MHH60" s="128"/>
      <c r="MHI60" s="128"/>
      <c r="MHJ60" s="128"/>
      <c r="MHK60" s="128"/>
      <c r="MHL60" s="128"/>
      <c r="MHM60" s="128"/>
      <c r="MHN60" s="128"/>
      <c r="MHO60" s="128"/>
      <c r="MHP60" s="128"/>
      <c r="MHQ60" s="128"/>
      <c r="MHR60" s="128"/>
      <c r="MHS60" s="128"/>
      <c r="MHT60" s="128"/>
      <c r="MHU60" s="128"/>
      <c r="MHV60" s="128"/>
      <c r="MHW60" s="128"/>
      <c r="MHX60" s="128"/>
      <c r="MHY60" s="128"/>
      <c r="MHZ60" s="128"/>
      <c r="MIA60" s="128"/>
      <c r="MIB60" s="128"/>
      <c r="MIC60" s="128"/>
      <c r="MID60" s="128"/>
      <c r="MIE60" s="128"/>
      <c r="MIF60" s="128"/>
      <c r="MIG60" s="128"/>
      <c r="MIH60" s="128"/>
      <c r="MII60" s="128"/>
      <c r="MIJ60" s="128"/>
      <c r="MIK60" s="128"/>
      <c r="MIL60" s="128"/>
      <c r="MIM60" s="128"/>
      <c r="MIN60" s="128"/>
      <c r="MIO60" s="128"/>
      <c r="MIP60" s="128"/>
      <c r="MIQ60" s="128"/>
      <c r="MIR60" s="128"/>
      <c r="MIS60" s="128"/>
      <c r="MIT60" s="128"/>
      <c r="MIU60" s="128"/>
      <c r="MIV60" s="128"/>
      <c r="MIW60" s="128"/>
      <c r="MIX60" s="128"/>
      <c r="MIY60" s="128"/>
      <c r="MIZ60" s="128"/>
      <c r="MJA60" s="128"/>
      <c r="MJB60" s="128"/>
      <c r="MJC60" s="128"/>
      <c r="MJD60" s="128"/>
      <c r="MJE60" s="128"/>
      <c r="MJF60" s="128"/>
      <c r="MJG60" s="128"/>
      <c r="MJH60" s="128"/>
      <c r="MJI60" s="128"/>
      <c r="MJJ60" s="128"/>
      <c r="MJK60" s="128"/>
      <c r="MJL60" s="128"/>
      <c r="MJM60" s="128"/>
      <c r="MJN60" s="128"/>
      <c r="MJO60" s="128"/>
      <c r="MJP60" s="128"/>
      <c r="MJQ60" s="128"/>
      <c r="MJR60" s="128"/>
      <c r="MJS60" s="128"/>
      <c r="MJT60" s="128"/>
      <c r="MJU60" s="128"/>
      <c r="MJV60" s="128"/>
      <c r="MJW60" s="128"/>
      <c r="MJX60" s="128"/>
      <c r="MJY60" s="128"/>
      <c r="MJZ60" s="128"/>
      <c r="MKA60" s="128"/>
      <c r="MKB60" s="128"/>
      <c r="MKC60" s="128"/>
      <c r="MKD60" s="128"/>
      <c r="MKE60" s="128"/>
      <c r="MKF60" s="128"/>
      <c r="MKG60" s="128"/>
      <c r="MKH60" s="128"/>
      <c r="MKI60" s="128"/>
      <c r="MKJ60" s="128"/>
      <c r="MKK60" s="128"/>
      <c r="MKL60" s="128"/>
      <c r="MKM60" s="128"/>
      <c r="MKN60" s="128"/>
      <c r="MKO60" s="128"/>
      <c r="MKP60" s="128"/>
      <c r="MKQ60" s="128"/>
      <c r="MKR60" s="128"/>
      <c r="MKS60" s="128"/>
      <c r="MKT60" s="128"/>
      <c r="MKU60" s="128"/>
      <c r="MKV60" s="128"/>
      <c r="MKW60" s="128"/>
      <c r="MKX60" s="128"/>
      <c r="MKY60" s="128"/>
      <c r="MKZ60" s="128"/>
      <c r="MLA60" s="128"/>
      <c r="MLB60" s="128"/>
      <c r="MLC60" s="128"/>
      <c r="MLD60" s="128"/>
      <c r="MLE60" s="128"/>
      <c r="MLF60" s="128"/>
      <c r="MLG60" s="128"/>
      <c r="MLH60" s="128"/>
      <c r="MLI60" s="128"/>
      <c r="MLJ60" s="128"/>
      <c r="MLK60" s="128"/>
      <c r="MLL60" s="128"/>
      <c r="MLM60" s="128"/>
      <c r="MLN60" s="128"/>
      <c r="MLO60" s="128"/>
      <c r="MLP60" s="128"/>
      <c r="MLQ60" s="128"/>
      <c r="MLR60" s="128"/>
      <c r="MLS60" s="128"/>
      <c r="MLT60" s="128"/>
      <c r="MLU60" s="128"/>
      <c r="MLV60" s="128"/>
      <c r="MLW60" s="128"/>
      <c r="MLX60" s="128"/>
      <c r="MLY60" s="128"/>
      <c r="MLZ60" s="128"/>
      <c r="MMA60" s="128"/>
      <c r="MMB60" s="128"/>
      <c r="MMC60" s="128"/>
      <c r="MMD60" s="128"/>
      <c r="MME60" s="128"/>
      <c r="MMF60" s="128"/>
      <c r="MMG60" s="128"/>
      <c r="MMH60" s="128"/>
      <c r="MMI60" s="128"/>
      <c r="MMJ60" s="128"/>
      <c r="MMK60" s="128"/>
      <c r="MML60" s="128"/>
      <c r="MMM60" s="128"/>
      <c r="MMN60" s="128"/>
      <c r="MMO60" s="128"/>
      <c r="MMP60" s="128"/>
      <c r="MMQ60" s="128"/>
      <c r="MMR60" s="128"/>
      <c r="MMS60" s="128"/>
      <c r="MMT60" s="128"/>
      <c r="MMU60" s="128"/>
      <c r="MMV60" s="128"/>
      <c r="MMW60" s="128"/>
      <c r="MMX60" s="128"/>
      <c r="MMY60" s="128"/>
      <c r="MMZ60" s="128"/>
      <c r="MNA60" s="128"/>
      <c r="MNB60" s="128"/>
      <c r="MNC60" s="128"/>
      <c r="MND60" s="128"/>
      <c r="MNE60" s="128"/>
      <c r="MNF60" s="128"/>
      <c r="MNG60" s="128"/>
      <c r="MNH60" s="128"/>
      <c r="MNI60" s="128"/>
      <c r="MNJ60" s="128"/>
      <c r="MNK60" s="128"/>
      <c r="MNL60" s="128"/>
      <c r="MNM60" s="128"/>
      <c r="MNN60" s="128"/>
      <c r="MNO60" s="128"/>
      <c r="MNP60" s="128"/>
      <c r="MNQ60" s="128"/>
      <c r="MNR60" s="128"/>
      <c r="MNS60" s="128"/>
      <c r="MNT60" s="128"/>
      <c r="MNU60" s="128"/>
      <c r="MNV60" s="128"/>
      <c r="MNW60" s="128"/>
      <c r="MNX60" s="128"/>
      <c r="MNY60" s="128"/>
      <c r="MNZ60" s="128"/>
      <c r="MOA60" s="128"/>
      <c r="MOB60" s="128"/>
      <c r="MOC60" s="128"/>
      <c r="MOD60" s="128"/>
      <c r="MOE60" s="128"/>
      <c r="MOF60" s="128"/>
      <c r="MOG60" s="128"/>
      <c r="MOH60" s="128"/>
      <c r="MOI60" s="128"/>
      <c r="MOJ60" s="128"/>
      <c r="MOK60" s="128"/>
      <c r="MOL60" s="128"/>
      <c r="MOM60" s="128"/>
      <c r="MON60" s="128"/>
      <c r="MOO60" s="128"/>
      <c r="MOP60" s="128"/>
      <c r="MOQ60" s="128"/>
      <c r="MOR60" s="128"/>
      <c r="MOS60" s="128"/>
      <c r="MOT60" s="128"/>
      <c r="MOU60" s="128"/>
      <c r="MOV60" s="128"/>
      <c r="MOW60" s="128"/>
      <c r="MOX60" s="128"/>
      <c r="MOY60" s="128"/>
      <c r="MOZ60" s="128"/>
      <c r="MPA60" s="128"/>
      <c r="MPB60" s="128"/>
      <c r="MPC60" s="128"/>
      <c r="MPD60" s="128"/>
      <c r="MPE60" s="128"/>
      <c r="MPF60" s="128"/>
      <c r="MPG60" s="128"/>
      <c r="MPH60" s="128"/>
      <c r="MPI60" s="128"/>
      <c r="MPJ60" s="128"/>
      <c r="MPK60" s="128"/>
      <c r="MPL60" s="128"/>
      <c r="MPM60" s="128"/>
      <c r="MPN60" s="128"/>
      <c r="MPO60" s="128"/>
      <c r="MPP60" s="128"/>
      <c r="MPQ60" s="128"/>
      <c r="MPR60" s="128"/>
      <c r="MPS60" s="128"/>
      <c r="MPT60" s="128"/>
      <c r="MPU60" s="128"/>
      <c r="MPV60" s="128"/>
      <c r="MPW60" s="128"/>
      <c r="MPX60" s="128"/>
      <c r="MPY60" s="128"/>
      <c r="MPZ60" s="128"/>
      <c r="MQA60" s="128"/>
      <c r="MQB60" s="128"/>
      <c r="MQC60" s="128"/>
      <c r="MQD60" s="128"/>
      <c r="MQE60" s="128"/>
      <c r="MQF60" s="128"/>
      <c r="MQG60" s="128"/>
      <c r="MQH60" s="128"/>
      <c r="MQI60" s="128"/>
      <c r="MQJ60" s="128"/>
      <c r="MQK60" s="128"/>
      <c r="MQL60" s="128"/>
      <c r="MQM60" s="128"/>
      <c r="MQN60" s="128"/>
      <c r="MQO60" s="128"/>
      <c r="MQP60" s="128"/>
      <c r="MQQ60" s="128"/>
      <c r="MQR60" s="128"/>
      <c r="MQS60" s="128"/>
      <c r="MQT60" s="128"/>
      <c r="MQU60" s="128"/>
      <c r="MQV60" s="128"/>
      <c r="MQW60" s="128"/>
      <c r="MQX60" s="128"/>
      <c r="MQY60" s="128"/>
      <c r="MQZ60" s="128"/>
      <c r="MRA60" s="128"/>
      <c r="MRB60" s="128"/>
      <c r="MRC60" s="128"/>
      <c r="MRD60" s="128"/>
      <c r="MRE60" s="128"/>
      <c r="MRF60" s="128"/>
      <c r="MRG60" s="128"/>
      <c r="MRH60" s="128"/>
      <c r="MRI60" s="128"/>
      <c r="MRJ60" s="128"/>
      <c r="MRK60" s="128"/>
      <c r="MRL60" s="128"/>
      <c r="MRM60" s="128"/>
      <c r="MRN60" s="128"/>
      <c r="MRO60" s="128"/>
      <c r="MRP60" s="128"/>
      <c r="MRQ60" s="128"/>
      <c r="MRR60" s="128"/>
      <c r="MRS60" s="128"/>
      <c r="MRT60" s="128"/>
      <c r="MRU60" s="128"/>
      <c r="MRV60" s="128"/>
      <c r="MRW60" s="128"/>
      <c r="MRX60" s="128"/>
      <c r="MRY60" s="128"/>
      <c r="MRZ60" s="128"/>
      <c r="MSA60" s="128"/>
      <c r="MSB60" s="128"/>
      <c r="MSC60" s="128"/>
      <c r="MSD60" s="128"/>
      <c r="MSE60" s="128"/>
      <c r="MSF60" s="128"/>
      <c r="MSG60" s="128"/>
      <c r="MSH60" s="128"/>
      <c r="MSI60" s="128"/>
      <c r="MSJ60" s="128"/>
      <c r="MSK60" s="128"/>
      <c r="MSL60" s="128"/>
      <c r="MSM60" s="128"/>
      <c r="MSN60" s="128"/>
      <c r="MSO60" s="128"/>
      <c r="MSP60" s="128"/>
      <c r="MSQ60" s="128"/>
      <c r="MSR60" s="128"/>
      <c r="MSS60" s="128"/>
      <c r="MST60" s="128"/>
      <c r="MSU60" s="128"/>
      <c r="MSV60" s="128"/>
      <c r="MSW60" s="128"/>
      <c r="MSX60" s="128"/>
      <c r="MSY60" s="128"/>
      <c r="MSZ60" s="128"/>
      <c r="MTA60" s="128"/>
      <c r="MTB60" s="128"/>
      <c r="MTC60" s="128"/>
      <c r="MTD60" s="128"/>
      <c r="MTE60" s="128"/>
      <c r="MTF60" s="128"/>
      <c r="MTG60" s="128"/>
      <c r="MTH60" s="128"/>
      <c r="MTI60" s="128"/>
      <c r="MTJ60" s="128"/>
      <c r="MTK60" s="128"/>
      <c r="MTL60" s="128"/>
      <c r="MTM60" s="128"/>
      <c r="MTN60" s="128"/>
      <c r="MTO60" s="128"/>
      <c r="MTP60" s="128"/>
      <c r="MTQ60" s="128"/>
      <c r="MTR60" s="128"/>
      <c r="MTS60" s="128"/>
      <c r="MTT60" s="128"/>
      <c r="MTU60" s="128"/>
      <c r="MTV60" s="128"/>
      <c r="MTW60" s="128"/>
      <c r="MTX60" s="128"/>
      <c r="MTY60" s="128"/>
      <c r="MTZ60" s="128"/>
      <c r="MUA60" s="128"/>
      <c r="MUB60" s="128"/>
      <c r="MUC60" s="128"/>
      <c r="MUD60" s="128"/>
      <c r="MUE60" s="128"/>
      <c r="MUF60" s="128"/>
      <c r="MUG60" s="128"/>
      <c r="MUH60" s="128"/>
      <c r="MUI60" s="128"/>
      <c r="MUJ60" s="128"/>
      <c r="MUK60" s="128"/>
      <c r="MUL60" s="128"/>
      <c r="MUM60" s="128"/>
      <c r="MUN60" s="128"/>
      <c r="MUO60" s="128"/>
      <c r="MUP60" s="128"/>
      <c r="MUQ60" s="128"/>
      <c r="MUR60" s="128"/>
      <c r="MUS60" s="128"/>
      <c r="MUT60" s="128"/>
      <c r="MUU60" s="128"/>
      <c r="MUV60" s="128"/>
      <c r="MUW60" s="128"/>
      <c r="MUX60" s="128"/>
      <c r="MUY60" s="128"/>
      <c r="MUZ60" s="128"/>
      <c r="MVA60" s="128"/>
      <c r="MVB60" s="128"/>
      <c r="MVC60" s="128"/>
      <c r="MVD60" s="128"/>
      <c r="MVE60" s="128"/>
      <c r="MVF60" s="128"/>
      <c r="MVG60" s="128"/>
      <c r="MVH60" s="128"/>
      <c r="MVI60" s="128"/>
      <c r="MVJ60" s="128"/>
      <c r="MVK60" s="128"/>
      <c r="MVL60" s="128"/>
      <c r="MVM60" s="128"/>
      <c r="MVN60" s="128"/>
      <c r="MVO60" s="128"/>
      <c r="MVP60" s="128"/>
      <c r="MVQ60" s="128"/>
      <c r="MVR60" s="128"/>
      <c r="MVS60" s="128"/>
      <c r="MVT60" s="128"/>
      <c r="MVU60" s="128"/>
      <c r="MVV60" s="128"/>
      <c r="MVW60" s="128"/>
      <c r="MVX60" s="128"/>
      <c r="MVY60" s="128"/>
      <c r="MVZ60" s="128"/>
      <c r="MWA60" s="128"/>
      <c r="MWB60" s="128"/>
      <c r="MWC60" s="128"/>
      <c r="MWD60" s="128"/>
      <c r="MWE60" s="128"/>
      <c r="MWF60" s="128"/>
      <c r="MWG60" s="128"/>
      <c r="MWH60" s="128"/>
      <c r="MWI60" s="128"/>
      <c r="MWJ60" s="128"/>
      <c r="MWK60" s="128"/>
      <c r="MWL60" s="128"/>
      <c r="MWM60" s="128"/>
      <c r="MWN60" s="128"/>
      <c r="MWO60" s="128"/>
      <c r="MWP60" s="128"/>
      <c r="MWQ60" s="128"/>
      <c r="MWR60" s="128"/>
      <c r="MWS60" s="128"/>
      <c r="MWT60" s="128"/>
      <c r="MWU60" s="128"/>
      <c r="MWV60" s="128"/>
      <c r="MWW60" s="128"/>
      <c r="MWX60" s="128"/>
      <c r="MWY60" s="128"/>
      <c r="MWZ60" s="128"/>
      <c r="MXA60" s="128"/>
      <c r="MXB60" s="128"/>
      <c r="MXC60" s="128"/>
      <c r="MXD60" s="128"/>
      <c r="MXE60" s="128"/>
      <c r="MXF60" s="128"/>
      <c r="MXG60" s="128"/>
      <c r="MXH60" s="128"/>
      <c r="MXI60" s="128"/>
      <c r="MXJ60" s="128"/>
      <c r="MXK60" s="128"/>
      <c r="MXL60" s="128"/>
      <c r="MXM60" s="128"/>
      <c r="MXN60" s="128"/>
      <c r="MXO60" s="128"/>
      <c r="MXP60" s="128"/>
      <c r="MXQ60" s="128"/>
      <c r="MXR60" s="128"/>
      <c r="MXS60" s="128"/>
      <c r="MXT60" s="128"/>
      <c r="MXU60" s="128"/>
      <c r="MXV60" s="128"/>
      <c r="MXW60" s="128"/>
      <c r="MXX60" s="128"/>
      <c r="MXY60" s="128"/>
      <c r="MXZ60" s="128"/>
      <c r="MYA60" s="128"/>
      <c r="MYB60" s="128"/>
      <c r="MYC60" s="128"/>
      <c r="MYD60" s="128"/>
      <c r="MYE60" s="128"/>
      <c r="MYF60" s="128"/>
      <c r="MYG60" s="128"/>
      <c r="MYH60" s="128"/>
      <c r="MYI60" s="128"/>
      <c r="MYJ60" s="128"/>
      <c r="MYK60" s="128"/>
      <c r="MYL60" s="128"/>
      <c r="MYM60" s="128"/>
      <c r="MYN60" s="128"/>
      <c r="MYO60" s="128"/>
      <c r="MYP60" s="128"/>
      <c r="MYQ60" s="128"/>
      <c r="MYR60" s="128"/>
      <c r="MYS60" s="128"/>
      <c r="MYT60" s="128"/>
      <c r="MYU60" s="128"/>
      <c r="MYV60" s="128"/>
      <c r="MYW60" s="128"/>
      <c r="MYX60" s="128"/>
      <c r="MYY60" s="128"/>
      <c r="MYZ60" s="128"/>
      <c r="MZA60" s="128"/>
      <c r="MZB60" s="128"/>
      <c r="MZC60" s="128"/>
      <c r="MZD60" s="128"/>
      <c r="MZE60" s="128"/>
      <c r="MZF60" s="128"/>
      <c r="MZG60" s="128"/>
      <c r="MZH60" s="128"/>
      <c r="MZI60" s="128"/>
      <c r="MZJ60" s="128"/>
      <c r="MZK60" s="128"/>
      <c r="MZL60" s="128"/>
      <c r="MZM60" s="128"/>
      <c r="MZN60" s="128"/>
      <c r="MZO60" s="128"/>
      <c r="MZP60" s="128"/>
      <c r="MZQ60" s="128"/>
      <c r="MZR60" s="128"/>
      <c r="MZS60" s="128"/>
      <c r="MZT60" s="128"/>
      <c r="MZU60" s="128"/>
      <c r="MZV60" s="128"/>
      <c r="MZW60" s="128"/>
      <c r="MZX60" s="128"/>
      <c r="MZY60" s="128"/>
      <c r="MZZ60" s="128"/>
      <c r="NAA60" s="128"/>
      <c r="NAB60" s="128"/>
      <c r="NAC60" s="128"/>
      <c r="NAD60" s="128"/>
      <c r="NAE60" s="128"/>
      <c r="NAF60" s="128"/>
      <c r="NAG60" s="128"/>
      <c r="NAH60" s="128"/>
      <c r="NAI60" s="128"/>
      <c r="NAJ60" s="128"/>
      <c r="NAK60" s="128"/>
      <c r="NAL60" s="128"/>
      <c r="NAM60" s="128"/>
      <c r="NAN60" s="128"/>
      <c r="NAO60" s="128"/>
      <c r="NAP60" s="128"/>
      <c r="NAQ60" s="128"/>
      <c r="NAR60" s="128"/>
      <c r="NAS60" s="128"/>
      <c r="NAT60" s="128"/>
      <c r="NAU60" s="128"/>
      <c r="NAV60" s="128"/>
      <c r="NAW60" s="128"/>
      <c r="NAX60" s="128"/>
      <c r="NAY60" s="128"/>
      <c r="NAZ60" s="128"/>
      <c r="NBA60" s="128"/>
      <c r="NBB60" s="128"/>
      <c r="NBC60" s="128"/>
      <c r="NBD60" s="128"/>
      <c r="NBE60" s="128"/>
      <c r="NBF60" s="128"/>
      <c r="NBG60" s="128"/>
      <c r="NBH60" s="128"/>
      <c r="NBI60" s="128"/>
      <c r="NBJ60" s="128"/>
      <c r="NBK60" s="128"/>
      <c r="NBL60" s="128"/>
      <c r="NBM60" s="128"/>
      <c r="NBN60" s="128"/>
      <c r="NBO60" s="128"/>
      <c r="NBP60" s="128"/>
      <c r="NBQ60" s="128"/>
      <c r="NBR60" s="128"/>
      <c r="NBS60" s="128"/>
      <c r="NBT60" s="128"/>
      <c r="NBU60" s="128"/>
      <c r="NBV60" s="128"/>
      <c r="NBW60" s="128"/>
      <c r="NBX60" s="128"/>
      <c r="NBY60" s="128"/>
      <c r="NBZ60" s="128"/>
      <c r="NCA60" s="128"/>
      <c r="NCB60" s="128"/>
      <c r="NCC60" s="128"/>
      <c r="NCD60" s="128"/>
      <c r="NCE60" s="128"/>
      <c r="NCF60" s="128"/>
      <c r="NCG60" s="128"/>
      <c r="NCH60" s="128"/>
      <c r="NCI60" s="128"/>
      <c r="NCJ60" s="128"/>
      <c r="NCK60" s="128"/>
      <c r="NCL60" s="128"/>
      <c r="NCM60" s="128"/>
      <c r="NCN60" s="128"/>
      <c r="NCO60" s="128"/>
      <c r="NCP60" s="128"/>
      <c r="NCQ60" s="128"/>
      <c r="NCR60" s="128"/>
      <c r="NCS60" s="128"/>
      <c r="NCT60" s="128"/>
      <c r="NCU60" s="128"/>
      <c r="NCV60" s="128"/>
      <c r="NCW60" s="128"/>
      <c r="NCX60" s="128"/>
      <c r="NCY60" s="128"/>
      <c r="NCZ60" s="128"/>
      <c r="NDA60" s="128"/>
      <c r="NDB60" s="128"/>
      <c r="NDC60" s="128"/>
      <c r="NDD60" s="128"/>
      <c r="NDE60" s="128"/>
      <c r="NDF60" s="128"/>
      <c r="NDG60" s="128"/>
      <c r="NDH60" s="128"/>
      <c r="NDI60" s="128"/>
      <c r="NDJ60" s="128"/>
      <c r="NDK60" s="128"/>
      <c r="NDL60" s="128"/>
      <c r="NDM60" s="128"/>
      <c r="NDN60" s="128"/>
      <c r="NDO60" s="128"/>
      <c r="NDP60" s="128"/>
      <c r="NDQ60" s="128"/>
      <c r="NDR60" s="128"/>
      <c r="NDS60" s="128"/>
      <c r="NDT60" s="128"/>
      <c r="NDU60" s="128"/>
      <c r="NDV60" s="128"/>
      <c r="NDW60" s="128"/>
      <c r="NDX60" s="128"/>
      <c r="NDY60" s="128"/>
      <c r="NDZ60" s="128"/>
      <c r="NEA60" s="128"/>
      <c r="NEB60" s="128"/>
      <c r="NEC60" s="128"/>
      <c r="NED60" s="128"/>
      <c r="NEE60" s="128"/>
      <c r="NEF60" s="128"/>
      <c r="NEG60" s="128"/>
      <c r="NEH60" s="128"/>
      <c r="NEI60" s="128"/>
      <c r="NEJ60" s="128"/>
      <c r="NEK60" s="128"/>
      <c r="NEL60" s="128"/>
      <c r="NEM60" s="128"/>
      <c r="NEN60" s="128"/>
      <c r="NEO60" s="128"/>
      <c r="NEP60" s="128"/>
      <c r="NEQ60" s="128"/>
      <c r="NER60" s="128"/>
      <c r="NES60" s="128"/>
      <c r="NET60" s="128"/>
      <c r="NEU60" s="128"/>
      <c r="NEV60" s="128"/>
      <c r="NEW60" s="128"/>
      <c r="NEX60" s="128"/>
      <c r="NEY60" s="128"/>
      <c r="NEZ60" s="128"/>
      <c r="NFA60" s="128"/>
      <c r="NFB60" s="128"/>
      <c r="NFC60" s="128"/>
      <c r="NFD60" s="128"/>
      <c r="NFE60" s="128"/>
      <c r="NFF60" s="128"/>
      <c r="NFG60" s="128"/>
      <c r="NFH60" s="128"/>
      <c r="NFI60" s="128"/>
      <c r="NFJ60" s="128"/>
      <c r="NFK60" s="128"/>
      <c r="NFL60" s="128"/>
      <c r="NFM60" s="128"/>
      <c r="NFN60" s="128"/>
      <c r="NFO60" s="128"/>
      <c r="NFP60" s="128"/>
      <c r="NFQ60" s="128"/>
      <c r="NFR60" s="128"/>
      <c r="NFS60" s="128"/>
      <c r="NFT60" s="128"/>
      <c r="NFU60" s="128"/>
      <c r="NFV60" s="128"/>
      <c r="NFW60" s="128"/>
      <c r="NFX60" s="128"/>
      <c r="NFY60" s="128"/>
      <c r="NFZ60" s="128"/>
      <c r="NGA60" s="128"/>
      <c r="NGB60" s="128"/>
      <c r="NGC60" s="128"/>
      <c r="NGD60" s="128"/>
      <c r="NGE60" s="128"/>
      <c r="NGF60" s="128"/>
      <c r="NGG60" s="128"/>
      <c r="NGH60" s="128"/>
      <c r="NGI60" s="128"/>
      <c r="NGJ60" s="128"/>
      <c r="NGK60" s="128"/>
      <c r="NGL60" s="128"/>
      <c r="NGM60" s="128"/>
      <c r="NGN60" s="128"/>
      <c r="NGO60" s="128"/>
      <c r="NGP60" s="128"/>
      <c r="NGQ60" s="128"/>
      <c r="NGR60" s="128"/>
      <c r="NGS60" s="128"/>
      <c r="NGT60" s="128"/>
      <c r="NGU60" s="128"/>
      <c r="NGV60" s="128"/>
      <c r="NGW60" s="128"/>
      <c r="NGX60" s="128"/>
      <c r="NGY60" s="128"/>
      <c r="NGZ60" s="128"/>
      <c r="NHA60" s="128"/>
      <c r="NHB60" s="128"/>
      <c r="NHC60" s="128"/>
      <c r="NHD60" s="128"/>
      <c r="NHE60" s="128"/>
      <c r="NHF60" s="128"/>
      <c r="NHG60" s="128"/>
      <c r="NHH60" s="128"/>
      <c r="NHI60" s="128"/>
      <c r="NHJ60" s="128"/>
      <c r="NHK60" s="128"/>
      <c r="NHL60" s="128"/>
      <c r="NHM60" s="128"/>
      <c r="NHN60" s="128"/>
      <c r="NHO60" s="128"/>
      <c r="NHP60" s="128"/>
      <c r="NHQ60" s="128"/>
      <c r="NHR60" s="128"/>
      <c r="NHS60" s="128"/>
      <c r="NHT60" s="128"/>
      <c r="NHU60" s="128"/>
      <c r="NHV60" s="128"/>
      <c r="NHW60" s="128"/>
      <c r="NHX60" s="128"/>
      <c r="NHY60" s="128"/>
      <c r="NHZ60" s="128"/>
      <c r="NIA60" s="128"/>
      <c r="NIB60" s="128"/>
      <c r="NIC60" s="128"/>
      <c r="NID60" s="128"/>
      <c r="NIE60" s="128"/>
      <c r="NIF60" s="128"/>
      <c r="NIG60" s="128"/>
      <c r="NIH60" s="128"/>
      <c r="NII60" s="128"/>
      <c r="NIJ60" s="128"/>
      <c r="NIK60" s="128"/>
      <c r="NIL60" s="128"/>
      <c r="NIM60" s="128"/>
      <c r="NIN60" s="128"/>
      <c r="NIO60" s="128"/>
      <c r="NIP60" s="128"/>
      <c r="NIQ60" s="128"/>
      <c r="NIR60" s="128"/>
      <c r="NIS60" s="128"/>
      <c r="NIT60" s="128"/>
      <c r="NIU60" s="128"/>
      <c r="NIV60" s="128"/>
      <c r="NIW60" s="128"/>
      <c r="NIX60" s="128"/>
      <c r="NIY60" s="128"/>
      <c r="NIZ60" s="128"/>
      <c r="NJA60" s="128"/>
      <c r="NJB60" s="128"/>
      <c r="NJC60" s="128"/>
      <c r="NJD60" s="128"/>
      <c r="NJE60" s="128"/>
      <c r="NJF60" s="128"/>
      <c r="NJG60" s="128"/>
      <c r="NJH60" s="128"/>
      <c r="NJI60" s="128"/>
      <c r="NJJ60" s="128"/>
      <c r="NJK60" s="128"/>
      <c r="NJL60" s="128"/>
      <c r="NJM60" s="128"/>
      <c r="NJN60" s="128"/>
      <c r="NJO60" s="128"/>
      <c r="NJP60" s="128"/>
      <c r="NJQ60" s="128"/>
      <c r="NJR60" s="128"/>
      <c r="NJS60" s="128"/>
      <c r="NJT60" s="128"/>
      <c r="NJU60" s="128"/>
      <c r="NJV60" s="128"/>
      <c r="NJW60" s="128"/>
      <c r="NJX60" s="128"/>
      <c r="NJY60" s="128"/>
      <c r="NJZ60" s="128"/>
      <c r="NKA60" s="128"/>
      <c r="NKB60" s="128"/>
      <c r="NKC60" s="128"/>
      <c r="NKD60" s="128"/>
      <c r="NKE60" s="128"/>
      <c r="NKF60" s="128"/>
      <c r="NKG60" s="128"/>
      <c r="NKH60" s="128"/>
      <c r="NKI60" s="128"/>
      <c r="NKJ60" s="128"/>
      <c r="NKK60" s="128"/>
      <c r="NKL60" s="128"/>
      <c r="NKM60" s="128"/>
      <c r="NKN60" s="128"/>
      <c r="NKO60" s="128"/>
      <c r="NKP60" s="128"/>
      <c r="NKQ60" s="128"/>
      <c r="NKR60" s="128"/>
      <c r="NKS60" s="128"/>
      <c r="NKT60" s="128"/>
      <c r="NKU60" s="128"/>
      <c r="NKV60" s="128"/>
      <c r="NKW60" s="128"/>
      <c r="NKX60" s="128"/>
      <c r="NKY60" s="128"/>
      <c r="NKZ60" s="128"/>
      <c r="NLA60" s="128"/>
      <c r="NLB60" s="128"/>
      <c r="NLC60" s="128"/>
      <c r="NLD60" s="128"/>
      <c r="NLE60" s="128"/>
      <c r="NLF60" s="128"/>
      <c r="NLG60" s="128"/>
      <c r="NLH60" s="128"/>
      <c r="NLI60" s="128"/>
      <c r="NLJ60" s="128"/>
      <c r="NLK60" s="128"/>
      <c r="NLL60" s="128"/>
      <c r="NLM60" s="128"/>
      <c r="NLN60" s="128"/>
      <c r="NLO60" s="128"/>
      <c r="NLP60" s="128"/>
      <c r="NLQ60" s="128"/>
      <c r="NLR60" s="128"/>
      <c r="NLS60" s="128"/>
      <c r="NLT60" s="128"/>
      <c r="NLU60" s="128"/>
      <c r="NLV60" s="128"/>
      <c r="NLW60" s="128"/>
      <c r="NLX60" s="128"/>
      <c r="NLY60" s="128"/>
      <c r="NLZ60" s="128"/>
      <c r="NMA60" s="128"/>
      <c r="NMB60" s="128"/>
      <c r="NMC60" s="128"/>
      <c r="NMD60" s="128"/>
      <c r="NME60" s="128"/>
      <c r="NMF60" s="128"/>
      <c r="NMG60" s="128"/>
      <c r="NMH60" s="128"/>
      <c r="NMI60" s="128"/>
      <c r="NMJ60" s="128"/>
      <c r="NMK60" s="128"/>
      <c r="NML60" s="128"/>
      <c r="NMM60" s="128"/>
      <c r="NMN60" s="128"/>
      <c r="NMO60" s="128"/>
      <c r="NMP60" s="128"/>
      <c r="NMQ60" s="128"/>
      <c r="NMR60" s="128"/>
      <c r="NMS60" s="128"/>
      <c r="NMT60" s="128"/>
      <c r="NMU60" s="128"/>
      <c r="NMV60" s="128"/>
      <c r="NMW60" s="128"/>
      <c r="NMX60" s="128"/>
      <c r="NMY60" s="128"/>
      <c r="NMZ60" s="128"/>
      <c r="NNA60" s="128"/>
      <c r="NNB60" s="128"/>
      <c r="NNC60" s="128"/>
      <c r="NND60" s="128"/>
      <c r="NNE60" s="128"/>
      <c r="NNF60" s="128"/>
      <c r="NNG60" s="128"/>
      <c r="NNH60" s="128"/>
      <c r="NNI60" s="128"/>
      <c r="NNJ60" s="128"/>
      <c r="NNK60" s="128"/>
      <c r="NNL60" s="128"/>
      <c r="NNM60" s="128"/>
      <c r="NNN60" s="128"/>
      <c r="NNO60" s="128"/>
      <c r="NNP60" s="128"/>
      <c r="NNQ60" s="128"/>
      <c r="NNR60" s="128"/>
      <c r="NNS60" s="128"/>
      <c r="NNT60" s="128"/>
      <c r="NNU60" s="128"/>
      <c r="NNV60" s="128"/>
      <c r="NNW60" s="128"/>
      <c r="NNX60" s="128"/>
      <c r="NNY60" s="128"/>
      <c r="NNZ60" s="128"/>
      <c r="NOA60" s="128"/>
      <c r="NOB60" s="128"/>
      <c r="NOC60" s="128"/>
      <c r="NOD60" s="128"/>
      <c r="NOE60" s="128"/>
      <c r="NOF60" s="128"/>
      <c r="NOG60" s="128"/>
      <c r="NOH60" s="128"/>
      <c r="NOI60" s="128"/>
      <c r="NOJ60" s="128"/>
      <c r="NOK60" s="128"/>
      <c r="NOL60" s="128"/>
      <c r="NOM60" s="128"/>
      <c r="NON60" s="128"/>
      <c r="NOO60" s="128"/>
      <c r="NOP60" s="128"/>
      <c r="NOQ60" s="128"/>
      <c r="NOR60" s="128"/>
      <c r="NOS60" s="128"/>
      <c r="NOT60" s="128"/>
      <c r="NOU60" s="128"/>
      <c r="NOV60" s="128"/>
      <c r="NOW60" s="128"/>
      <c r="NOX60" s="128"/>
      <c r="NOY60" s="128"/>
      <c r="NOZ60" s="128"/>
      <c r="NPA60" s="128"/>
      <c r="NPB60" s="128"/>
      <c r="NPC60" s="128"/>
      <c r="NPD60" s="128"/>
      <c r="NPE60" s="128"/>
      <c r="NPF60" s="128"/>
      <c r="NPG60" s="128"/>
      <c r="NPH60" s="128"/>
      <c r="NPI60" s="128"/>
      <c r="NPJ60" s="128"/>
      <c r="NPK60" s="128"/>
      <c r="NPL60" s="128"/>
      <c r="NPM60" s="128"/>
      <c r="NPN60" s="128"/>
      <c r="NPO60" s="128"/>
      <c r="NPP60" s="128"/>
      <c r="NPQ60" s="128"/>
      <c r="NPR60" s="128"/>
      <c r="NPS60" s="128"/>
      <c r="NPT60" s="128"/>
      <c r="NPU60" s="128"/>
      <c r="NPV60" s="128"/>
      <c r="NPW60" s="128"/>
      <c r="NPX60" s="128"/>
      <c r="NPY60" s="128"/>
      <c r="NPZ60" s="128"/>
      <c r="NQA60" s="128"/>
      <c r="NQB60" s="128"/>
      <c r="NQC60" s="128"/>
      <c r="NQD60" s="128"/>
      <c r="NQE60" s="128"/>
      <c r="NQF60" s="128"/>
      <c r="NQG60" s="128"/>
      <c r="NQH60" s="128"/>
      <c r="NQI60" s="128"/>
      <c r="NQJ60" s="128"/>
      <c r="NQK60" s="128"/>
      <c r="NQL60" s="128"/>
      <c r="NQM60" s="128"/>
      <c r="NQN60" s="128"/>
      <c r="NQO60" s="128"/>
      <c r="NQP60" s="128"/>
      <c r="NQQ60" s="128"/>
      <c r="NQR60" s="128"/>
      <c r="NQS60" s="128"/>
      <c r="NQT60" s="128"/>
      <c r="NQU60" s="128"/>
      <c r="NQV60" s="128"/>
      <c r="NQW60" s="128"/>
      <c r="NQX60" s="128"/>
      <c r="NQY60" s="128"/>
      <c r="NQZ60" s="128"/>
      <c r="NRA60" s="128"/>
      <c r="NRB60" s="128"/>
      <c r="NRC60" s="128"/>
      <c r="NRD60" s="128"/>
      <c r="NRE60" s="128"/>
      <c r="NRF60" s="128"/>
      <c r="NRG60" s="128"/>
      <c r="NRH60" s="128"/>
      <c r="NRI60" s="128"/>
      <c r="NRJ60" s="128"/>
      <c r="NRK60" s="128"/>
      <c r="NRL60" s="128"/>
      <c r="NRM60" s="128"/>
      <c r="NRN60" s="128"/>
      <c r="NRO60" s="128"/>
      <c r="NRP60" s="128"/>
      <c r="NRQ60" s="128"/>
      <c r="NRR60" s="128"/>
      <c r="NRS60" s="128"/>
      <c r="NRT60" s="128"/>
      <c r="NRU60" s="128"/>
      <c r="NRV60" s="128"/>
      <c r="NRW60" s="128"/>
      <c r="NRX60" s="128"/>
      <c r="NRY60" s="128"/>
      <c r="NRZ60" s="128"/>
      <c r="NSA60" s="128"/>
      <c r="NSB60" s="128"/>
      <c r="NSC60" s="128"/>
      <c r="NSD60" s="128"/>
      <c r="NSE60" s="128"/>
      <c r="NSF60" s="128"/>
      <c r="NSG60" s="128"/>
      <c r="NSH60" s="128"/>
      <c r="NSI60" s="128"/>
      <c r="NSJ60" s="128"/>
      <c r="NSK60" s="128"/>
      <c r="NSL60" s="128"/>
      <c r="NSM60" s="128"/>
      <c r="NSN60" s="128"/>
      <c r="NSO60" s="128"/>
      <c r="NSP60" s="128"/>
      <c r="NSQ60" s="128"/>
      <c r="NSR60" s="128"/>
      <c r="NSS60" s="128"/>
      <c r="NST60" s="128"/>
      <c r="NSU60" s="128"/>
      <c r="NSV60" s="128"/>
      <c r="NSW60" s="128"/>
      <c r="NSX60" s="128"/>
      <c r="NSY60" s="128"/>
      <c r="NSZ60" s="128"/>
      <c r="NTA60" s="128"/>
      <c r="NTB60" s="128"/>
      <c r="NTC60" s="128"/>
      <c r="NTD60" s="128"/>
      <c r="NTE60" s="128"/>
      <c r="NTF60" s="128"/>
      <c r="NTG60" s="128"/>
      <c r="NTH60" s="128"/>
      <c r="NTI60" s="128"/>
      <c r="NTJ60" s="128"/>
      <c r="NTK60" s="128"/>
      <c r="NTL60" s="128"/>
      <c r="NTM60" s="128"/>
      <c r="NTN60" s="128"/>
      <c r="NTO60" s="128"/>
      <c r="NTP60" s="128"/>
      <c r="NTQ60" s="128"/>
      <c r="NTR60" s="128"/>
      <c r="NTS60" s="128"/>
      <c r="NTT60" s="128"/>
      <c r="NTU60" s="128"/>
      <c r="NTV60" s="128"/>
      <c r="NTW60" s="128"/>
      <c r="NTX60" s="128"/>
      <c r="NTY60" s="128"/>
      <c r="NTZ60" s="128"/>
      <c r="NUA60" s="128"/>
      <c r="NUB60" s="128"/>
      <c r="NUC60" s="128"/>
      <c r="NUD60" s="128"/>
      <c r="NUE60" s="128"/>
      <c r="NUF60" s="128"/>
      <c r="NUG60" s="128"/>
      <c r="NUH60" s="128"/>
      <c r="NUI60" s="128"/>
      <c r="NUJ60" s="128"/>
      <c r="NUK60" s="128"/>
      <c r="NUL60" s="128"/>
      <c r="NUM60" s="128"/>
      <c r="NUN60" s="128"/>
      <c r="NUO60" s="128"/>
      <c r="NUP60" s="128"/>
      <c r="NUQ60" s="128"/>
      <c r="NUR60" s="128"/>
      <c r="NUS60" s="128"/>
      <c r="NUT60" s="128"/>
      <c r="NUU60" s="128"/>
      <c r="NUV60" s="128"/>
      <c r="NUW60" s="128"/>
      <c r="NUX60" s="128"/>
      <c r="NUY60" s="128"/>
      <c r="NUZ60" s="128"/>
      <c r="NVA60" s="128"/>
      <c r="NVB60" s="128"/>
      <c r="NVC60" s="128"/>
      <c r="NVD60" s="128"/>
      <c r="NVE60" s="128"/>
      <c r="NVF60" s="128"/>
      <c r="NVG60" s="128"/>
      <c r="NVH60" s="128"/>
      <c r="NVI60" s="128"/>
      <c r="NVJ60" s="128"/>
      <c r="NVK60" s="128"/>
      <c r="NVL60" s="128"/>
      <c r="NVM60" s="128"/>
      <c r="NVN60" s="128"/>
      <c r="NVO60" s="128"/>
      <c r="NVP60" s="128"/>
      <c r="NVQ60" s="128"/>
      <c r="NVR60" s="128"/>
      <c r="NVS60" s="128"/>
      <c r="NVT60" s="128"/>
      <c r="NVU60" s="128"/>
      <c r="NVV60" s="128"/>
      <c r="NVW60" s="128"/>
      <c r="NVX60" s="128"/>
      <c r="NVY60" s="128"/>
      <c r="NVZ60" s="128"/>
      <c r="NWA60" s="128"/>
      <c r="NWB60" s="128"/>
      <c r="NWC60" s="128"/>
      <c r="NWD60" s="128"/>
      <c r="NWE60" s="128"/>
      <c r="NWF60" s="128"/>
      <c r="NWG60" s="128"/>
      <c r="NWH60" s="128"/>
      <c r="NWI60" s="128"/>
      <c r="NWJ60" s="128"/>
      <c r="NWK60" s="128"/>
      <c r="NWL60" s="128"/>
      <c r="NWM60" s="128"/>
      <c r="NWN60" s="128"/>
      <c r="NWO60" s="128"/>
      <c r="NWP60" s="128"/>
      <c r="NWQ60" s="128"/>
      <c r="NWR60" s="128"/>
      <c r="NWS60" s="128"/>
      <c r="NWT60" s="128"/>
      <c r="NWU60" s="128"/>
      <c r="NWV60" s="128"/>
      <c r="NWW60" s="128"/>
      <c r="NWX60" s="128"/>
      <c r="NWY60" s="128"/>
      <c r="NWZ60" s="128"/>
      <c r="NXA60" s="128"/>
      <c r="NXB60" s="128"/>
      <c r="NXC60" s="128"/>
      <c r="NXD60" s="128"/>
      <c r="NXE60" s="128"/>
      <c r="NXF60" s="128"/>
      <c r="NXG60" s="128"/>
      <c r="NXH60" s="128"/>
      <c r="NXI60" s="128"/>
      <c r="NXJ60" s="128"/>
      <c r="NXK60" s="128"/>
      <c r="NXL60" s="128"/>
      <c r="NXM60" s="128"/>
      <c r="NXN60" s="128"/>
      <c r="NXO60" s="128"/>
      <c r="NXP60" s="128"/>
      <c r="NXQ60" s="128"/>
      <c r="NXR60" s="128"/>
      <c r="NXS60" s="128"/>
      <c r="NXT60" s="128"/>
      <c r="NXU60" s="128"/>
      <c r="NXV60" s="128"/>
      <c r="NXW60" s="128"/>
      <c r="NXX60" s="128"/>
      <c r="NXY60" s="128"/>
      <c r="NXZ60" s="128"/>
      <c r="NYA60" s="128"/>
      <c r="NYB60" s="128"/>
      <c r="NYC60" s="128"/>
      <c r="NYD60" s="128"/>
      <c r="NYE60" s="128"/>
      <c r="NYF60" s="128"/>
      <c r="NYG60" s="128"/>
      <c r="NYH60" s="128"/>
      <c r="NYI60" s="128"/>
      <c r="NYJ60" s="128"/>
      <c r="NYK60" s="128"/>
      <c r="NYL60" s="128"/>
      <c r="NYM60" s="128"/>
      <c r="NYN60" s="128"/>
      <c r="NYO60" s="128"/>
      <c r="NYP60" s="128"/>
      <c r="NYQ60" s="128"/>
      <c r="NYR60" s="128"/>
      <c r="NYS60" s="128"/>
      <c r="NYT60" s="128"/>
      <c r="NYU60" s="128"/>
      <c r="NYV60" s="128"/>
      <c r="NYW60" s="128"/>
      <c r="NYX60" s="128"/>
      <c r="NYY60" s="128"/>
      <c r="NYZ60" s="128"/>
      <c r="NZA60" s="128"/>
      <c r="NZB60" s="128"/>
      <c r="NZC60" s="128"/>
      <c r="NZD60" s="128"/>
      <c r="NZE60" s="128"/>
      <c r="NZF60" s="128"/>
      <c r="NZG60" s="128"/>
      <c r="NZH60" s="128"/>
      <c r="NZI60" s="128"/>
      <c r="NZJ60" s="128"/>
      <c r="NZK60" s="128"/>
      <c r="NZL60" s="128"/>
      <c r="NZM60" s="128"/>
      <c r="NZN60" s="128"/>
      <c r="NZO60" s="128"/>
      <c r="NZP60" s="128"/>
      <c r="NZQ60" s="128"/>
      <c r="NZR60" s="128"/>
      <c r="NZS60" s="128"/>
      <c r="NZT60" s="128"/>
      <c r="NZU60" s="128"/>
      <c r="NZV60" s="128"/>
      <c r="NZW60" s="128"/>
      <c r="NZX60" s="128"/>
      <c r="NZY60" s="128"/>
      <c r="NZZ60" s="128"/>
      <c r="OAA60" s="128"/>
      <c r="OAB60" s="128"/>
      <c r="OAC60" s="128"/>
      <c r="OAD60" s="128"/>
      <c r="OAE60" s="128"/>
      <c r="OAF60" s="128"/>
      <c r="OAG60" s="128"/>
      <c r="OAH60" s="128"/>
      <c r="OAI60" s="128"/>
      <c r="OAJ60" s="128"/>
      <c r="OAK60" s="128"/>
      <c r="OAL60" s="128"/>
      <c r="OAM60" s="128"/>
      <c r="OAN60" s="128"/>
      <c r="OAO60" s="128"/>
      <c r="OAP60" s="128"/>
      <c r="OAQ60" s="128"/>
      <c r="OAR60" s="128"/>
      <c r="OAS60" s="128"/>
      <c r="OAT60" s="128"/>
      <c r="OAU60" s="128"/>
      <c r="OAV60" s="128"/>
      <c r="OAW60" s="128"/>
      <c r="OAX60" s="128"/>
      <c r="OAY60" s="128"/>
      <c r="OAZ60" s="128"/>
      <c r="OBA60" s="128"/>
      <c r="OBB60" s="128"/>
      <c r="OBC60" s="128"/>
      <c r="OBD60" s="128"/>
      <c r="OBE60" s="128"/>
      <c r="OBF60" s="128"/>
      <c r="OBG60" s="128"/>
      <c r="OBH60" s="128"/>
      <c r="OBI60" s="128"/>
      <c r="OBJ60" s="128"/>
      <c r="OBK60" s="128"/>
      <c r="OBL60" s="128"/>
      <c r="OBM60" s="128"/>
      <c r="OBN60" s="128"/>
      <c r="OBO60" s="128"/>
      <c r="OBP60" s="128"/>
      <c r="OBQ60" s="128"/>
      <c r="OBR60" s="128"/>
      <c r="OBS60" s="128"/>
      <c r="OBT60" s="128"/>
      <c r="OBU60" s="128"/>
      <c r="OBV60" s="128"/>
      <c r="OBW60" s="128"/>
      <c r="OBX60" s="128"/>
      <c r="OBY60" s="128"/>
      <c r="OBZ60" s="128"/>
      <c r="OCA60" s="128"/>
      <c r="OCB60" s="128"/>
      <c r="OCC60" s="128"/>
      <c r="OCD60" s="128"/>
      <c r="OCE60" s="128"/>
      <c r="OCF60" s="128"/>
      <c r="OCG60" s="128"/>
      <c r="OCH60" s="128"/>
      <c r="OCI60" s="128"/>
      <c r="OCJ60" s="128"/>
      <c r="OCK60" s="128"/>
      <c r="OCL60" s="128"/>
      <c r="OCM60" s="128"/>
      <c r="OCN60" s="128"/>
      <c r="OCO60" s="128"/>
      <c r="OCP60" s="128"/>
      <c r="OCQ60" s="128"/>
      <c r="OCR60" s="128"/>
      <c r="OCS60" s="128"/>
      <c r="OCT60" s="128"/>
      <c r="OCU60" s="128"/>
      <c r="OCV60" s="128"/>
      <c r="OCW60" s="128"/>
      <c r="OCX60" s="128"/>
      <c r="OCY60" s="128"/>
      <c r="OCZ60" s="128"/>
      <c r="ODA60" s="128"/>
      <c r="ODB60" s="128"/>
      <c r="ODC60" s="128"/>
      <c r="ODD60" s="128"/>
      <c r="ODE60" s="128"/>
      <c r="ODF60" s="128"/>
      <c r="ODG60" s="128"/>
      <c r="ODH60" s="128"/>
      <c r="ODI60" s="128"/>
      <c r="ODJ60" s="128"/>
      <c r="ODK60" s="128"/>
      <c r="ODL60" s="128"/>
      <c r="ODM60" s="128"/>
      <c r="ODN60" s="128"/>
      <c r="ODO60" s="128"/>
      <c r="ODP60" s="128"/>
      <c r="ODQ60" s="128"/>
      <c r="ODR60" s="128"/>
      <c r="ODS60" s="128"/>
      <c r="ODT60" s="128"/>
      <c r="ODU60" s="128"/>
      <c r="ODV60" s="128"/>
      <c r="ODW60" s="128"/>
      <c r="ODX60" s="128"/>
      <c r="ODY60" s="128"/>
      <c r="ODZ60" s="128"/>
      <c r="OEA60" s="128"/>
      <c r="OEB60" s="128"/>
      <c r="OEC60" s="128"/>
      <c r="OED60" s="128"/>
      <c r="OEE60" s="128"/>
      <c r="OEF60" s="128"/>
      <c r="OEG60" s="128"/>
      <c r="OEH60" s="128"/>
      <c r="OEI60" s="128"/>
      <c r="OEJ60" s="128"/>
      <c r="OEK60" s="128"/>
      <c r="OEL60" s="128"/>
      <c r="OEM60" s="128"/>
      <c r="OEN60" s="128"/>
      <c r="OEO60" s="128"/>
      <c r="OEP60" s="128"/>
      <c r="OEQ60" s="128"/>
      <c r="OER60" s="128"/>
      <c r="OES60" s="128"/>
      <c r="OET60" s="128"/>
      <c r="OEU60" s="128"/>
      <c r="OEV60" s="128"/>
      <c r="OEW60" s="128"/>
      <c r="OEX60" s="128"/>
      <c r="OEY60" s="128"/>
      <c r="OEZ60" s="128"/>
      <c r="OFA60" s="128"/>
      <c r="OFB60" s="128"/>
      <c r="OFC60" s="128"/>
      <c r="OFD60" s="128"/>
      <c r="OFE60" s="128"/>
      <c r="OFF60" s="128"/>
      <c r="OFG60" s="128"/>
      <c r="OFH60" s="128"/>
      <c r="OFI60" s="128"/>
      <c r="OFJ60" s="128"/>
      <c r="OFK60" s="128"/>
      <c r="OFL60" s="128"/>
      <c r="OFM60" s="128"/>
      <c r="OFN60" s="128"/>
      <c r="OFO60" s="128"/>
      <c r="OFP60" s="128"/>
      <c r="OFQ60" s="128"/>
      <c r="OFR60" s="128"/>
      <c r="OFS60" s="128"/>
      <c r="OFT60" s="128"/>
      <c r="OFU60" s="128"/>
      <c r="OFV60" s="128"/>
      <c r="OFW60" s="128"/>
      <c r="OFX60" s="128"/>
      <c r="OFY60" s="128"/>
      <c r="OFZ60" s="128"/>
      <c r="OGA60" s="128"/>
      <c r="OGB60" s="128"/>
      <c r="OGC60" s="128"/>
      <c r="OGD60" s="128"/>
      <c r="OGE60" s="128"/>
      <c r="OGF60" s="128"/>
      <c r="OGG60" s="128"/>
      <c r="OGH60" s="128"/>
      <c r="OGI60" s="128"/>
      <c r="OGJ60" s="128"/>
      <c r="OGK60" s="128"/>
      <c r="OGL60" s="128"/>
      <c r="OGM60" s="128"/>
      <c r="OGN60" s="128"/>
      <c r="OGO60" s="128"/>
      <c r="OGP60" s="128"/>
      <c r="OGQ60" s="128"/>
      <c r="OGR60" s="128"/>
      <c r="OGS60" s="128"/>
      <c r="OGT60" s="128"/>
      <c r="OGU60" s="128"/>
      <c r="OGV60" s="128"/>
      <c r="OGW60" s="128"/>
      <c r="OGX60" s="128"/>
      <c r="OGY60" s="128"/>
      <c r="OGZ60" s="128"/>
      <c r="OHA60" s="128"/>
      <c r="OHB60" s="128"/>
      <c r="OHC60" s="128"/>
      <c r="OHD60" s="128"/>
      <c r="OHE60" s="128"/>
      <c r="OHF60" s="128"/>
      <c r="OHG60" s="128"/>
      <c r="OHH60" s="128"/>
      <c r="OHI60" s="128"/>
      <c r="OHJ60" s="128"/>
      <c r="OHK60" s="128"/>
      <c r="OHL60" s="128"/>
      <c r="OHM60" s="128"/>
      <c r="OHN60" s="128"/>
      <c r="OHO60" s="128"/>
      <c r="OHP60" s="128"/>
      <c r="OHQ60" s="128"/>
      <c r="OHR60" s="128"/>
      <c r="OHS60" s="128"/>
      <c r="OHT60" s="128"/>
      <c r="OHU60" s="128"/>
      <c r="OHV60" s="128"/>
      <c r="OHW60" s="128"/>
      <c r="OHX60" s="128"/>
      <c r="OHY60" s="128"/>
      <c r="OHZ60" s="128"/>
      <c r="OIA60" s="128"/>
      <c r="OIB60" s="128"/>
      <c r="OIC60" s="128"/>
      <c r="OID60" s="128"/>
      <c r="OIE60" s="128"/>
      <c r="OIF60" s="128"/>
      <c r="OIG60" s="128"/>
      <c r="OIH60" s="128"/>
      <c r="OII60" s="128"/>
      <c r="OIJ60" s="128"/>
      <c r="OIK60" s="128"/>
      <c r="OIL60" s="128"/>
      <c r="OIM60" s="128"/>
      <c r="OIN60" s="128"/>
      <c r="OIO60" s="128"/>
      <c r="OIP60" s="128"/>
      <c r="OIQ60" s="128"/>
      <c r="OIR60" s="128"/>
      <c r="OIS60" s="128"/>
      <c r="OIT60" s="128"/>
      <c r="OIU60" s="128"/>
      <c r="OIV60" s="128"/>
      <c r="OIW60" s="128"/>
      <c r="OIX60" s="128"/>
      <c r="OIY60" s="128"/>
      <c r="OIZ60" s="128"/>
      <c r="OJA60" s="128"/>
      <c r="OJB60" s="128"/>
      <c r="OJC60" s="128"/>
      <c r="OJD60" s="128"/>
      <c r="OJE60" s="128"/>
      <c r="OJF60" s="128"/>
      <c r="OJG60" s="128"/>
      <c r="OJH60" s="128"/>
      <c r="OJI60" s="128"/>
      <c r="OJJ60" s="128"/>
      <c r="OJK60" s="128"/>
      <c r="OJL60" s="128"/>
      <c r="OJM60" s="128"/>
      <c r="OJN60" s="128"/>
      <c r="OJO60" s="128"/>
      <c r="OJP60" s="128"/>
      <c r="OJQ60" s="128"/>
      <c r="OJR60" s="128"/>
      <c r="OJS60" s="128"/>
      <c r="OJT60" s="128"/>
      <c r="OJU60" s="128"/>
      <c r="OJV60" s="128"/>
      <c r="OJW60" s="128"/>
      <c r="OJX60" s="128"/>
      <c r="OJY60" s="128"/>
      <c r="OJZ60" s="128"/>
      <c r="OKA60" s="128"/>
      <c r="OKB60" s="128"/>
      <c r="OKC60" s="128"/>
      <c r="OKD60" s="128"/>
      <c r="OKE60" s="128"/>
      <c r="OKF60" s="128"/>
      <c r="OKG60" s="128"/>
      <c r="OKH60" s="128"/>
      <c r="OKI60" s="128"/>
      <c r="OKJ60" s="128"/>
      <c r="OKK60" s="128"/>
      <c r="OKL60" s="128"/>
      <c r="OKM60" s="128"/>
      <c r="OKN60" s="128"/>
      <c r="OKO60" s="128"/>
      <c r="OKP60" s="128"/>
      <c r="OKQ60" s="128"/>
      <c r="OKR60" s="128"/>
      <c r="OKS60" s="128"/>
      <c r="OKT60" s="128"/>
      <c r="OKU60" s="128"/>
      <c r="OKV60" s="128"/>
      <c r="OKW60" s="128"/>
      <c r="OKX60" s="128"/>
      <c r="OKY60" s="128"/>
      <c r="OKZ60" s="128"/>
      <c r="OLA60" s="128"/>
      <c r="OLB60" s="128"/>
      <c r="OLC60" s="128"/>
      <c r="OLD60" s="128"/>
      <c r="OLE60" s="128"/>
      <c r="OLF60" s="128"/>
      <c r="OLG60" s="128"/>
      <c r="OLH60" s="128"/>
      <c r="OLI60" s="128"/>
      <c r="OLJ60" s="128"/>
      <c r="OLK60" s="128"/>
      <c r="OLL60" s="128"/>
      <c r="OLM60" s="128"/>
      <c r="OLN60" s="128"/>
      <c r="OLO60" s="128"/>
      <c r="OLP60" s="128"/>
      <c r="OLQ60" s="128"/>
      <c r="OLR60" s="128"/>
      <c r="OLS60" s="128"/>
      <c r="OLT60" s="128"/>
      <c r="OLU60" s="128"/>
      <c r="OLV60" s="128"/>
      <c r="OLW60" s="128"/>
      <c r="OLX60" s="128"/>
      <c r="OLY60" s="128"/>
      <c r="OLZ60" s="128"/>
      <c r="OMA60" s="128"/>
      <c r="OMB60" s="128"/>
      <c r="OMC60" s="128"/>
      <c r="OMD60" s="128"/>
      <c r="OME60" s="128"/>
      <c r="OMF60" s="128"/>
      <c r="OMG60" s="128"/>
      <c r="OMH60" s="128"/>
      <c r="OMI60" s="128"/>
      <c r="OMJ60" s="128"/>
      <c r="OMK60" s="128"/>
      <c r="OML60" s="128"/>
      <c r="OMM60" s="128"/>
      <c r="OMN60" s="128"/>
      <c r="OMO60" s="128"/>
      <c r="OMP60" s="128"/>
      <c r="OMQ60" s="128"/>
      <c r="OMR60" s="128"/>
      <c r="OMS60" s="128"/>
      <c r="OMT60" s="128"/>
      <c r="OMU60" s="128"/>
      <c r="OMV60" s="128"/>
      <c r="OMW60" s="128"/>
      <c r="OMX60" s="128"/>
      <c r="OMY60" s="128"/>
      <c r="OMZ60" s="128"/>
      <c r="ONA60" s="128"/>
      <c r="ONB60" s="128"/>
      <c r="ONC60" s="128"/>
      <c r="OND60" s="128"/>
      <c r="ONE60" s="128"/>
      <c r="ONF60" s="128"/>
      <c r="ONG60" s="128"/>
      <c r="ONH60" s="128"/>
      <c r="ONI60" s="128"/>
      <c r="ONJ60" s="128"/>
      <c r="ONK60" s="128"/>
      <c r="ONL60" s="128"/>
      <c r="ONM60" s="128"/>
      <c r="ONN60" s="128"/>
      <c r="ONO60" s="128"/>
      <c r="ONP60" s="128"/>
      <c r="ONQ60" s="128"/>
      <c r="ONR60" s="128"/>
      <c r="ONS60" s="128"/>
      <c r="ONT60" s="128"/>
      <c r="ONU60" s="128"/>
      <c r="ONV60" s="128"/>
      <c r="ONW60" s="128"/>
      <c r="ONX60" s="128"/>
      <c r="ONY60" s="128"/>
      <c r="ONZ60" s="128"/>
      <c r="OOA60" s="128"/>
      <c r="OOB60" s="128"/>
      <c r="OOC60" s="128"/>
      <c r="OOD60" s="128"/>
      <c r="OOE60" s="128"/>
      <c r="OOF60" s="128"/>
      <c r="OOG60" s="128"/>
      <c r="OOH60" s="128"/>
      <c r="OOI60" s="128"/>
      <c r="OOJ60" s="128"/>
      <c r="OOK60" s="128"/>
      <c r="OOL60" s="128"/>
      <c r="OOM60" s="128"/>
      <c r="OON60" s="128"/>
      <c r="OOO60" s="128"/>
      <c r="OOP60" s="128"/>
      <c r="OOQ60" s="128"/>
      <c r="OOR60" s="128"/>
      <c r="OOS60" s="128"/>
      <c r="OOT60" s="128"/>
      <c r="OOU60" s="128"/>
      <c r="OOV60" s="128"/>
      <c r="OOW60" s="128"/>
      <c r="OOX60" s="128"/>
      <c r="OOY60" s="128"/>
      <c r="OOZ60" s="128"/>
      <c r="OPA60" s="128"/>
      <c r="OPB60" s="128"/>
      <c r="OPC60" s="128"/>
      <c r="OPD60" s="128"/>
      <c r="OPE60" s="128"/>
      <c r="OPF60" s="128"/>
      <c r="OPG60" s="128"/>
      <c r="OPH60" s="128"/>
      <c r="OPI60" s="128"/>
      <c r="OPJ60" s="128"/>
      <c r="OPK60" s="128"/>
      <c r="OPL60" s="128"/>
      <c r="OPM60" s="128"/>
      <c r="OPN60" s="128"/>
      <c r="OPO60" s="128"/>
      <c r="OPP60" s="128"/>
      <c r="OPQ60" s="128"/>
      <c r="OPR60" s="128"/>
      <c r="OPS60" s="128"/>
      <c r="OPT60" s="128"/>
      <c r="OPU60" s="128"/>
      <c r="OPV60" s="128"/>
      <c r="OPW60" s="128"/>
      <c r="OPX60" s="128"/>
      <c r="OPY60" s="128"/>
      <c r="OPZ60" s="128"/>
      <c r="OQA60" s="128"/>
      <c r="OQB60" s="128"/>
      <c r="OQC60" s="128"/>
      <c r="OQD60" s="128"/>
      <c r="OQE60" s="128"/>
      <c r="OQF60" s="128"/>
      <c r="OQG60" s="128"/>
      <c r="OQH60" s="128"/>
      <c r="OQI60" s="128"/>
      <c r="OQJ60" s="128"/>
      <c r="OQK60" s="128"/>
      <c r="OQL60" s="128"/>
      <c r="OQM60" s="128"/>
      <c r="OQN60" s="128"/>
      <c r="OQO60" s="128"/>
      <c r="OQP60" s="128"/>
      <c r="OQQ60" s="128"/>
      <c r="OQR60" s="128"/>
      <c r="OQS60" s="128"/>
      <c r="OQT60" s="128"/>
      <c r="OQU60" s="128"/>
      <c r="OQV60" s="128"/>
      <c r="OQW60" s="128"/>
      <c r="OQX60" s="128"/>
      <c r="OQY60" s="128"/>
      <c r="OQZ60" s="128"/>
      <c r="ORA60" s="128"/>
      <c r="ORB60" s="128"/>
      <c r="ORC60" s="128"/>
      <c r="ORD60" s="128"/>
      <c r="ORE60" s="128"/>
      <c r="ORF60" s="128"/>
      <c r="ORG60" s="128"/>
      <c r="ORH60" s="128"/>
      <c r="ORI60" s="128"/>
      <c r="ORJ60" s="128"/>
      <c r="ORK60" s="128"/>
      <c r="ORL60" s="128"/>
      <c r="ORM60" s="128"/>
      <c r="ORN60" s="128"/>
      <c r="ORO60" s="128"/>
      <c r="ORP60" s="128"/>
      <c r="ORQ60" s="128"/>
      <c r="ORR60" s="128"/>
      <c r="ORS60" s="128"/>
      <c r="ORT60" s="128"/>
      <c r="ORU60" s="128"/>
      <c r="ORV60" s="128"/>
      <c r="ORW60" s="128"/>
      <c r="ORX60" s="128"/>
      <c r="ORY60" s="128"/>
      <c r="ORZ60" s="128"/>
      <c r="OSA60" s="128"/>
      <c r="OSB60" s="128"/>
      <c r="OSC60" s="128"/>
      <c r="OSD60" s="128"/>
      <c r="OSE60" s="128"/>
      <c r="OSF60" s="128"/>
      <c r="OSG60" s="128"/>
      <c r="OSH60" s="128"/>
      <c r="OSI60" s="128"/>
      <c r="OSJ60" s="128"/>
      <c r="OSK60" s="128"/>
      <c r="OSL60" s="128"/>
      <c r="OSM60" s="128"/>
      <c r="OSN60" s="128"/>
      <c r="OSO60" s="128"/>
      <c r="OSP60" s="128"/>
      <c r="OSQ60" s="128"/>
      <c r="OSR60" s="128"/>
      <c r="OSS60" s="128"/>
      <c r="OST60" s="128"/>
      <c r="OSU60" s="128"/>
      <c r="OSV60" s="128"/>
      <c r="OSW60" s="128"/>
      <c r="OSX60" s="128"/>
      <c r="OSY60" s="128"/>
      <c r="OSZ60" s="128"/>
      <c r="OTA60" s="128"/>
      <c r="OTB60" s="128"/>
      <c r="OTC60" s="128"/>
      <c r="OTD60" s="128"/>
      <c r="OTE60" s="128"/>
      <c r="OTF60" s="128"/>
      <c r="OTG60" s="128"/>
      <c r="OTH60" s="128"/>
      <c r="OTI60" s="128"/>
      <c r="OTJ60" s="128"/>
      <c r="OTK60" s="128"/>
      <c r="OTL60" s="128"/>
      <c r="OTM60" s="128"/>
      <c r="OTN60" s="128"/>
      <c r="OTO60" s="128"/>
      <c r="OTP60" s="128"/>
      <c r="OTQ60" s="128"/>
      <c r="OTR60" s="128"/>
      <c r="OTS60" s="128"/>
      <c r="OTT60" s="128"/>
      <c r="OTU60" s="128"/>
      <c r="OTV60" s="128"/>
      <c r="OTW60" s="128"/>
      <c r="OTX60" s="128"/>
      <c r="OTY60" s="128"/>
      <c r="OTZ60" s="128"/>
      <c r="OUA60" s="128"/>
      <c r="OUB60" s="128"/>
      <c r="OUC60" s="128"/>
      <c r="OUD60" s="128"/>
      <c r="OUE60" s="128"/>
      <c r="OUF60" s="128"/>
      <c r="OUG60" s="128"/>
      <c r="OUH60" s="128"/>
      <c r="OUI60" s="128"/>
      <c r="OUJ60" s="128"/>
      <c r="OUK60" s="128"/>
      <c r="OUL60" s="128"/>
      <c r="OUM60" s="128"/>
      <c r="OUN60" s="128"/>
      <c r="OUO60" s="128"/>
      <c r="OUP60" s="128"/>
      <c r="OUQ60" s="128"/>
      <c r="OUR60" s="128"/>
      <c r="OUS60" s="128"/>
      <c r="OUT60" s="128"/>
      <c r="OUU60" s="128"/>
      <c r="OUV60" s="128"/>
      <c r="OUW60" s="128"/>
      <c r="OUX60" s="128"/>
      <c r="OUY60" s="128"/>
      <c r="OUZ60" s="128"/>
      <c r="OVA60" s="128"/>
      <c r="OVB60" s="128"/>
      <c r="OVC60" s="128"/>
      <c r="OVD60" s="128"/>
      <c r="OVE60" s="128"/>
      <c r="OVF60" s="128"/>
      <c r="OVG60" s="128"/>
      <c r="OVH60" s="128"/>
      <c r="OVI60" s="128"/>
      <c r="OVJ60" s="128"/>
      <c r="OVK60" s="128"/>
      <c r="OVL60" s="128"/>
      <c r="OVM60" s="128"/>
      <c r="OVN60" s="128"/>
      <c r="OVO60" s="128"/>
      <c r="OVP60" s="128"/>
      <c r="OVQ60" s="128"/>
      <c r="OVR60" s="128"/>
      <c r="OVS60" s="128"/>
      <c r="OVT60" s="128"/>
      <c r="OVU60" s="128"/>
      <c r="OVV60" s="128"/>
      <c r="OVW60" s="128"/>
      <c r="OVX60" s="128"/>
      <c r="OVY60" s="128"/>
      <c r="OVZ60" s="128"/>
      <c r="OWA60" s="128"/>
      <c r="OWB60" s="128"/>
      <c r="OWC60" s="128"/>
      <c r="OWD60" s="128"/>
      <c r="OWE60" s="128"/>
      <c r="OWF60" s="128"/>
      <c r="OWG60" s="128"/>
      <c r="OWH60" s="128"/>
      <c r="OWI60" s="128"/>
      <c r="OWJ60" s="128"/>
      <c r="OWK60" s="128"/>
      <c r="OWL60" s="128"/>
      <c r="OWM60" s="128"/>
      <c r="OWN60" s="128"/>
      <c r="OWO60" s="128"/>
      <c r="OWP60" s="128"/>
      <c r="OWQ60" s="128"/>
      <c r="OWR60" s="128"/>
      <c r="OWS60" s="128"/>
      <c r="OWT60" s="128"/>
      <c r="OWU60" s="128"/>
      <c r="OWV60" s="128"/>
      <c r="OWW60" s="128"/>
      <c r="OWX60" s="128"/>
      <c r="OWY60" s="128"/>
      <c r="OWZ60" s="128"/>
      <c r="OXA60" s="128"/>
      <c r="OXB60" s="128"/>
      <c r="OXC60" s="128"/>
      <c r="OXD60" s="128"/>
      <c r="OXE60" s="128"/>
      <c r="OXF60" s="128"/>
      <c r="OXG60" s="128"/>
      <c r="OXH60" s="128"/>
      <c r="OXI60" s="128"/>
      <c r="OXJ60" s="128"/>
      <c r="OXK60" s="128"/>
      <c r="OXL60" s="128"/>
      <c r="OXM60" s="128"/>
      <c r="OXN60" s="128"/>
      <c r="OXO60" s="128"/>
      <c r="OXP60" s="128"/>
      <c r="OXQ60" s="128"/>
      <c r="OXR60" s="128"/>
      <c r="OXS60" s="128"/>
      <c r="OXT60" s="128"/>
      <c r="OXU60" s="128"/>
      <c r="OXV60" s="128"/>
      <c r="OXW60" s="128"/>
      <c r="OXX60" s="128"/>
      <c r="OXY60" s="128"/>
      <c r="OXZ60" s="128"/>
      <c r="OYA60" s="128"/>
      <c r="OYB60" s="128"/>
      <c r="OYC60" s="128"/>
      <c r="OYD60" s="128"/>
      <c r="OYE60" s="128"/>
      <c r="OYF60" s="128"/>
      <c r="OYG60" s="128"/>
      <c r="OYH60" s="128"/>
      <c r="OYI60" s="128"/>
      <c r="OYJ60" s="128"/>
      <c r="OYK60" s="128"/>
      <c r="OYL60" s="128"/>
      <c r="OYM60" s="128"/>
      <c r="OYN60" s="128"/>
      <c r="OYO60" s="128"/>
      <c r="OYP60" s="128"/>
      <c r="OYQ60" s="128"/>
      <c r="OYR60" s="128"/>
      <c r="OYS60" s="128"/>
      <c r="OYT60" s="128"/>
      <c r="OYU60" s="128"/>
      <c r="OYV60" s="128"/>
      <c r="OYW60" s="128"/>
      <c r="OYX60" s="128"/>
      <c r="OYY60" s="128"/>
      <c r="OYZ60" s="128"/>
      <c r="OZA60" s="128"/>
      <c r="OZB60" s="128"/>
      <c r="OZC60" s="128"/>
      <c r="OZD60" s="128"/>
      <c r="OZE60" s="128"/>
      <c r="OZF60" s="128"/>
      <c r="OZG60" s="128"/>
      <c r="OZH60" s="128"/>
      <c r="OZI60" s="128"/>
      <c r="OZJ60" s="128"/>
      <c r="OZK60" s="128"/>
      <c r="OZL60" s="128"/>
      <c r="OZM60" s="128"/>
      <c r="OZN60" s="128"/>
      <c r="OZO60" s="128"/>
      <c r="OZP60" s="128"/>
      <c r="OZQ60" s="128"/>
      <c r="OZR60" s="128"/>
      <c r="OZS60" s="128"/>
      <c r="OZT60" s="128"/>
      <c r="OZU60" s="128"/>
      <c r="OZV60" s="128"/>
      <c r="OZW60" s="128"/>
      <c r="OZX60" s="128"/>
      <c r="OZY60" s="128"/>
      <c r="OZZ60" s="128"/>
      <c r="PAA60" s="128"/>
      <c r="PAB60" s="128"/>
      <c r="PAC60" s="128"/>
      <c r="PAD60" s="128"/>
      <c r="PAE60" s="128"/>
      <c r="PAF60" s="128"/>
      <c r="PAG60" s="128"/>
      <c r="PAH60" s="128"/>
      <c r="PAI60" s="128"/>
      <c r="PAJ60" s="128"/>
      <c r="PAK60" s="128"/>
      <c r="PAL60" s="128"/>
      <c r="PAM60" s="128"/>
      <c r="PAN60" s="128"/>
      <c r="PAO60" s="128"/>
      <c r="PAP60" s="128"/>
      <c r="PAQ60" s="128"/>
      <c r="PAR60" s="128"/>
      <c r="PAS60" s="128"/>
      <c r="PAT60" s="128"/>
      <c r="PAU60" s="128"/>
      <c r="PAV60" s="128"/>
      <c r="PAW60" s="128"/>
      <c r="PAX60" s="128"/>
      <c r="PAY60" s="128"/>
      <c r="PAZ60" s="128"/>
      <c r="PBA60" s="128"/>
      <c r="PBB60" s="128"/>
      <c r="PBC60" s="128"/>
      <c r="PBD60" s="128"/>
      <c r="PBE60" s="128"/>
      <c r="PBF60" s="128"/>
      <c r="PBG60" s="128"/>
      <c r="PBH60" s="128"/>
      <c r="PBI60" s="128"/>
      <c r="PBJ60" s="128"/>
      <c r="PBK60" s="128"/>
      <c r="PBL60" s="128"/>
      <c r="PBM60" s="128"/>
      <c r="PBN60" s="128"/>
      <c r="PBO60" s="128"/>
      <c r="PBP60" s="128"/>
      <c r="PBQ60" s="128"/>
      <c r="PBR60" s="128"/>
      <c r="PBS60" s="128"/>
      <c r="PBT60" s="128"/>
      <c r="PBU60" s="128"/>
      <c r="PBV60" s="128"/>
      <c r="PBW60" s="128"/>
      <c r="PBX60" s="128"/>
      <c r="PBY60" s="128"/>
      <c r="PBZ60" s="128"/>
      <c r="PCA60" s="128"/>
      <c r="PCB60" s="128"/>
      <c r="PCC60" s="128"/>
      <c r="PCD60" s="128"/>
      <c r="PCE60" s="128"/>
      <c r="PCF60" s="128"/>
      <c r="PCG60" s="128"/>
      <c r="PCH60" s="128"/>
      <c r="PCI60" s="128"/>
      <c r="PCJ60" s="128"/>
      <c r="PCK60" s="128"/>
      <c r="PCL60" s="128"/>
      <c r="PCM60" s="128"/>
      <c r="PCN60" s="128"/>
      <c r="PCO60" s="128"/>
      <c r="PCP60" s="128"/>
      <c r="PCQ60" s="128"/>
      <c r="PCR60" s="128"/>
      <c r="PCS60" s="128"/>
      <c r="PCT60" s="128"/>
      <c r="PCU60" s="128"/>
      <c r="PCV60" s="128"/>
      <c r="PCW60" s="128"/>
      <c r="PCX60" s="128"/>
      <c r="PCY60" s="128"/>
      <c r="PCZ60" s="128"/>
      <c r="PDA60" s="128"/>
      <c r="PDB60" s="128"/>
      <c r="PDC60" s="128"/>
      <c r="PDD60" s="128"/>
      <c r="PDE60" s="128"/>
      <c r="PDF60" s="128"/>
      <c r="PDG60" s="128"/>
      <c r="PDH60" s="128"/>
      <c r="PDI60" s="128"/>
      <c r="PDJ60" s="128"/>
      <c r="PDK60" s="128"/>
      <c r="PDL60" s="128"/>
      <c r="PDM60" s="128"/>
      <c r="PDN60" s="128"/>
      <c r="PDO60" s="128"/>
      <c r="PDP60" s="128"/>
      <c r="PDQ60" s="128"/>
      <c r="PDR60" s="128"/>
      <c r="PDS60" s="128"/>
      <c r="PDT60" s="128"/>
      <c r="PDU60" s="128"/>
      <c r="PDV60" s="128"/>
      <c r="PDW60" s="128"/>
      <c r="PDX60" s="128"/>
      <c r="PDY60" s="128"/>
      <c r="PDZ60" s="128"/>
      <c r="PEA60" s="128"/>
      <c r="PEB60" s="128"/>
      <c r="PEC60" s="128"/>
      <c r="PED60" s="128"/>
      <c r="PEE60" s="128"/>
      <c r="PEF60" s="128"/>
      <c r="PEG60" s="128"/>
      <c r="PEH60" s="128"/>
      <c r="PEI60" s="128"/>
      <c r="PEJ60" s="128"/>
      <c r="PEK60" s="128"/>
      <c r="PEL60" s="128"/>
      <c r="PEM60" s="128"/>
      <c r="PEN60" s="128"/>
      <c r="PEO60" s="128"/>
      <c r="PEP60" s="128"/>
      <c r="PEQ60" s="128"/>
      <c r="PER60" s="128"/>
      <c r="PES60" s="128"/>
      <c r="PET60" s="128"/>
      <c r="PEU60" s="128"/>
      <c r="PEV60" s="128"/>
      <c r="PEW60" s="128"/>
      <c r="PEX60" s="128"/>
      <c r="PEY60" s="128"/>
      <c r="PEZ60" s="128"/>
      <c r="PFA60" s="128"/>
      <c r="PFB60" s="128"/>
      <c r="PFC60" s="128"/>
      <c r="PFD60" s="128"/>
      <c r="PFE60" s="128"/>
      <c r="PFF60" s="128"/>
      <c r="PFG60" s="128"/>
      <c r="PFH60" s="128"/>
      <c r="PFI60" s="128"/>
      <c r="PFJ60" s="128"/>
      <c r="PFK60" s="128"/>
      <c r="PFL60" s="128"/>
      <c r="PFM60" s="128"/>
      <c r="PFN60" s="128"/>
      <c r="PFO60" s="128"/>
      <c r="PFP60" s="128"/>
      <c r="PFQ60" s="128"/>
      <c r="PFR60" s="128"/>
      <c r="PFS60" s="128"/>
      <c r="PFT60" s="128"/>
      <c r="PFU60" s="128"/>
      <c r="PFV60" s="128"/>
      <c r="PFW60" s="128"/>
      <c r="PFX60" s="128"/>
      <c r="PFY60" s="128"/>
      <c r="PFZ60" s="128"/>
      <c r="PGA60" s="128"/>
      <c r="PGB60" s="128"/>
      <c r="PGC60" s="128"/>
      <c r="PGD60" s="128"/>
      <c r="PGE60" s="128"/>
      <c r="PGF60" s="128"/>
      <c r="PGG60" s="128"/>
      <c r="PGH60" s="128"/>
      <c r="PGI60" s="128"/>
      <c r="PGJ60" s="128"/>
      <c r="PGK60" s="128"/>
      <c r="PGL60" s="128"/>
      <c r="PGM60" s="128"/>
      <c r="PGN60" s="128"/>
      <c r="PGO60" s="128"/>
      <c r="PGP60" s="128"/>
      <c r="PGQ60" s="128"/>
      <c r="PGR60" s="128"/>
      <c r="PGS60" s="128"/>
      <c r="PGT60" s="128"/>
      <c r="PGU60" s="128"/>
      <c r="PGV60" s="128"/>
      <c r="PGW60" s="128"/>
      <c r="PGX60" s="128"/>
      <c r="PGY60" s="128"/>
      <c r="PGZ60" s="128"/>
      <c r="PHA60" s="128"/>
      <c r="PHB60" s="128"/>
      <c r="PHC60" s="128"/>
      <c r="PHD60" s="128"/>
      <c r="PHE60" s="128"/>
      <c r="PHF60" s="128"/>
      <c r="PHG60" s="128"/>
      <c r="PHH60" s="128"/>
      <c r="PHI60" s="128"/>
      <c r="PHJ60" s="128"/>
      <c r="PHK60" s="128"/>
      <c r="PHL60" s="128"/>
      <c r="PHM60" s="128"/>
      <c r="PHN60" s="128"/>
      <c r="PHO60" s="128"/>
      <c r="PHP60" s="128"/>
      <c r="PHQ60" s="128"/>
      <c r="PHR60" s="128"/>
      <c r="PHS60" s="128"/>
      <c r="PHT60" s="128"/>
      <c r="PHU60" s="128"/>
      <c r="PHV60" s="128"/>
      <c r="PHW60" s="128"/>
      <c r="PHX60" s="128"/>
      <c r="PHY60" s="128"/>
      <c r="PHZ60" s="128"/>
      <c r="PIA60" s="128"/>
      <c r="PIB60" s="128"/>
      <c r="PIC60" s="128"/>
      <c r="PID60" s="128"/>
      <c r="PIE60" s="128"/>
      <c r="PIF60" s="128"/>
      <c r="PIG60" s="128"/>
      <c r="PIH60" s="128"/>
      <c r="PII60" s="128"/>
      <c r="PIJ60" s="128"/>
      <c r="PIK60" s="128"/>
      <c r="PIL60" s="128"/>
      <c r="PIM60" s="128"/>
      <c r="PIN60" s="128"/>
      <c r="PIO60" s="128"/>
      <c r="PIP60" s="128"/>
      <c r="PIQ60" s="128"/>
      <c r="PIR60" s="128"/>
      <c r="PIS60" s="128"/>
      <c r="PIT60" s="128"/>
      <c r="PIU60" s="128"/>
      <c r="PIV60" s="128"/>
      <c r="PIW60" s="128"/>
      <c r="PIX60" s="128"/>
      <c r="PIY60" s="128"/>
      <c r="PIZ60" s="128"/>
      <c r="PJA60" s="128"/>
      <c r="PJB60" s="128"/>
      <c r="PJC60" s="128"/>
      <c r="PJD60" s="128"/>
      <c r="PJE60" s="128"/>
      <c r="PJF60" s="128"/>
      <c r="PJG60" s="128"/>
      <c r="PJH60" s="128"/>
      <c r="PJI60" s="128"/>
      <c r="PJJ60" s="128"/>
      <c r="PJK60" s="128"/>
      <c r="PJL60" s="128"/>
      <c r="PJM60" s="128"/>
      <c r="PJN60" s="128"/>
      <c r="PJO60" s="128"/>
      <c r="PJP60" s="128"/>
      <c r="PJQ60" s="128"/>
      <c r="PJR60" s="128"/>
      <c r="PJS60" s="128"/>
      <c r="PJT60" s="128"/>
      <c r="PJU60" s="128"/>
      <c r="PJV60" s="128"/>
      <c r="PJW60" s="128"/>
      <c r="PJX60" s="128"/>
      <c r="PJY60" s="128"/>
      <c r="PJZ60" s="128"/>
      <c r="PKA60" s="128"/>
      <c r="PKB60" s="128"/>
      <c r="PKC60" s="128"/>
      <c r="PKD60" s="128"/>
      <c r="PKE60" s="128"/>
      <c r="PKF60" s="128"/>
      <c r="PKG60" s="128"/>
      <c r="PKH60" s="128"/>
      <c r="PKI60" s="128"/>
      <c r="PKJ60" s="128"/>
      <c r="PKK60" s="128"/>
      <c r="PKL60" s="128"/>
      <c r="PKM60" s="128"/>
      <c r="PKN60" s="128"/>
      <c r="PKO60" s="128"/>
      <c r="PKP60" s="128"/>
      <c r="PKQ60" s="128"/>
      <c r="PKR60" s="128"/>
      <c r="PKS60" s="128"/>
      <c r="PKT60" s="128"/>
      <c r="PKU60" s="128"/>
      <c r="PKV60" s="128"/>
      <c r="PKW60" s="128"/>
      <c r="PKX60" s="128"/>
      <c r="PKY60" s="128"/>
      <c r="PKZ60" s="128"/>
      <c r="PLA60" s="128"/>
      <c r="PLB60" s="128"/>
      <c r="PLC60" s="128"/>
      <c r="PLD60" s="128"/>
      <c r="PLE60" s="128"/>
      <c r="PLF60" s="128"/>
      <c r="PLG60" s="128"/>
      <c r="PLH60" s="128"/>
      <c r="PLI60" s="128"/>
      <c r="PLJ60" s="128"/>
      <c r="PLK60" s="128"/>
      <c r="PLL60" s="128"/>
      <c r="PLM60" s="128"/>
      <c r="PLN60" s="128"/>
      <c r="PLO60" s="128"/>
      <c r="PLP60" s="128"/>
      <c r="PLQ60" s="128"/>
      <c r="PLR60" s="128"/>
      <c r="PLS60" s="128"/>
      <c r="PLT60" s="128"/>
      <c r="PLU60" s="128"/>
      <c r="PLV60" s="128"/>
      <c r="PLW60" s="128"/>
      <c r="PLX60" s="128"/>
      <c r="PLY60" s="128"/>
      <c r="PLZ60" s="128"/>
      <c r="PMA60" s="128"/>
      <c r="PMB60" s="128"/>
      <c r="PMC60" s="128"/>
      <c r="PMD60" s="128"/>
      <c r="PME60" s="128"/>
      <c r="PMF60" s="128"/>
      <c r="PMG60" s="128"/>
      <c r="PMH60" s="128"/>
      <c r="PMI60" s="128"/>
      <c r="PMJ60" s="128"/>
      <c r="PMK60" s="128"/>
      <c r="PML60" s="128"/>
      <c r="PMM60" s="128"/>
      <c r="PMN60" s="128"/>
      <c r="PMO60" s="128"/>
      <c r="PMP60" s="128"/>
      <c r="PMQ60" s="128"/>
      <c r="PMR60" s="128"/>
      <c r="PMS60" s="128"/>
      <c r="PMT60" s="128"/>
      <c r="PMU60" s="128"/>
      <c r="PMV60" s="128"/>
      <c r="PMW60" s="128"/>
      <c r="PMX60" s="128"/>
      <c r="PMY60" s="128"/>
      <c r="PMZ60" s="128"/>
      <c r="PNA60" s="128"/>
      <c r="PNB60" s="128"/>
      <c r="PNC60" s="128"/>
      <c r="PND60" s="128"/>
      <c r="PNE60" s="128"/>
      <c r="PNF60" s="128"/>
      <c r="PNG60" s="128"/>
      <c r="PNH60" s="128"/>
      <c r="PNI60" s="128"/>
      <c r="PNJ60" s="128"/>
      <c r="PNK60" s="128"/>
      <c r="PNL60" s="128"/>
      <c r="PNM60" s="128"/>
      <c r="PNN60" s="128"/>
      <c r="PNO60" s="128"/>
      <c r="PNP60" s="128"/>
      <c r="PNQ60" s="128"/>
      <c r="PNR60" s="128"/>
      <c r="PNS60" s="128"/>
      <c r="PNT60" s="128"/>
      <c r="PNU60" s="128"/>
      <c r="PNV60" s="128"/>
      <c r="PNW60" s="128"/>
      <c r="PNX60" s="128"/>
      <c r="PNY60" s="128"/>
      <c r="PNZ60" s="128"/>
      <c r="POA60" s="128"/>
      <c r="POB60" s="128"/>
      <c r="POC60" s="128"/>
      <c r="POD60" s="128"/>
      <c r="POE60" s="128"/>
      <c r="POF60" s="128"/>
      <c r="POG60" s="128"/>
      <c r="POH60" s="128"/>
      <c r="POI60" s="128"/>
      <c r="POJ60" s="128"/>
      <c r="POK60" s="128"/>
      <c r="POL60" s="128"/>
      <c r="POM60" s="128"/>
      <c r="PON60" s="128"/>
      <c r="POO60" s="128"/>
      <c r="POP60" s="128"/>
      <c r="POQ60" s="128"/>
      <c r="POR60" s="128"/>
      <c r="POS60" s="128"/>
      <c r="POT60" s="128"/>
      <c r="POU60" s="128"/>
      <c r="POV60" s="128"/>
      <c r="POW60" s="128"/>
      <c r="POX60" s="128"/>
      <c r="POY60" s="128"/>
      <c r="POZ60" s="128"/>
      <c r="PPA60" s="128"/>
      <c r="PPB60" s="128"/>
      <c r="PPC60" s="128"/>
      <c r="PPD60" s="128"/>
      <c r="PPE60" s="128"/>
      <c r="PPF60" s="128"/>
      <c r="PPG60" s="128"/>
      <c r="PPH60" s="128"/>
      <c r="PPI60" s="128"/>
      <c r="PPJ60" s="128"/>
      <c r="PPK60" s="128"/>
      <c r="PPL60" s="128"/>
      <c r="PPM60" s="128"/>
      <c r="PPN60" s="128"/>
      <c r="PPO60" s="128"/>
      <c r="PPP60" s="128"/>
      <c r="PPQ60" s="128"/>
      <c r="PPR60" s="128"/>
      <c r="PPS60" s="128"/>
      <c r="PPT60" s="128"/>
      <c r="PPU60" s="128"/>
      <c r="PPV60" s="128"/>
      <c r="PPW60" s="128"/>
      <c r="PPX60" s="128"/>
      <c r="PPY60" s="128"/>
      <c r="PPZ60" s="128"/>
      <c r="PQA60" s="128"/>
      <c r="PQB60" s="128"/>
      <c r="PQC60" s="128"/>
      <c r="PQD60" s="128"/>
      <c r="PQE60" s="128"/>
      <c r="PQF60" s="128"/>
      <c r="PQG60" s="128"/>
      <c r="PQH60" s="128"/>
      <c r="PQI60" s="128"/>
      <c r="PQJ60" s="128"/>
      <c r="PQK60" s="128"/>
      <c r="PQL60" s="128"/>
      <c r="PQM60" s="128"/>
      <c r="PQN60" s="128"/>
      <c r="PQO60" s="128"/>
      <c r="PQP60" s="128"/>
      <c r="PQQ60" s="128"/>
      <c r="PQR60" s="128"/>
      <c r="PQS60" s="128"/>
      <c r="PQT60" s="128"/>
      <c r="PQU60" s="128"/>
      <c r="PQV60" s="128"/>
      <c r="PQW60" s="128"/>
      <c r="PQX60" s="128"/>
      <c r="PQY60" s="128"/>
      <c r="PQZ60" s="128"/>
      <c r="PRA60" s="128"/>
      <c r="PRB60" s="128"/>
      <c r="PRC60" s="128"/>
      <c r="PRD60" s="128"/>
      <c r="PRE60" s="128"/>
      <c r="PRF60" s="128"/>
      <c r="PRG60" s="128"/>
      <c r="PRH60" s="128"/>
      <c r="PRI60" s="128"/>
      <c r="PRJ60" s="128"/>
      <c r="PRK60" s="128"/>
      <c r="PRL60" s="128"/>
      <c r="PRM60" s="128"/>
      <c r="PRN60" s="128"/>
      <c r="PRO60" s="128"/>
      <c r="PRP60" s="128"/>
      <c r="PRQ60" s="128"/>
      <c r="PRR60" s="128"/>
      <c r="PRS60" s="128"/>
      <c r="PRT60" s="128"/>
      <c r="PRU60" s="128"/>
      <c r="PRV60" s="128"/>
      <c r="PRW60" s="128"/>
      <c r="PRX60" s="128"/>
      <c r="PRY60" s="128"/>
      <c r="PRZ60" s="128"/>
      <c r="PSA60" s="128"/>
      <c r="PSB60" s="128"/>
      <c r="PSC60" s="128"/>
      <c r="PSD60" s="128"/>
      <c r="PSE60" s="128"/>
      <c r="PSF60" s="128"/>
      <c r="PSG60" s="128"/>
      <c r="PSH60" s="128"/>
      <c r="PSI60" s="128"/>
      <c r="PSJ60" s="128"/>
      <c r="PSK60" s="128"/>
      <c r="PSL60" s="128"/>
      <c r="PSM60" s="128"/>
      <c r="PSN60" s="128"/>
      <c r="PSO60" s="128"/>
      <c r="PSP60" s="128"/>
      <c r="PSQ60" s="128"/>
      <c r="PSR60" s="128"/>
      <c r="PSS60" s="128"/>
      <c r="PST60" s="128"/>
      <c r="PSU60" s="128"/>
      <c r="PSV60" s="128"/>
      <c r="PSW60" s="128"/>
      <c r="PSX60" s="128"/>
      <c r="PSY60" s="128"/>
      <c r="PSZ60" s="128"/>
      <c r="PTA60" s="128"/>
      <c r="PTB60" s="128"/>
      <c r="PTC60" s="128"/>
      <c r="PTD60" s="128"/>
      <c r="PTE60" s="128"/>
      <c r="PTF60" s="128"/>
      <c r="PTG60" s="128"/>
      <c r="PTH60" s="128"/>
      <c r="PTI60" s="128"/>
      <c r="PTJ60" s="128"/>
      <c r="PTK60" s="128"/>
      <c r="PTL60" s="128"/>
      <c r="PTM60" s="128"/>
      <c r="PTN60" s="128"/>
      <c r="PTO60" s="128"/>
      <c r="PTP60" s="128"/>
      <c r="PTQ60" s="128"/>
      <c r="PTR60" s="128"/>
      <c r="PTS60" s="128"/>
      <c r="PTT60" s="128"/>
      <c r="PTU60" s="128"/>
      <c r="PTV60" s="128"/>
      <c r="PTW60" s="128"/>
      <c r="PTX60" s="128"/>
      <c r="PTY60" s="128"/>
      <c r="PTZ60" s="128"/>
      <c r="PUA60" s="128"/>
      <c r="PUB60" s="128"/>
      <c r="PUC60" s="128"/>
      <c r="PUD60" s="128"/>
      <c r="PUE60" s="128"/>
      <c r="PUF60" s="128"/>
      <c r="PUG60" s="128"/>
      <c r="PUH60" s="128"/>
      <c r="PUI60" s="128"/>
      <c r="PUJ60" s="128"/>
      <c r="PUK60" s="128"/>
      <c r="PUL60" s="128"/>
      <c r="PUM60" s="128"/>
      <c r="PUN60" s="128"/>
      <c r="PUO60" s="128"/>
      <c r="PUP60" s="128"/>
      <c r="PUQ60" s="128"/>
      <c r="PUR60" s="128"/>
      <c r="PUS60" s="128"/>
      <c r="PUT60" s="128"/>
      <c r="PUU60" s="128"/>
      <c r="PUV60" s="128"/>
      <c r="PUW60" s="128"/>
      <c r="PUX60" s="128"/>
      <c r="PUY60" s="128"/>
      <c r="PUZ60" s="128"/>
      <c r="PVA60" s="128"/>
      <c r="PVB60" s="128"/>
      <c r="PVC60" s="128"/>
      <c r="PVD60" s="128"/>
      <c r="PVE60" s="128"/>
      <c r="PVF60" s="128"/>
      <c r="PVG60" s="128"/>
      <c r="PVH60" s="128"/>
      <c r="PVI60" s="128"/>
      <c r="PVJ60" s="128"/>
      <c r="PVK60" s="128"/>
      <c r="PVL60" s="128"/>
      <c r="PVM60" s="128"/>
      <c r="PVN60" s="128"/>
      <c r="PVO60" s="128"/>
      <c r="PVP60" s="128"/>
      <c r="PVQ60" s="128"/>
      <c r="PVR60" s="128"/>
      <c r="PVS60" s="128"/>
      <c r="PVT60" s="128"/>
      <c r="PVU60" s="128"/>
      <c r="PVV60" s="128"/>
      <c r="PVW60" s="128"/>
      <c r="PVX60" s="128"/>
      <c r="PVY60" s="128"/>
      <c r="PVZ60" s="128"/>
      <c r="PWA60" s="128"/>
      <c r="PWB60" s="128"/>
      <c r="PWC60" s="128"/>
      <c r="PWD60" s="128"/>
      <c r="PWE60" s="128"/>
      <c r="PWF60" s="128"/>
      <c r="PWG60" s="128"/>
      <c r="PWH60" s="128"/>
      <c r="PWI60" s="128"/>
      <c r="PWJ60" s="128"/>
      <c r="PWK60" s="128"/>
      <c r="PWL60" s="128"/>
      <c r="PWM60" s="128"/>
      <c r="PWN60" s="128"/>
      <c r="PWO60" s="128"/>
      <c r="PWP60" s="128"/>
      <c r="PWQ60" s="128"/>
      <c r="PWR60" s="128"/>
      <c r="PWS60" s="128"/>
      <c r="PWT60" s="128"/>
      <c r="PWU60" s="128"/>
      <c r="PWV60" s="128"/>
      <c r="PWW60" s="128"/>
      <c r="PWX60" s="128"/>
      <c r="PWY60" s="128"/>
      <c r="PWZ60" s="128"/>
      <c r="PXA60" s="128"/>
      <c r="PXB60" s="128"/>
      <c r="PXC60" s="128"/>
      <c r="PXD60" s="128"/>
      <c r="PXE60" s="128"/>
      <c r="PXF60" s="128"/>
      <c r="PXG60" s="128"/>
      <c r="PXH60" s="128"/>
      <c r="PXI60" s="128"/>
      <c r="PXJ60" s="128"/>
      <c r="PXK60" s="128"/>
      <c r="PXL60" s="128"/>
      <c r="PXM60" s="128"/>
      <c r="PXN60" s="128"/>
      <c r="PXO60" s="128"/>
      <c r="PXP60" s="128"/>
      <c r="PXQ60" s="128"/>
      <c r="PXR60" s="128"/>
      <c r="PXS60" s="128"/>
      <c r="PXT60" s="128"/>
      <c r="PXU60" s="128"/>
      <c r="PXV60" s="128"/>
      <c r="PXW60" s="128"/>
      <c r="PXX60" s="128"/>
      <c r="PXY60" s="128"/>
      <c r="PXZ60" s="128"/>
      <c r="PYA60" s="128"/>
      <c r="PYB60" s="128"/>
      <c r="PYC60" s="128"/>
      <c r="PYD60" s="128"/>
      <c r="PYE60" s="128"/>
      <c r="PYF60" s="128"/>
      <c r="PYG60" s="128"/>
      <c r="PYH60" s="128"/>
      <c r="PYI60" s="128"/>
      <c r="PYJ60" s="128"/>
      <c r="PYK60" s="128"/>
      <c r="PYL60" s="128"/>
      <c r="PYM60" s="128"/>
      <c r="PYN60" s="128"/>
      <c r="PYO60" s="128"/>
      <c r="PYP60" s="128"/>
      <c r="PYQ60" s="128"/>
      <c r="PYR60" s="128"/>
      <c r="PYS60" s="128"/>
      <c r="PYT60" s="128"/>
      <c r="PYU60" s="128"/>
      <c r="PYV60" s="128"/>
      <c r="PYW60" s="128"/>
      <c r="PYX60" s="128"/>
      <c r="PYY60" s="128"/>
      <c r="PYZ60" s="128"/>
      <c r="PZA60" s="128"/>
      <c r="PZB60" s="128"/>
      <c r="PZC60" s="128"/>
      <c r="PZD60" s="128"/>
      <c r="PZE60" s="128"/>
      <c r="PZF60" s="128"/>
      <c r="PZG60" s="128"/>
      <c r="PZH60" s="128"/>
      <c r="PZI60" s="128"/>
      <c r="PZJ60" s="128"/>
      <c r="PZK60" s="128"/>
      <c r="PZL60" s="128"/>
      <c r="PZM60" s="128"/>
      <c r="PZN60" s="128"/>
      <c r="PZO60" s="128"/>
      <c r="PZP60" s="128"/>
      <c r="PZQ60" s="128"/>
      <c r="PZR60" s="128"/>
      <c r="PZS60" s="128"/>
      <c r="PZT60" s="128"/>
      <c r="PZU60" s="128"/>
      <c r="PZV60" s="128"/>
      <c r="PZW60" s="128"/>
      <c r="PZX60" s="128"/>
      <c r="PZY60" s="128"/>
      <c r="PZZ60" s="128"/>
      <c r="QAA60" s="128"/>
      <c r="QAB60" s="128"/>
      <c r="QAC60" s="128"/>
      <c r="QAD60" s="128"/>
      <c r="QAE60" s="128"/>
      <c r="QAF60" s="128"/>
      <c r="QAG60" s="128"/>
      <c r="QAH60" s="128"/>
      <c r="QAI60" s="128"/>
      <c r="QAJ60" s="128"/>
      <c r="QAK60" s="128"/>
      <c r="QAL60" s="128"/>
      <c r="QAM60" s="128"/>
      <c r="QAN60" s="128"/>
      <c r="QAO60" s="128"/>
      <c r="QAP60" s="128"/>
      <c r="QAQ60" s="128"/>
      <c r="QAR60" s="128"/>
      <c r="QAS60" s="128"/>
      <c r="QAT60" s="128"/>
      <c r="QAU60" s="128"/>
      <c r="QAV60" s="128"/>
      <c r="QAW60" s="128"/>
      <c r="QAX60" s="128"/>
      <c r="QAY60" s="128"/>
      <c r="QAZ60" s="128"/>
      <c r="QBA60" s="128"/>
      <c r="QBB60" s="128"/>
      <c r="QBC60" s="128"/>
      <c r="QBD60" s="128"/>
      <c r="QBE60" s="128"/>
      <c r="QBF60" s="128"/>
      <c r="QBG60" s="128"/>
      <c r="QBH60" s="128"/>
      <c r="QBI60" s="128"/>
      <c r="QBJ60" s="128"/>
      <c r="QBK60" s="128"/>
      <c r="QBL60" s="128"/>
      <c r="QBM60" s="128"/>
      <c r="QBN60" s="128"/>
      <c r="QBO60" s="128"/>
      <c r="QBP60" s="128"/>
      <c r="QBQ60" s="128"/>
      <c r="QBR60" s="128"/>
      <c r="QBS60" s="128"/>
      <c r="QBT60" s="128"/>
      <c r="QBU60" s="128"/>
      <c r="QBV60" s="128"/>
      <c r="QBW60" s="128"/>
      <c r="QBX60" s="128"/>
      <c r="QBY60" s="128"/>
      <c r="QBZ60" s="128"/>
      <c r="QCA60" s="128"/>
      <c r="QCB60" s="128"/>
      <c r="QCC60" s="128"/>
      <c r="QCD60" s="128"/>
      <c r="QCE60" s="128"/>
      <c r="QCF60" s="128"/>
      <c r="QCG60" s="128"/>
      <c r="QCH60" s="128"/>
      <c r="QCI60" s="128"/>
      <c r="QCJ60" s="128"/>
      <c r="QCK60" s="128"/>
      <c r="QCL60" s="128"/>
      <c r="QCM60" s="128"/>
      <c r="QCN60" s="128"/>
      <c r="QCO60" s="128"/>
      <c r="QCP60" s="128"/>
      <c r="QCQ60" s="128"/>
      <c r="QCR60" s="128"/>
      <c r="QCS60" s="128"/>
      <c r="QCT60" s="128"/>
      <c r="QCU60" s="128"/>
      <c r="QCV60" s="128"/>
      <c r="QCW60" s="128"/>
      <c r="QCX60" s="128"/>
      <c r="QCY60" s="128"/>
      <c r="QCZ60" s="128"/>
      <c r="QDA60" s="128"/>
      <c r="QDB60" s="128"/>
      <c r="QDC60" s="128"/>
      <c r="QDD60" s="128"/>
      <c r="QDE60" s="128"/>
      <c r="QDF60" s="128"/>
      <c r="QDG60" s="128"/>
      <c r="QDH60" s="128"/>
      <c r="QDI60" s="128"/>
      <c r="QDJ60" s="128"/>
      <c r="QDK60" s="128"/>
      <c r="QDL60" s="128"/>
      <c r="QDM60" s="128"/>
      <c r="QDN60" s="128"/>
      <c r="QDO60" s="128"/>
      <c r="QDP60" s="128"/>
      <c r="QDQ60" s="128"/>
      <c r="QDR60" s="128"/>
      <c r="QDS60" s="128"/>
      <c r="QDT60" s="128"/>
      <c r="QDU60" s="128"/>
      <c r="QDV60" s="128"/>
      <c r="QDW60" s="128"/>
      <c r="QDX60" s="128"/>
      <c r="QDY60" s="128"/>
      <c r="QDZ60" s="128"/>
      <c r="QEA60" s="128"/>
      <c r="QEB60" s="128"/>
      <c r="QEC60" s="128"/>
      <c r="QED60" s="128"/>
      <c r="QEE60" s="128"/>
      <c r="QEF60" s="128"/>
      <c r="QEG60" s="128"/>
      <c r="QEH60" s="128"/>
      <c r="QEI60" s="128"/>
      <c r="QEJ60" s="128"/>
      <c r="QEK60" s="128"/>
      <c r="QEL60" s="128"/>
      <c r="QEM60" s="128"/>
      <c r="QEN60" s="128"/>
      <c r="QEO60" s="128"/>
      <c r="QEP60" s="128"/>
      <c r="QEQ60" s="128"/>
      <c r="QER60" s="128"/>
      <c r="QES60" s="128"/>
      <c r="QET60" s="128"/>
      <c r="QEU60" s="128"/>
      <c r="QEV60" s="128"/>
      <c r="QEW60" s="128"/>
      <c r="QEX60" s="128"/>
      <c r="QEY60" s="128"/>
      <c r="QEZ60" s="128"/>
      <c r="QFA60" s="128"/>
      <c r="QFB60" s="128"/>
      <c r="QFC60" s="128"/>
      <c r="QFD60" s="128"/>
      <c r="QFE60" s="128"/>
      <c r="QFF60" s="128"/>
      <c r="QFG60" s="128"/>
      <c r="QFH60" s="128"/>
      <c r="QFI60" s="128"/>
      <c r="QFJ60" s="128"/>
      <c r="QFK60" s="128"/>
      <c r="QFL60" s="128"/>
      <c r="QFM60" s="128"/>
      <c r="QFN60" s="128"/>
      <c r="QFO60" s="128"/>
      <c r="QFP60" s="128"/>
      <c r="QFQ60" s="128"/>
      <c r="QFR60" s="128"/>
      <c r="QFS60" s="128"/>
      <c r="QFT60" s="128"/>
      <c r="QFU60" s="128"/>
      <c r="QFV60" s="128"/>
      <c r="QFW60" s="128"/>
      <c r="QFX60" s="128"/>
      <c r="QFY60" s="128"/>
      <c r="QFZ60" s="128"/>
      <c r="QGA60" s="128"/>
      <c r="QGB60" s="128"/>
      <c r="QGC60" s="128"/>
      <c r="QGD60" s="128"/>
      <c r="QGE60" s="128"/>
      <c r="QGF60" s="128"/>
      <c r="QGG60" s="128"/>
      <c r="QGH60" s="128"/>
      <c r="QGI60" s="128"/>
      <c r="QGJ60" s="128"/>
      <c r="QGK60" s="128"/>
      <c r="QGL60" s="128"/>
      <c r="QGM60" s="128"/>
      <c r="QGN60" s="128"/>
      <c r="QGO60" s="128"/>
      <c r="QGP60" s="128"/>
      <c r="QGQ60" s="128"/>
      <c r="QGR60" s="128"/>
      <c r="QGS60" s="128"/>
      <c r="QGT60" s="128"/>
      <c r="QGU60" s="128"/>
      <c r="QGV60" s="128"/>
      <c r="QGW60" s="128"/>
      <c r="QGX60" s="128"/>
      <c r="QGY60" s="128"/>
      <c r="QGZ60" s="128"/>
      <c r="QHA60" s="128"/>
      <c r="QHB60" s="128"/>
      <c r="QHC60" s="128"/>
      <c r="QHD60" s="128"/>
      <c r="QHE60" s="128"/>
      <c r="QHF60" s="128"/>
      <c r="QHG60" s="128"/>
      <c r="QHH60" s="128"/>
      <c r="QHI60" s="128"/>
      <c r="QHJ60" s="128"/>
      <c r="QHK60" s="128"/>
      <c r="QHL60" s="128"/>
      <c r="QHM60" s="128"/>
      <c r="QHN60" s="128"/>
      <c r="QHO60" s="128"/>
      <c r="QHP60" s="128"/>
      <c r="QHQ60" s="128"/>
      <c r="QHR60" s="128"/>
      <c r="QHS60" s="128"/>
      <c r="QHT60" s="128"/>
      <c r="QHU60" s="128"/>
      <c r="QHV60" s="128"/>
      <c r="QHW60" s="128"/>
      <c r="QHX60" s="128"/>
      <c r="QHY60" s="128"/>
      <c r="QHZ60" s="128"/>
      <c r="QIA60" s="128"/>
      <c r="QIB60" s="128"/>
      <c r="QIC60" s="128"/>
      <c r="QID60" s="128"/>
      <c r="QIE60" s="128"/>
      <c r="QIF60" s="128"/>
      <c r="QIG60" s="128"/>
      <c r="QIH60" s="128"/>
      <c r="QII60" s="128"/>
      <c r="QIJ60" s="128"/>
      <c r="QIK60" s="128"/>
      <c r="QIL60" s="128"/>
      <c r="QIM60" s="128"/>
      <c r="QIN60" s="128"/>
      <c r="QIO60" s="128"/>
      <c r="QIP60" s="128"/>
      <c r="QIQ60" s="128"/>
      <c r="QIR60" s="128"/>
      <c r="QIS60" s="128"/>
      <c r="QIT60" s="128"/>
      <c r="QIU60" s="128"/>
      <c r="QIV60" s="128"/>
      <c r="QIW60" s="128"/>
      <c r="QIX60" s="128"/>
      <c r="QIY60" s="128"/>
      <c r="QIZ60" s="128"/>
      <c r="QJA60" s="128"/>
      <c r="QJB60" s="128"/>
      <c r="QJC60" s="128"/>
      <c r="QJD60" s="128"/>
      <c r="QJE60" s="128"/>
      <c r="QJF60" s="128"/>
      <c r="QJG60" s="128"/>
      <c r="QJH60" s="128"/>
      <c r="QJI60" s="128"/>
      <c r="QJJ60" s="128"/>
      <c r="QJK60" s="128"/>
      <c r="QJL60" s="128"/>
      <c r="QJM60" s="128"/>
      <c r="QJN60" s="128"/>
      <c r="QJO60" s="128"/>
      <c r="QJP60" s="128"/>
      <c r="QJQ60" s="128"/>
      <c r="QJR60" s="128"/>
      <c r="QJS60" s="128"/>
      <c r="QJT60" s="128"/>
      <c r="QJU60" s="128"/>
      <c r="QJV60" s="128"/>
      <c r="QJW60" s="128"/>
      <c r="QJX60" s="128"/>
      <c r="QJY60" s="128"/>
      <c r="QJZ60" s="128"/>
      <c r="QKA60" s="128"/>
      <c r="QKB60" s="128"/>
      <c r="QKC60" s="128"/>
      <c r="QKD60" s="128"/>
      <c r="QKE60" s="128"/>
      <c r="QKF60" s="128"/>
      <c r="QKG60" s="128"/>
      <c r="QKH60" s="128"/>
      <c r="QKI60" s="128"/>
      <c r="QKJ60" s="128"/>
      <c r="QKK60" s="128"/>
      <c r="QKL60" s="128"/>
      <c r="QKM60" s="128"/>
      <c r="QKN60" s="128"/>
      <c r="QKO60" s="128"/>
      <c r="QKP60" s="128"/>
      <c r="QKQ60" s="128"/>
      <c r="QKR60" s="128"/>
      <c r="QKS60" s="128"/>
      <c r="QKT60" s="128"/>
      <c r="QKU60" s="128"/>
      <c r="QKV60" s="128"/>
      <c r="QKW60" s="128"/>
      <c r="QKX60" s="128"/>
      <c r="QKY60" s="128"/>
      <c r="QKZ60" s="128"/>
      <c r="QLA60" s="128"/>
      <c r="QLB60" s="128"/>
      <c r="QLC60" s="128"/>
      <c r="QLD60" s="128"/>
      <c r="QLE60" s="128"/>
      <c r="QLF60" s="128"/>
      <c r="QLG60" s="128"/>
      <c r="QLH60" s="128"/>
      <c r="QLI60" s="128"/>
      <c r="QLJ60" s="128"/>
      <c r="QLK60" s="128"/>
      <c r="QLL60" s="128"/>
      <c r="QLM60" s="128"/>
      <c r="QLN60" s="128"/>
      <c r="QLO60" s="128"/>
      <c r="QLP60" s="128"/>
      <c r="QLQ60" s="128"/>
      <c r="QLR60" s="128"/>
      <c r="QLS60" s="128"/>
      <c r="QLT60" s="128"/>
      <c r="QLU60" s="128"/>
      <c r="QLV60" s="128"/>
      <c r="QLW60" s="128"/>
      <c r="QLX60" s="128"/>
      <c r="QLY60" s="128"/>
      <c r="QLZ60" s="128"/>
      <c r="QMA60" s="128"/>
      <c r="QMB60" s="128"/>
      <c r="QMC60" s="128"/>
      <c r="QMD60" s="128"/>
      <c r="QME60" s="128"/>
      <c r="QMF60" s="128"/>
      <c r="QMG60" s="128"/>
      <c r="QMH60" s="128"/>
      <c r="QMI60" s="128"/>
      <c r="QMJ60" s="128"/>
      <c r="QMK60" s="128"/>
      <c r="QML60" s="128"/>
      <c r="QMM60" s="128"/>
      <c r="QMN60" s="128"/>
      <c r="QMO60" s="128"/>
      <c r="QMP60" s="128"/>
      <c r="QMQ60" s="128"/>
      <c r="QMR60" s="128"/>
      <c r="QMS60" s="128"/>
      <c r="QMT60" s="128"/>
      <c r="QMU60" s="128"/>
      <c r="QMV60" s="128"/>
      <c r="QMW60" s="128"/>
      <c r="QMX60" s="128"/>
      <c r="QMY60" s="128"/>
      <c r="QMZ60" s="128"/>
      <c r="QNA60" s="128"/>
      <c r="QNB60" s="128"/>
      <c r="QNC60" s="128"/>
      <c r="QND60" s="128"/>
      <c r="QNE60" s="128"/>
      <c r="QNF60" s="128"/>
      <c r="QNG60" s="128"/>
      <c r="QNH60" s="128"/>
      <c r="QNI60" s="128"/>
      <c r="QNJ60" s="128"/>
      <c r="QNK60" s="128"/>
      <c r="QNL60" s="128"/>
      <c r="QNM60" s="128"/>
      <c r="QNN60" s="128"/>
      <c r="QNO60" s="128"/>
      <c r="QNP60" s="128"/>
      <c r="QNQ60" s="128"/>
      <c r="QNR60" s="128"/>
      <c r="QNS60" s="128"/>
      <c r="QNT60" s="128"/>
      <c r="QNU60" s="128"/>
      <c r="QNV60" s="128"/>
      <c r="QNW60" s="128"/>
      <c r="QNX60" s="128"/>
      <c r="QNY60" s="128"/>
      <c r="QNZ60" s="128"/>
      <c r="QOA60" s="128"/>
      <c r="QOB60" s="128"/>
      <c r="QOC60" s="128"/>
      <c r="QOD60" s="128"/>
      <c r="QOE60" s="128"/>
      <c r="QOF60" s="128"/>
      <c r="QOG60" s="128"/>
      <c r="QOH60" s="128"/>
      <c r="QOI60" s="128"/>
      <c r="QOJ60" s="128"/>
      <c r="QOK60" s="128"/>
      <c r="QOL60" s="128"/>
      <c r="QOM60" s="128"/>
      <c r="QON60" s="128"/>
      <c r="QOO60" s="128"/>
      <c r="QOP60" s="128"/>
      <c r="QOQ60" s="128"/>
      <c r="QOR60" s="128"/>
      <c r="QOS60" s="128"/>
      <c r="QOT60" s="128"/>
      <c r="QOU60" s="128"/>
      <c r="QOV60" s="128"/>
      <c r="QOW60" s="128"/>
      <c r="QOX60" s="128"/>
      <c r="QOY60" s="128"/>
      <c r="QOZ60" s="128"/>
      <c r="QPA60" s="128"/>
      <c r="QPB60" s="128"/>
      <c r="QPC60" s="128"/>
      <c r="QPD60" s="128"/>
      <c r="QPE60" s="128"/>
      <c r="QPF60" s="128"/>
      <c r="QPG60" s="128"/>
      <c r="QPH60" s="128"/>
      <c r="QPI60" s="128"/>
      <c r="QPJ60" s="128"/>
      <c r="QPK60" s="128"/>
      <c r="QPL60" s="128"/>
      <c r="QPM60" s="128"/>
      <c r="QPN60" s="128"/>
      <c r="QPO60" s="128"/>
      <c r="QPP60" s="128"/>
      <c r="QPQ60" s="128"/>
      <c r="QPR60" s="128"/>
      <c r="QPS60" s="128"/>
      <c r="QPT60" s="128"/>
      <c r="QPU60" s="128"/>
      <c r="QPV60" s="128"/>
      <c r="QPW60" s="128"/>
      <c r="QPX60" s="128"/>
      <c r="QPY60" s="128"/>
      <c r="QPZ60" s="128"/>
      <c r="QQA60" s="128"/>
      <c r="QQB60" s="128"/>
      <c r="QQC60" s="128"/>
      <c r="QQD60" s="128"/>
      <c r="QQE60" s="128"/>
      <c r="QQF60" s="128"/>
      <c r="QQG60" s="128"/>
      <c r="QQH60" s="128"/>
      <c r="QQI60" s="128"/>
      <c r="QQJ60" s="128"/>
      <c r="QQK60" s="128"/>
      <c r="QQL60" s="128"/>
      <c r="QQM60" s="128"/>
      <c r="QQN60" s="128"/>
      <c r="QQO60" s="128"/>
      <c r="QQP60" s="128"/>
      <c r="QQQ60" s="128"/>
      <c r="QQR60" s="128"/>
      <c r="QQS60" s="128"/>
      <c r="QQT60" s="128"/>
      <c r="QQU60" s="128"/>
      <c r="QQV60" s="128"/>
      <c r="QQW60" s="128"/>
      <c r="QQX60" s="128"/>
      <c r="QQY60" s="128"/>
      <c r="QQZ60" s="128"/>
      <c r="QRA60" s="128"/>
      <c r="QRB60" s="128"/>
      <c r="QRC60" s="128"/>
      <c r="QRD60" s="128"/>
      <c r="QRE60" s="128"/>
      <c r="QRF60" s="128"/>
      <c r="QRG60" s="128"/>
      <c r="QRH60" s="128"/>
      <c r="QRI60" s="128"/>
      <c r="QRJ60" s="128"/>
      <c r="QRK60" s="128"/>
      <c r="QRL60" s="128"/>
      <c r="QRM60" s="128"/>
      <c r="QRN60" s="128"/>
      <c r="QRO60" s="128"/>
      <c r="QRP60" s="128"/>
      <c r="QRQ60" s="128"/>
      <c r="QRR60" s="128"/>
      <c r="QRS60" s="128"/>
      <c r="QRT60" s="128"/>
      <c r="QRU60" s="128"/>
      <c r="QRV60" s="128"/>
      <c r="QRW60" s="128"/>
      <c r="QRX60" s="128"/>
      <c r="QRY60" s="128"/>
      <c r="QRZ60" s="128"/>
      <c r="QSA60" s="128"/>
      <c r="QSB60" s="128"/>
      <c r="QSC60" s="128"/>
      <c r="QSD60" s="128"/>
      <c r="QSE60" s="128"/>
      <c r="QSF60" s="128"/>
      <c r="QSG60" s="128"/>
      <c r="QSH60" s="128"/>
      <c r="QSI60" s="128"/>
      <c r="QSJ60" s="128"/>
      <c r="QSK60" s="128"/>
      <c r="QSL60" s="128"/>
      <c r="QSM60" s="128"/>
      <c r="QSN60" s="128"/>
      <c r="QSO60" s="128"/>
      <c r="QSP60" s="128"/>
      <c r="QSQ60" s="128"/>
      <c r="QSR60" s="128"/>
      <c r="QSS60" s="128"/>
      <c r="QST60" s="128"/>
      <c r="QSU60" s="128"/>
      <c r="QSV60" s="128"/>
      <c r="QSW60" s="128"/>
      <c r="QSX60" s="128"/>
      <c r="QSY60" s="128"/>
      <c r="QSZ60" s="128"/>
      <c r="QTA60" s="128"/>
      <c r="QTB60" s="128"/>
      <c r="QTC60" s="128"/>
      <c r="QTD60" s="128"/>
      <c r="QTE60" s="128"/>
      <c r="QTF60" s="128"/>
      <c r="QTG60" s="128"/>
      <c r="QTH60" s="128"/>
      <c r="QTI60" s="128"/>
      <c r="QTJ60" s="128"/>
      <c r="QTK60" s="128"/>
      <c r="QTL60" s="128"/>
      <c r="QTM60" s="128"/>
      <c r="QTN60" s="128"/>
      <c r="QTO60" s="128"/>
      <c r="QTP60" s="128"/>
      <c r="QTQ60" s="128"/>
      <c r="QTR60" s="128"/>
      <c r="QTS60" s="128"/>
      <c r="QTT60" s="128"/>
      <c r="QTU60" s="128"/>
      <c r="QTV60" s="128"/>
      <c r="QTW60" s="128"/>
      <c r="QTX60" s="128"/>
      <c r="QTY60" s="128"/>
      <c r="QTZ60" s="128"/>
      <c r="QUA60" s="128"/>
      <c r="QUB60" s="128"/>
      <c r="QUC60" s="128"/>
      <c r="QUD60" s="128"/>
      <c r="QUE60" s="128"/>
      <c r="QUF60" s="128"/>
      <c r="QUG60" s="128"/>
      <c r="QUH60" s="128"/>
      <c r="QUI60" s="128"/>
      <c r="QUJ60" s="128"/>
      <c r="QUK60" s="128"/>
      <c r="QUL60" s="128"/>
      <c r="QUM60" s="128"/>
      <c r="QUN60" s="128"/>
      <c r="QUO60" s="128"/>
      <c r="QUP60" s="128"/>
      <c r="QUQ60" s="128"/>
      <c r="QUR60" s="128"/>
      <c r="QUS60" s="128"/>
      <c r="QUT60" s="128"/>
      <c r="QUU60" s="128"/>
      <c r="QUV60" s="128"/>
      <c r="QUW60" s="128"/>
      <c r="QUX60" s="128"/>
      <c r="QUY60" s="128"/>
      <c r="QUZ60" s="128"/>
      <c r="QVA60" s="128"/>
      <c r="QVB60" s="128"/>
      <c r="QVC60" s="128"/>
      <c r="QVD60" s="128"/>
      <c r="QVE60" s="128"/>
      <c r="QVF60" s="128"/>
      <c r="QVG60" s="128"/>
      <c r="QVH60" s="128"/>
      <c r="QVI60" s="128"/>
      <c r="QVJ60" s="128"/>
      <c r="QVK60" s="128"/>
      <c r="QVL60" s="128"/>
      <c r="QVM60" s="128"/>
      <c r="QVN60" s="128"/>
      <c r="QVO60" s="128"/>
      <c r="QVP60" s="128"/>
      <c r="QVQ60" s="128"/>
      <c r="QVR60" s="128"/>
      <c r="QVS60" s="128"/>
      <c r="QVT60" s="128"/>
      <c r="QVU60" s="128"/>
      <c r="QVV60" s="128"/>
      <c r="QVW60" s="128"/>
      <c r="QVX60" s="128"/>
      <c r="QVY60" s="128"/>
      <c r="QVZ60" s="128"/>
      <c r="QWA60" s="128"/>
      <c r="QWB60" s="128"/>
      <c r="QWC60" s="128"/>
      <c r="QWD60" s="128"/>
      <c r="QWE60" s="128"/>
      <c r="QWF60" s="128"/>
      <c r="QWG60" s="128"/>
      <c r="QWH60" s="128"/>
      <c r="QWI60" s="128"/>
      <c r="QWJ60" s="128"/>
      <c r="QWK60" s="128"/>
      <c r="QWL60" s="128"/>
      <c r="QWM60" s="128"/>
      <c r="QWN60" s="128"/>
      <c r="QWO60" s="128"/>
      <c r="QWP60" s="128"/>
      <c r="QWQ60" s="128"/>
      <c r="QWR60" s="128"/>
      <c r="QWS60" s="128"/>
      <c r="QWT60" s="128"/>
      <c r="QWU60" s="128"/>
      <c r="QWV60" s="128"/>
      <c r="QWW60" s="128"/>
      <c r="QWX60" s="128"/>
      <c r="QWY60" s="128"/>
      <c r="QWZ60" s="128"/>
      <c r="QXA60" s="128"/>
      <c r="QXB60" s="128"/>
      <c r="QXC60" s="128"/>
      <c r="QXD60" s="128"/>
      <c r="QXE60" s="128"/>
      <c r="QXF60" s="128"/>
      <c r="QXG60" s="128"/>
      <c r="QXH60" s="128"/>
      <c r="QXI60" s="128"/>
      <c r="QXJ60" s="128"/>
      <c r="QXK60" s="128"/>
      <c r="QXL60" s="128"/>
      <c r="QXM60" s="128"/>
      <c r="QXN60" s="128"/>
      <c r="QXO60" s="128"/>
      <c r="QXP60" s="128"/>
      <c r="QXQ60" s="128"/>
      <c r="QXR60" s="128"/>
      <c r="QXS60" s="128"/>
      <c r="QXT60" s="128"/>
      <c r="QXU60" s="128"/>
      <c r="QXV60" s="128"/>
      <c r="QXW60" s="128"/>
      <c r="QXX60" s="128"/>
      <c r="QXY60" s="128"/>
      <c r="QXZ60" s="128"/>
      <c r="QYA60" s="128"/>
      <c r="QYB60" s="128"/>
      <c r="QYC60" s="128"/>
      <c r="QYD60" s="128"/>
      <c r="QYE60" s="128"/>
      <c r="QYF60" s="128"/>
      <c r="QYG60" s="128"/>
      <c r="QYH60" s="128"/>
      <c r="QYI60" s="128"/>
      <c r="QYJ60" s="128"/>
      <c r="QYK60" s="128"/>
      <c r="QYL60" s="128"/>
      <c r="QYM60" s="128"/>
      <c r="QYN60" s="128"/>
      <c r="QYO60" s="128"/>
      <c r="QYP60" s="128"/>
      <c r="QYQ60" s="128"/>
      <c r="QYR60" s="128"/>
      <c r="QYS60" s="128"/>
      <c r="QYT60" s="128"/>
      <c r="QYU60" s="128"/>
      <c r="QYV60" s="128"/>
      <c r="QYW60" s="128"/>
      <c r="QYX60" s="128"/>
      <c r="QYY60" s="128"/>
      <c r="QYZ60" s="128"/>
      <c r="QZA60" s="128"/>
      <c r="QZB60" s="128"/>
      <c r="QZC60" s="128"/>
      <c r="QZD60" s="128"/>
      <c r="QZE60" s="128"/>
      <c r="QZF60" s="128"/>
      <c r="QZG60" s="128"/>
      <c r="QZH60" s="128"/>
      <c r="QZI60" s="128"/>
      <c r="QZJ60" s="128"/>
      <c r="QZK60" s="128"/>
      <c r="QZL60" s="128"/>
      <c r="QZM60" s="128"/>
      <c r="QZN60" s="128"/>
      <c r="QZO60" s="128"/>
      <c r="QZP60" s="128"/>
      <c r="QZQ60" s="128"/>
      <c r="QZR60" s="128"/>
      <c r="QZS60" s="128"/>
      <c r="QZT60" s="128"/>
      <c r="QZU60" s="128"/>
      <c r="QZV60" s="128"/>
      <c r="QZW60" s="128"/>
      <c r="QZX60" s="128"/>
      <c r="QZY60" s="128"/>
      <c r="QZZ60" s="128"/>
      <c r="RAA60" s="128"/>
      <c r="RAB60" s="128"/>
      <c r="RAC60" s="128"/>
      <c r="RAD60" s="128"/>
      <c r="RAE60" s="128"/>
      <c r="RAF60" s="128"/>
      <c r="RAG60" s="128"/>
      <c r="RAH60" s="128"/>
      <c r="RAI60" s="128"/>
      <c r="RAJ60" s="128"/>
      <c r="RAK60" s="128"/>
      <c r="RAL60" s="128"/>
      <c r="RAM60" s="128"/>
      <c r="RAN60" s="128"/>
      <c r="RAO60" s="128"/>
      <c r="RAP60" s="128"/>
      <c r="RAQ60" s="128"/>
      <c r="RAR60" s="128"/>
      <c r="RAS60" s="128"/>
      <c r="RAT60" s="128"/>
      <c r="RAU60" s="128"/>
      <c r="RAV60" s="128"/>
      <c r="RAW60" s="128"/>
      <c r="RAX60" s="128"/>
      <c r="RAY60" s="128"/>
      <c r="RAZ60" s="128"/>
      <c r="RBA60" s="128"/>
      <c r="RBB60" s="128"/>
      <c r="RBC60" s="128"/>
      <c r="RBD60" s="128"/>
      <c r="RBE60" s="128"/>
      <c r="RBF60" s="128"/>
      <c r="RBG60" s="128"/>
      <c r="RBH60" s="128"/>
      <c r="RBI60" s="128"/>
      <c r="RBJ60" s="128"/>
      <c r="RBK60" s="128"/>
      <c r="RBL60" s="128"/>
      <c r="RBM60" s="128"/>
      <c r="RBN60" s="128"/>
      <c r="RBO60" s="128"/>
      <c r="RBP60" s="128"/>
      <c r="RBQ60" s="128"/>
      <c r="RBR60" s="128"/>
      <c r="RBS60" s="128"/>
      <c r="RBT60" s="128"/>
      <c r="RBU60" s="128"/>
      <c r="RBV60" s="128"/>
      <c r="RBW60" s="128"/>
      <c r="RBX60" s="128"/>
      <c r="RBY60" s="128"/>
      <c r="RBZ60" s="128"/>
      <c r="RCA60" s="128"/>
      <c r="RCB60" s="128"/>
      <c r="RCC60" s="128"/>
      <c r="RCD60" s="128"/>
      <c r="RCE60" s="128"/>
      <c r="RCF60" s="128"/>
      <c r="RCG60" s="128"/>
      <c r="RCH60" s="128"/>
      <c r="RCI60" s="128"/>
      <c r="RCJ60" s="128"/>
      <c r="RCK60" s="128"/>
      <c r="RCL60" s="128"/>
      <c r="RCM60" s="128"/>
      <c r="RCN60" s="128"/>
      <c r="RCO60" s="128"/>
      <c r="RCP60" s="128"/>
      <c r="RCQ60" s="128"/>
      <c r="RCR60" s="128"/>
      <c r="RCS60" s="128"/>
      <c r="RCT60" s="128"/>
      <c r="RCU60" s="128"/>
      <c r="RCV60" s="128"/>
      <c r="RCW60" s="128"/>
      <c r="RCX60" s="128"/>
      <c r="RCY60" s="128"/>
      <c r="RCZ60" s="128"/>
      <c r="RDA60" s="128"/>
      <c r="RDB60" s="128"/>
      <c r="RDC60" s="128"/>
      <c r="RDD60" s="128"/>
      <c r="RDE60" s="128"/>
      <c r="RDF60" s="128"/>
      <c r="RDG60" s="128"/>
      <c r="RDH60" s="128"/>
      <c r="RDI60" s="128"/>
      <c r="RDJ60" s="128"/>
      <c r="RDK60" s="128"/>
      <c r="RDL60" s="128"/>
      <c r="RDM60" s="128"/>
      <c r="RDN60" s="128"/>
      <c r="RDO60" s="128"/>
      <c r="RDP60" s="128"/>
      <c r="RDQ60" s="128"/>
      <c r="RDR60" s="128"/>
      <c r="RDS60" s="128"/>
      <c r="RDT60" s="128"/>
      <c r="RDU60" s="128"/>
      <c r="RDV60" s="128"/>
      <c r="RDW60" s="128"/>
      <c r="RDX60" s="128"/>
      <c r="RDY60" s="128"/>
      <c r="RDZ60" s="128"/>
      <c r="REA60" s="128"/>
      <c r="REB60" s="128"/>
      <c r="REC60" s="128"/>
      <c r="RED60" s="128"/>
      <c r="REE60" s="128"/>
      <c r="REF60" s="128"/>
      <c r="REG60" s="128"/>
      <c r="REH60" s="128"/>
      <c r="REI60" s="128"/>
      <c r="REJ60" s="128"/>
      <c r="REK60" s="128"/>
      <c r="REL60" s="128"/>
      <c r="REM60" s="128"/>
      <c r="REN60" s="128"/>
      <c r="REO60" s="128"/>
      <c r="REP60" s="128"/>
      <c r="REQ60" s="128"/>
      <c r="RER60" s="128"/>
      <c r="RES60" s="128"/>
      <c r="RET60" s="128"/>
      <c r="REU60" s="128"/>
      <c r="REV60" s="128"/>
      <c r="REW60" s="128"/>
      <c r="REX60" s="128"/>
      <c r="REY60" s="128"/>
      <c r="REZ60" s="128"/>
      <c r="RFA60" s="128"/>
      <c r="RFB60" s="128"/>
      <c r="RFC60" s="128"/>
      <c r="RFD60" s="128"/>
      <c r="RFE60" s="128"/>
      <c r="RFF60" s="128"/>
      <c r="RFG60" s="128"/>
      <c r="RFH60" s="128"/>
      <c r="RFI60" s="128"/>
      <c r="RFJ60" s="128"/>
      <c r="RFK60" s="128"/>
      <c r="RFL60" s="128"/>
      <c r="RFM60" s="128"/>
      <c r="RFN60" s="128"/>
      <c r="RFO60" s="128"/>
      <c r="RFP60" s="128"/>
      <c r="RFQ60" s="128"/>
      <c r="RFR60" s="128"/>
      <c r="RFS60" s="128"/>
      <c r="RFT60" s="128"/>
      <c r="RFU60" s="128"/>
      <c r="RFV60" s="128"/>
      <c r="RFW60" s="128"/>
      <c r="RFX60" s="128"/>
      <c r="RFY60" s="128"/>
      <c r="RFZ60" s="128"/>
      <c r="RGA60" s="128"/>
      <c r="RGB60" s="128"/>
      <c r="RGC60" s="128"/>
      <c r="RGD60" s="128"/>
      <c r="RGE60" s="128"/>
      <c r="RGF60" s="128"/>
      <c r="RGG60" s="128"/>
      <c r="RGH60" s="128"/>
      <c r="RGI60" s="128"/>
      <c r="RGJ60" s="128"/>
      <c r="RGK60" s="128"/>
      <c r="RGL60" s="128"/>
      <c r="RGM60" s="128"/>
      <c r="RGN60" s="128"/>
      <c r="RGO60" s="128"/>
      <c r="RGP60" s="128"/>
      <c r="RGQ60" s="128"/>
      <c r="RGR60" s="128"/>
      <c r="RGS60" s="128"/>
      <c r="RGT60" s="128"/>
      <c r="RGU60" s="128"/>
      <c r="RGV60" s="128"/>
      <c r="RGW60" s="128"/>
      <c r="RGX60" s="128"/>
      <c r="RGY60" s="128"/>
      <c r="RGZ60" s="128"/>
      <c r="RHA60" s="128"/>
      <c r="RHB60" s="128"/>
      <c r="RHC60" s="128"/>
      <c r="RHD60" s="128"/>
      <c r="RHE60" s="128"/>
      <c r="RHF60" s="128"/>
      <c r="RHG60" s="128"/>
      <c r="RHH60" s="128"/>
      <c r="RHI60" s="128"/>
      <c r="RHJ60" s="128"/>
      <c r="RHK60" s="128"/>
      <c r="RHL60" s="128"/>
      <c r="RHM60" s="128"/>
      <c r="RHN60" s="128"/>
      <c r="RHO60" s="128"/>
      <c r="RHP60" s="128"/>
      <c r="RHQ60" s="128"/>
      <c r="RHR60" s="128"/>
      <c r="RHS60" s="128"/>
      <c r="RHT60" s="128"/>
      <c r="RHU60" s="128"/>
      <c r="RHV60" s="128"/>
      <c r="RHW60" s="128"/>
      <c r="RHX60" s="128"/>
      <c r="RHY60" s="128"/>
      <c r="RHZ60" s="128"/>
      <c r="RIA60" s="128"/>
      <c r="RIB60" s="128"/>
      <c r="RIC60" s="128"/>
      <c r="RID60" s="128"/>
      <c r="RIE60" s="128"/>
      <c r="RIF60" s="128"/>
      <c r="RIG60" s="128"/>
      <c r="RIH60" s="128"/>
      <c r="RII60" s="128"/>
      <c r="RIJ60" s="128"/>
      <c r="RIK60" s="128"/>
      <c r="RIL60" s="128"/>
      <c r="RIM60" s="128"/>
      <c r="RIN60" s="128"/>
      <c r="RIO60" s="128"/>
      <c r="RIP60" s="128"/>
      <c r="RIQ60" s="128"/>
      <c r="RIR60" s="128"/>
      <c r="RIS60" s="128"/>
      <c r="RIT60" s="128"/>
      <c r="RIU60" s="128"/>
      <c r="RIV60" s="128"/>
      <c r="RIW60" s="128"/>
      <c r="RIX60" s="128"/>
      <c r="RIY60" s="128"/>
      <c r="RIZ60" s="128"/>
      <c r="RJA60" s="128"/>
      <c r="RJB60" s="128"/>
      <c r="RJC60" s="128"/>
      <c r="RJD60" s="128"/>
      <c r="RJE60" s="128"/>
      <c r="RJF60" s="128"/>
      <c r="RJG60" s="128"/>
      <c r="RJH60" s="128"/>
      <c r="RJI60" s="128"/>
      <c r="RJJ60" s="128"/>
      <c r="RJK60" s="128"/>
      <c r="RJL60" s="128"/>
      <c r="RJM60" s="128"/>
      <c r="RJN60" s="128"/>
      <c r="RJO60" s="128"/>
      <c r="RJP60" s="128"/>
      <c r="RJQ60" s="128"/>
      <c r="RJR60" s="128"/>
      <c r="RJS60" s="128"/>
      <c r="RJT60" s="128"/>
      <c r="RJU60" s="128"/>
      <c r="RJV60" s="128"/>
      <c r="RJW60" s="128"/>
      <c r="RJX60" s="128"/>
      <c r="RJY60" s="128"/>
      <c r="RJZ60" s="128"/>
      <c r="RKA60" s="128"/>
      <c r="RKB60" s="128"/>
      <c r="RKC60" s="128"/>
      <c r="RKD60" s="128"/>
      <c r="RKE60" s="128"/>
      <c r="RKF60" s="128"/>
      <c r="RKG60" s="128"/>
      <c r="RKH60" s="128"/>
      <c r="RKI60" s="128"/>
      <c r="RKJ60" s="128"/>
      <c r="RKK60" s="128"/>
      <c r="RKL60" s="128"/>
      <c r="RKM60" s="128"/>
      <c r="RKN60" s="128"/>
      <c r="RKO60" s="128"/>
      <c r="RKP60" s="128"/>
      <c r="RKQ60" s="128"/>
      <c r="RKR60" s="128"/>
      <c r="RKS60" s="128"/>
      <c r="RKT60" s="128"/>
      <c r="RKU60" s="128"/>
      <c r="RKV60" s="128"/>
      <c r="RKW60" s="128"/>
      <c r="RKX60" s="128"/>
      <c r="RKY60" s="128"/>
      <c r="RKZ60" s="128"/>
      <c r="RLA60" s="128"/>
      <c r="RLB60" s="128"/>
      <c r="RLC60" s="128"/>
      <c r="RLD60" s="128"/>
      <c r="RLE60" s="128"/>
      <c r="RLF60" s="128"/>
      <c r="RLG60" s="128"/>
      <c r="RLH60" s="128"/>
      <c r="RLI60" s="128"/>
      <c r="RLJ60" s="128"/>
      <c r="RLK60" s="128"/>
      <c r="RLL60" s="128"/>
      <c r="RLM60" s="128"/>
      <c r="RLN60" s="128"/>
      <c r="RLO60" s="128"/>
      <c r="RLP60" s="128"/>
      <c r="RLQ60" s="128"/>
      <c r="RLR60" s="128"/>
      <c r="RLS60" s="128"/>
      <c r="RLT60" s="128"/>
      <c r="RLU60" s="128"/>
      <c r="RLV60" s="128"/>
      <c r="RLW60" s="128"/>
      <c r="RLX60" s="128"/>
      <c r="RLY60" s="128"/>
      <c r="RLZ60" s="128"/>
      <c r="RMA60" s="128"/>
      <c r="RMB60" s="128"/>
      <c r="RMC60" s="128"/>
      <c r="RMD60" s="128"/>
      <c r="RME60" s="128"/>
      <c r="RMF60" s="128"/>
      <c r="RMG60" s="128"/>
      <c r="RMH60" s="128"/>
      <c r="RMI60" s="128"/>
      <c r="RMJ60" s="128"/>
      <c r="RMK60" s="128"/>
      <c r="RML60" s="128"/>
      <c r="RMM60" s="128"/>
      <c r="RMN60" s="128"/>
      <c r="RMO60" s="128"/>
      <c r="RMP60" s="128"/>
      <c r="RMQ60" s="128"/>
      <c r="RMR60" s="128"/>
      <c r="RMS60" s="128"/>
      <c r="RMT60" s="128"/>
      <c r="RMU60" s="128"/>
      <c r="RMV60" s="128"/>
      <c r="RMW60" s="128"/>
      <c r="RMX60" s="128"/>
      <c r="RMY60" s="128"/>
      <c r="RMZ60" s="128"/>
      <c r="RNA60" s="128"/>
      <c r="RNB60" s="128"/>
      <c r="RNC60" s="128"/>
      <c r="RND60" s="128"/>
      <c r="RNE60" s="128"/>
      <c r="RNF60" s="128"/>
      <c r="RNG60" s="128"/>
      <c r="RNH60" s="128"/>
      <c r="RNI60" s="128"/>
      <c r="RNJ60" s="128"/>
      <c r="RNK60" s="128"/>
      <c r="RNL60" s="128"/>
      <c r="RNM60" s="128"/>
      <c r="RNN60" s="128"/>
      <c r="RNO60" s="128"/>
      <c r="RNP60" s="128"/>
      <c r="RNQ60" s="128"/>
      <c r="RNR60" s="128"/>
      <c r="RNS60" s="128"/>
      <c r="RNT60" s="128"/>
      <c r="RNU60" s="128"/>
      <c r="RNV60" s="128"/>
      <c r="RNW60" s="128"/>
      <c r="RNX60" s="128"/>
      <c r="RNY60" s="128"/>
      <c r="RNZ60" s="128"/>
      <c r="ROA60" s="128"/>
      <c r="ROB60" s="128"/>
      <c r="ROC60" s="128"/>
      <c r="ROD60" s="128"/>
      <c r="ROE60" s="128"/>
      <c r="ROF60" s="128"/>
      <c r="ROG60" s="128"/>
      <c r="ROH60" s="128"/>
      <c r="ROI60" s="128"/>
      <c r="ROJ60" s="128"/>
      <c r="ROK60" s="128"/>
      <c r="ROL60" s="128"/>
      <c r="ROM60" s="128"/>
      <c r="RON60" s="128"/>
      <c r="ROO60" s="128"/>
      <c r="ROP60" s="128"/>
      <c r="ROQ60" s="128"/>
      <c r="ROR60" s="128"/>
      <c r="ROS60" s="128"/>
      <c r="ROT60" s="128"/>
      <c r="ROU60" s="128"/>
      <c r="ROV60" s="128"/>
      <c r="ROW60" s="128"/>
      <c r="ROX60" s="128"/>
      <c r="ROY60" s="128"/>
      <c r="ROZ60" s="128"/>
      <c r="RPA60" s="128"/>
      <c r="RPB60" s="128"/>
      <c r="RPC60" s="128"/>
      <c r="RPD60" s="128"/>
      <c r="RPE60" s="128"/>
      <c r="RPF60" s="128"/>
      <c r="RPG60" s="128"/>
      <c r="RPH60" s="128"/>
      <c r="RPI60" s="128"/>
      <c r="RPJ60" s="128"/>
      <c r="RPK60" s="128"/>
      <c r="RPL60" s="128"/>
      <c r="RPM60" s="128"/>
      <c r="RPN60" s="128"/>
      <c r="RPO60" s="128"/>
      <c r="RPP60" s="128"/>
      <c r="RPQ60" s="128"/>
      <c r="RPR60" s="128"/>
      <c r="RPS60" s="128"/>
      <c r="RPT60" s="128"/>
      <c r="RPU60" s="128"/>
      <c r="RPV60" s="128"/>
      <c r="RPW60" s="128"/>
      <c r="RPX60" s="128"/>
      <c r="RPY60" s="128"/>
      <c r="RPZ60" s="128"/>
      <c r="RQA60" s="128"/>
      <c r="RQB60" s="128"/>
      <c r="RQC60" s="128"/>
      <c r="RQD60" s="128"/>
      <c r="RQE60" s="128"/>
      <c r="RQF60" s="128"/>
      <c r="RQG60" s="128"/>
      <c r="RQH60" s="128"/>
      <c r="RQI60" s="128"/>
      <c r="RQJ60" s="128"/>
      <c r="RQK60" s="128"/>
      <c r="RQL60" s="128"/>
      <c r="RQM60" s="128"/>
      <c r="RQN60" s="128"/>
      <c r="RQO60" s="128"/>
      <c r="RQP60" s="128"/>
      <c r="RQQ60" s="128"/>
      <c r="RQR60" s="128"/>
      <c r="RQS60" s="128"/>
      <c r="RQT60" s="128"/>
      <c r="RQU60" s="128"/>
      <c r="RQV60" s="128"/>
      <c r="RQW60" s="128"/>
      <c r="RQX60" s="128"/>
      <c r="RQY60" s="128"/>
      <c r="RQZ60" s="128"/>
      <c r="RRA60" s="128"/>
      <c r="RRB60" s="128"/>
      <c r="RRC60" s="128"/>
      <c r="RRD60" s="128"/>
      <c r="RRE60" s="128"/>
      <c r="RRF60" s="128"/>
      <c r="RRG60" s="128"/>
      <c r="RRH60" s="128"/>
      <c r="RRI60" s="128"/>
      <c r="RRJ60" s="128"/>
      <c r="RRK60" s="128"/>
      <c r="RRL60" s="128"/>
      <c r="RRM60" s="128"/>
      <c r="RRN60" s="128"/>
      <c r="RRO60" s="128"/>
      <c r="RRP60" s="128"/>
      <c r="RRQ60" s="128"/>
      <c r="RRR60" s="128"/>
      <c r="RRS60" s="128"/>
      <c r="RRT60" s="128"/>
      <c r="RRU60" s="128"/>
      <c r="RRV60" s="128"/>
      <c r="RRW60" s="128"/>
      <c r="RRX60" s="128"/>
      <c r="RRY60" s="128"/>
      <c r="RRZ60" s="128"/>
      <c r="RSA60" s="128"/>
      <c r="RSB60" s="128"/>
      <c r="RSC60" s="128"/>
      <c r="RSD60" s="128"/>
      <c r="RSE60" s="128"/>
      <c r="RSF60" s="128"/>
      <c r="RSG60" s="128"/>
      <c r="RSH60" s="128"/>
      <c r="RSI60" s="128"/>
      <c r="RSJ60" s="128"/>
      <c r="RSK60" s="128"/>
      <c r="RSL60" s="128"/>
      <c r="RSM60" s="128"/>
      <c r="RSN60" s="128"/>
      <c r="RSO60" s="128"/>
      <c r="RSP60" s="128"/>
      <c r="RSQ60" s="128"/>
      <c r="RSR60" s="128"/>
      <c r="RSS60" s="128"/>
      <c r="RST60" s="128"/>
      <c r="RSU60" s="128"/>
      <c r="RSV60" s="128"/>
      <c r="RSW60" s="128"/>
      <c r="RSX60" s="128"/>
      <c r="RSY60" s="128"/>
      <c r="RSZ60" s="128"/>
      <c r="RTA60" s="128"/>
      <c r="RTB60" s="128"/>
      <c r="RTC60" s="128"/>
      <c r="RTD60" s="128"/>
      <c r="RTE60" s="128"/>
      <c r="RTF60" s="128"/>
      <c r="RTG60" s="128"/>
      <c r="RTH60" s="128"/>
      <c r="RTI60" s="128"/>
      <c r="RTJ60" s="128"/>
      <c r="RTK60" s="128"/>
      <c r="RTL60" s="128"/>
      <c r="RTM60" s="128"/>
      <c r="RTN60" s="128"/>
      <c r="RTO60" s="128"/>
      <c r="RTP60" s="128"/>
      <c r="RTQ60" s="128"/>
      <c r="RTR60" s="128"/>
      <c r="RTS60" s="128"/>
      <c r="RTT60" s="128"/>
      <c r="RTU60" s="128"/>
      <c r="RTV60" s="128"/>
      <c r="RTW60" s="128"/>
      <c r="RTX60" s="128"/>
      <c r="RTY60" s="128"/>
      <c r="RTZ60" s="128"/>
      <c r="RUA60" s="128"/>
      <c r="RUB60" s="128"/>
      <c r="RUC60" s="128"/>
      <c r="RUD60" s="128"/>
      <c r="RUE60" s="128"/>
      <c r="RUF60" s="128"/>
      <c r="RUG60" s="128"/>
      <c r="RUH60" s="128"/>
      <c r="RUI60" s="128"/>
      <c r="RUJ60" s="128"/>
      <c r="RUK60" s="128"/>
      <c r="RUL60" s="128"/>
      <c r="RUM60" s="128"/>
      <c r="RUN60" s="128"/>
      <c r="RUO60" s="128"/>
      <c r="RUP60" s="128"/>
      <c r="RUQ60" s="128"/>
      <c r="RUR60" s="128"/>
      <c r="RUS60" s="128"/>
      <c r="RUT60" s="128"/>
      <c r="RUU60" s="128"/>
      <c r="RUV60" s="128"/>
      <c r="RUW60" s="128"/>
      <c r="RUX60" s="128"/>
      <c r="RUY60" s="128"/>
      <c r="RUZ60" s="128"/>
      <c r="RVA60" s="128"/>
      <c r="RVB60" s="128"/>
      <c r="RVC60" s="128"/>
      <c r="RVD60" s="128"/>
      <c r="RVE60" s="128"/>
      <c r="RVF60" s="128"/>
      <c r="RVG60" s="128"/>
      <c r="RVH60" s="128"/>
      <c r="RVI60" s="128"/>
      <c r="RVJ60" s="128"/>
      <c r="RVK60" s="128"/>
      <c r="RVL60" s="128"/>
      <c r="RVM60" s="128"/>
      <c r="RVN60" s="128"/>
      <c r="RVO60" s="128"/>
      <c r="RVP60" s="128"/>
      <c r="RVQ60" s="128"/>
      <c r="RVR60" s="128"/>
      <c r="RVS60" s="128"/>
      <c r="RVT60" s="128"/>
      <c r="RVU60" s="128"/>
      <c r="RVV60" s="128"/>
      <c r="RVW60" s="128"/>
      <c r="RVX60" s="128"/>
      <c r="RVY60" s="128"/>
      <c r="RVZ60" s="128"/>
      <c r="RWA60" s="128"/>
      <c r="RWB60" s="128"/>
      <c r="RWC60" s="128"/>
      <c r="RWD60" s="128"/>
      <c r="RWE60" s="128"/>
      <c r="RWF60" s="128"/>
      <c r="RWG60" s="128"/>
      <c r="RWH60" s="128"/>
      <c r="RWI60" s="128"/>
      <c r="RWJ60" s="128"/>
      <c r="RWK60" s="128"/>
      <c r="RWL60" s="128"/>
      <c r="RWM60" s="128"/>
      <c r="RWN60" s="128"/>
      <c r="RWO60" s="128"/>
      <c r="RWP60" s="128"/>
      <c r="RWQ60" s="128"/>
      <c r="RWR60" s="128"/>
      <c r="RWS60" s="128"/>
      <c r="RWT60" s="128"/>
      <c r="RWU60" s="128"/>
      <c r="RWV60" s="128"/>
      <c r="RWW60" s="128"/>
      <c r="RWX60" s="128"/>
      <c r="RWY60" s="128"/>
      <c r="RWZ60" s="128"/>
      <c r="RXA60" s="128"/>
      <c r="RXB60" s="128"/>
      <c r="RXC60" s="128"/>
      <c r="RXD60" s="128"/>
      <c r="RXE60" s="128"/>
      <c r="RXF60" s="128"/>
      <c r="RXG60" s="128"/>
      <c r="RXH60" s="128"/>
      <c r="RXI60" s="128"/>
      <c r="RXJ60" s="128"/>
      <c r="RXK60" s="128"/>
      <c r="RXL60" s="128"/>
      <c r="RXM60" s="128"/>
      <c r="RXN60" s="128"/>
      <c r="RXO60" s="128"/>
      <c r="RXP60" s="128"/>
      <c r="RXQ60" s="128"/>
      <c r="RXR60" s="128"/>
      <c r="RXS60" s="128"/>
      <c r="RXT60" s="128"/>
      <c r="RXU60" s="128"/>
      <c r="RXV60" s="128"/>
      <c r="RXW60" s="128"/>
      <c r="RXX60" s="128"/>
      <c r="RXY60" s="128"/>
      <c r="RXZ60" s="128"/>
      <c r="RYA60" s="128"/>
      <c r="RYB60" s="128"/>
      <c r="RYC60" s="128"/>
      <c r="RYD60" s="128"/>
      <c r="RYE60" s="128"/>
      <c r="RYF60" s="128"/>
      <c r="RYG60" s="128"/>
      <c r="RYH60" s="128"/>
      <c r="RYI60" s="128"/>
      <c r="RYJ60" s="128"/>
      <c r="RYK60" s="128"/>
      <c r="RYL60" s="128"/>
      <c r="RYM60" s="128"/>
      <c r="RYN60" s="128"/>
      <c r="RYO60" s="128"/>
      <c r="RYP60" s="128"/>
      <c r="RYQ60" s="128"/>
      <c r="RYR60" s="128"/>
      <c r="RYS60" s="128"/>
      <c r="RYT60" s="128"/>
      <c r="RYU60" s="128"/>
      <c r="RYV60" s="128"/>
      <c r="RYW60" s="128"/>
      <c r="RYX60" s="128"/>
      <c r="RYY60" s="128"/>
      <c r="RYZ60" s="128"/>
      <c r="RZA60" s="128"/>
      <c r="RZB60" s="128"/>
      <c r="RZC60" s="128"/>
      <c r="RZD60" s="128"/>
      <c r="RZE60" s="128"/>
      <c r="RZF60" s="128"/>
      <c r="RZG60" s="128"/>
      <c r="RZH60" s="128"/>
      <c r="RZI60" s="128"/>
      <c r="RZJ60" s="128"/>
      <c r="RZK60" s="128"/>
      <c r="RZL60" s="128"/>
      <c r="RZM60" s="128"/>
      <c r="RZN60" s="128"/>
      <c r="RZO60" s="128"/>
      <c r="RZP60" s="128"/>
      <c r="RZQ60" s="128"/>
      <c r="RZR60" s="128"/>
      <c r="RZS60" s="128"/>
      <c r="RZT60" s="128"/>
      <c r="RZU60" s="128"/>
      <c r="RZV60" s="128"/>
      <c r="RZW60" s="128"/>
      <c r="RZX60" s="128"/>
      <c r="RZY60" s="128"/>
      <c r="RZZ60" s="128"/>
      <c r="SAA60" s="128"/>
      <c r="SAB60" s="128"/>
      <c r="SAC60" s="128"/>
      <c r="SAD60" s="128"/>
      <c r="SAE60" s="128"/>
      <c r="SAF60" s="128"/>
      <c r="SAG60" s="128"/>
      <c r="SAH60" s="128"/>
      <c r="SAI60" s="128"/>
      <c r="SAJ60" s="128"/>
      <c r="SAK60" s="128"/>
      <c r="SAL60" s="128"/>
      <c r="SAM60" s="128"/>
      <c r="SAN60" s="128"/>
      <c r="SAO60" s="128"/>
      <c r="SAP60" s="128"/>
      <c r="SAQ60" s="128"/>
      <c r="SAR60" s="128"/>
      <c r="SAS60" s="128"/>
      <c r="SAT60" s="128"/>
      <c r="SAU60" s="128"/>
      <c r="SAV60" s="128"/>
      <c r="SAW60" s="128"/>
      <c r="SAX60" s="128"/>
      <c r="SAY60" s="128"/>
      <c r="SAZ60" s="128"/>
      <c r="SBA60" s="128"/>
      <c r="SBB60" s="128"/>
      <c r="SBC60" s="128"/>
      <c r="SBD60" s="128"/>
      <c r="SBE60" s="128"/>
      <c r="SBF60" s="128"/>
      <c r="SBG60" s="128"/>
      <c r="SBH60" s="128"/>
      <c r="SBI60" s="128"/>
      <c r="SBJ60" s="128"/>
      <c r="SBK60" s="128"/>
      <c r="SBL60" s="128"/>
      <c r="SBM60" s="128"/>
      <c r="SBN60" s="128"/>
      <c r="SBO60" s="128"/>
      <c r="SBP60" s="128"/>
      <c r="SBQ60" s="128"/>
      <c r="SBR60" s="128"/>
      <c r="SBS60" s="128"/>
      <c r="SBT60" s="128"/>
      <c r="SBU60" s="128"/>
      <c r="SBV60" s="128"/>
      <c r="SBW60" s="128"/>
      <c r="SBX60" s="128"/>
      <c r="SBY60" s="128"/>
      <c r="SBZ60" s="128"/>
      <c r="SCA60" s="128"/>
      <c r="SCB60" s="128"/>
      <c r="SCC60" s="128"/>
      <c r="SCD60" s="128"/>
      <c r="SCE60" s="128"/>
      <c r="SCF60" s="128"/>
      <c r="SCG60" s="128"/>
      <c r="SCH60" s="128"/>
      <c r="SCI60" s="128"/>
      <c r="SCJ60" s="128"/>
      <c r="SCK60" s="128"/>
      <c r="SCL60" s="128"/>
      <c r="SCM60" s="128"/>
      <c r="SCN60" s="128"/>
      <c r="SCO60" s="128"/>
      <c r="SCP60" s="128"/>
      <c r="SCQ60" s="128"/>
      <c r="SCR60" s="128"/>
      <c r="SCS60" s="128"/>
      <c r="SCT60" s="128"/>
      <c r="SCU60" s="128"/>
      <c r="SCV60" s="128"/>
      <c r="SCW60" s="128"/>
      <c r="SCX60" s="128"/>
      <c r="SCY60" s="128"/>
      <c r="SCZ60" s="128"/>
      <c r="SDA60" s="128"/>
      <c r="SDB60" s="128"/>
      <c r="SDC60" s="128"/>
      <c r="SDD60" s="128"/>
      <c r="SDE60" s="128"/>
      <c r="SDF60" s="128"/>
      <c r="SDG60" s="128"/>
      <c r="SDH60" s="128"/>
      <c r="SDI60" s="128"/>
      <c r="SDJ60" s="128"/>
      <c r="SDK60" s="128"/>
      <c r="SDL60" s="128"/>
      <c r="SDM60" s="128"/>
      <c r="SDN60" s="128"/>
      <c r="SDO60" s="128"/>
      <c r="SDP60" s="128"/>
      <c r="SDQ60" s="128"/>
      <c r="SDR60" s="128"/>
      <c r="SDS60" s="128"/>
      <c r="SDT60" s="128"/>
      <c r="SDU60" s="128"/>
      <c r="SDV60" s="128"/>
      <c r="SDW60" s="128"/>
      <c r="SDX60" s="128"/>
      <c r="SDY60" s="128"/>
      <c r="SDZ60" s="128"/>
      <c r="SEA60" s="128"/>
      <c r="SEB60" s="128"/>
      <c r="SEC60" s="128"/>
      <c r="SED60" s="128"/>
      <c r="SEE60" s="128"/>
      <c r="SEF60" s="128"/>
      <c r="SEG60" s="128"/>
      <c r="SEH60" s="128"/>
      <c r="SEI60" s="128"/>
      <c r="SEJ60" s="128"/>
      <c r="SEK60" s="128"/>
      <c r="SEL60" s="128"/>
      <c r="SEM60" s="128"/>
      <c r="SEN60" s="128"/>
      <c r="SEO60" s="128"/>
      <c r="SEP60" s="128"/>
      <c r="SEQ60" s="128"/>
      <c r="SER60" s="128"/>
      <c r="SES60" s="128"/>
      <c r="SET60" s="128"/>
      <c r="SEU60" s="128"/>
      <c r="SEV60" s="128"/>
      <c r="SEW60" s="128"/>
      <c r="SEX60" s="128"/>
      <c r="SEY60" s="128"/>
      <c r="SEZ60" s="128"/>
      <c r="SFA60" s="128"/>
      <c r="SFB60" s="128"/>
      <c r="SFC60" s="128"/>
      <c r="SFD60" s="128"/>
      <c r="SFE60" s="128"/>
      <c r="SFF60" s="128"/>
      <c r="SFG60" s="128"/>
      <c r="SFH60" s="128"/>
      <c r="SFI60" s="128"/>
      <c r="SFJ60" s="128"/>
      <c r="SFK60" s="128"/>
      <c r="SFL60" s="128"/>
      <c r="SFM60" s="128"/>
      <c r="SFN60" s="128"/>
      <c r="SFO60" s="128"/>
      <c r="SFP60" s="128"/>
      <c r="SFQ60" s="128"/>
      <c r="SFR60" s="128"/>
      <c r="SFS60" s="128"/>
      <c r="SFT60" s="128"/>
      <c r="SFU60" s="128"/>
      <c r="SFV60" s="128"/>
      <c r="SFW60" s="128"/>
      <c r="SFX60" s="128"/>
      <c r="SFY60" s="128"/>
      <c r="SFZ60" s="128"/>
      <c r="SGA60" s="128"/>
      <c r="SGB60" s="128"/>
      <c r="SGC60" s="128"/>
      <c r="SGD60" s="128"/>
      <c r="SGE60" s="128"/>
      <c r="SGF60" s="128"/>
      <c r="SGG60" s="128"/>
      <c r="SGH60" s="128"/>
      <c r="SGI60" s="128"/>
      <c r="SGJ60" s="128"/>
      <c r="SGK60" s="128"/>
      <c r="SGL60" s="128"/>
      <c r="SGM60" s="128"/>
      <c r="SGN60" s="128"/>
      <c r="SGO60" s="128"/>
      <c r="SGP60" s="128"/>
      <c r="SGQ60" s="128"/>
      <c r="SGR60" s="128"/>
      <c r="SGS60" s="128"/>
      <c r="SGT60" s="128"/>
      <c r="SGU60" s="128"/>
      <c r="SGV60" s="128"/>
      <c r="SGW60" s="128"/>
      <c r="SGX60" s="128"/>
      <c r="SGY60" s="128"/>
      <c r="SGZ60" s="128"/>
      <c r="SHA60" s="128"/>
      <c r="SHB60" s="128"/>
      <c r="SHC60" s="128"/>
      <c r="SHD60" s="128"/>
      <c r="SHE60" s="128"/>
      <c r="SHF60" s="128"/>
      <c r="SHG60" s="128"/>
      <c r="SHH60" s="128"/>
      <c r="SHI60" s="128"/>
      <c r="SHJ60" s="128"/>
      <c r="SHK60" s="128"/>
      <c r="SHL60" s="128"/>
      <c r="SHM60" s="128"/>
      <c r="SHN60" s="128"/>
      <c r="SHO60" s="128"/>
      <c r="SHP60" s="128"/>
      <c r="SHQ60" s="128"/>
      <c r="SHR60" s="128"/>
      <c r="SHS60" s="128"/>
      <c r="SHT60" s="128"/>
      <c r="SHU60" s="128"/>
      <c r="SHV60" s="128"/>
      <c r="SHW60" s="128"/>
      <c r="SHX60" s="128"/>
      <c r="SHY60" s="128"/>
      <c r="SHZ60" s="128"/>
      <c r="SIA60" s="128"/>
      <c r="SIB60" s="128"/>
      <c r="SIC60" s="128"/>
      <c r="SID60" s="128"/>
      <c r="SIE60" s="128"/>
      <c r="SIF60" s="128"/>
      <c r="SIG60" s="128"/>
      <c r="SIH60" s="128"/>
      <c r="SII60" s="128"/>
      <c r="SIJ60" s="128"/>
      <c r="SIK60" s="128"/>
      <c r="SIL60" s="128"/>
      <c r="SIM60" s="128"/>
      <c r="SIN60" s="128"/>
      <c r="SIO60" s="128"/>
      <c r="SIP60" s="128"/>
      <c r="SIQ60" s="128"/>
      <c r="SIR60" s="128"/>
      <c r="SIS60" s="128"/>
      <c r="SIT60" s="128"/>
      <c r="SIU60" s="128"/>
      <c r="SIV60" s="128"/>
      <c r="SIW60" s="128"/>
      <c r="SIX60" s="128"/>
      <c r="SIY60" s="128"/>
      <c r="SIZ60" s="128"/>
      <c r="SJA60" s="128"/>
      <c r="SJB60" s="128"/>
      <c r="SJC60" s="128"/>
      <c r="SJD60" s="128"/>
      <c r="SJE60" s="128"/>
      <c r="SJF60" s="128"/>
      <c r="SJG60" s="128"/>
      <c r="SJH60" s="128"/>
      <c r="SJI60" s="128"/>
      <c r="SJJ60" s="128"/>
      <c r="SJK60" s="128"/>
      <c r="SJL60" s="128"/>
      <c r="SJM60" s="128"/>
      <c r="SJN60" s="128"/>
      <c r="SJO60" s="128"/>
      <c r="SJP60" s="128"/>
      <c r="SJQ60" s="128"/>
      <c r="SJR60" s="128"/>
      <c r="SJS60" s="128"/>
      <c r="SJT60" s="128"/>
      <c r="SJU60" s="128"/>
      <c r="SJV60" s="128"/>
      <c r="SJW60" s="128"/>
      <c r="SJX60" s="128"/>
      <c r="SJY60" s="128"/>
      <c r="SJZ60" s="128"/>
      <c r="SKA60" s="128"/>
      <c r="SKB60" s="128"/>
      <c r="SKC60" s="128"/>
      <c r="SKD60" s="128"/>
      <c r="SKE60" s="128"/>
      <c r="SKF60" s="128"/>
      <c r="SKG60" s="128"/>
      <c r="SKH60" s="128"/>
      <c r="SKI60" s="128"/>
      <c r="SKJ60" s="128"/>
      <c r="SKK60" s="128"/>
      <c r="SKL60" s="128"/>
      <c r="SKM60" s="128"/>
      <c r="SKN60" s="128"/>
      <c r="SKO60" s="128"/>
      <c r="SKP60" s="128"/>
      <c r="SKQ60" s="128"/>
      <c r="SKR60" s="128"/>
      <c r="SKS60" s="128"/>
      <c r="SKT60" s="128"/>
      <c r="SKU60" s="128"/>
      <c r="SKV60" s="128"/>
      <c r="SKW60" s="128"/>
      <c r="SKX60" s="128"/>
      <c r="SKY60" s="128"/>
      <c r="SKZ60" s="128"/>
      <c r="SLA60" s="128"/>
      <c r="SLB60" s="128"/>
      <c r="SLC60" s="128"/>
      <c r="SLD60" s="128"/>
      <c r="SLE60" s="128"/>
      <c r="SLF60" s="128"/>
      <c r="SLG60" s="128"/>
      <c r="SLH60" s="128"/>
      <c r="SLI60" s="128"/>
      <c r="SLJ60" s="128"/>
      <c r="SLK60" s="128"/>
      <c r="SLL60" s="128"/>
      <c r="SLM60" s="128"/>
      <c r="SLN60" s="128"/>
      <c r="SLO60" s="128"/>
      <c r="SLP60" s="128"/>
      <c r="SLQ60" s="128"/>
      <c r="SLR60" s="128"/>
      <c r="SLS60" s="128"/>
      <c r="SLT60" s="128"/>
      <c r="SLU60" s="128"/>
      <c r="SLV60" s="128"/>
      <c r="SLW60" s="128"/>
      <c r="SLX60" s="128"/>
      <c r="SLY60" s="128"/>
      <c r="SLZ60" s="128"/>
      <c r="SMA60" s="128"/>
      <c r="SMB60" s="128"/>
      <c r="SMC60" s="128"/>
      <c r="SMD60" s="128"/>
      <c r="SME60" s="128"/>
      <c r="SMF60" s="128"/>
      <c r="SMG60" s="128"/>
      <c r="SMH60" s="128"/>
      <c r="SMI60" s="128"/>
      <c r="SMJ60" s="128"/>
      <c r="SMK60" s="128"/>
      <c r="SML60" s="128"/>
      <c r="SMM60" s="128"/>
      <c r="SMN60" s="128"/>
      <c r="SMO60" s="128"/>
      <c r="SMP60" s="128"/>
      <c r="SMQ60" s="128"/>
      <c r="SMR60" s="128"/>
      <c r="SMS60" s="128"/>
      <c r="SMT60" s="128"/>
      <c r="SMU60" s="128"/>
      <c r="SMV60" s="128"/>
      <c r="SMW60" s="128"/>
      <c r="SMX60" s="128"/>
      <c r="SMY60" s="128"/>
      <c r="SMZ60" s="128"/>
      <c r="SNA60" s="128"/>
      <c r="SNB60" s="128"/>
      <c r="SNC60" s="128"/>
      <c r="SND60" s="128"/>
      <c r="SNE60" s="128"/>
      <c r="SNF60" s="128"/>
      <c r="SNG60" s="128"/>
      <c r="SNH60" s="128"/>
      <c r="SNI60" s="128"/>
      <c r="SNJ60" s="128"/>
      <c r="SNK60" s="128"/>
      <c r="SNL60" s="128"/>
      <c r="SNM60" s="128"/>
      <c r="SNN60" s="128"/>
      <c r="SNO60" s="128"/>
      <c r="SNP60" s="128"/>
      <c r="SNQ60" s="128"/>
      <c r="SNR60" s="128"/>
      <c r="SNS60" s="128"/>
      <c r="SNT60" s="128"/>
      <c r="SNU60" s="128"/>
      <c r="SNV60" s="128"/>
      <c r="SNW60" s="128"/>
      <c r="SNX60" s="128"/>
      <c r="SNY60" s="128"/>
      <c r="SNZ60" s="128"/>
      <c r="SOA60" s="128"/>
      <c r="SOB60" s="128"/>
      <c r="SOC60" s="128"/>
      <c r="SOD60" s="128"/>
      <c r="SOE60" s="128"/>
      <c r="SOF60" s="128"/>
      <c r="SOG60" s="128"/>
      <c r="SOH60" s="128"/>
      <c r="SOI60" s="128"/>
      <c r="SOJ60" s="128"/>
      <c r="SOK60" s="128"/>
      <c r="SOL60" s="128"/>
      <c r="SOM60" s="128"/>
      <c r="SON60" s="128"/>
      <c r="SOO60" s="128"/>
      <c r="SOP60" s="128"/>
      <c r="SOQ60" s="128"/>
      <c r="SOR60" s="128"/>
      <c r="SOS60" s="128"/>
      <c r="SOT60" s="128"/>
      <c r="SOU60" s="128"/>
      <c r="SOV60" s="128"/>
      <c r="SOW60" s="128"/>
      <c r="SOX60" s="128"/>
      <c r="SOY60" s="128"/>
      <c r="SOZ60" s="128"/>
      <c r="SPA60" s="128"/>
      <c r="SPB60" s="128"/>
      <c r="SPC60" s="128"/>
      <c r="SPD60" s="128"/>
      <c r="SPE60" s="128"/>
      <c r="SPF60" s="128"/>
      <c r="SPG60" s="128"/>
      <c r="SPH60" s="128"/>
      <c r="SPI60" s="128"/>
      <c r="SPJ60" s="128"/>
      <c r="SPK60" s="128"/>
      <c r="SPL60" s="128"/>
      <c r="SPM60" s="128"/>
      <c r="SPN60" s="128"/>
      <c r="SPO60" s="128"/>
      <c r="SPP60" s="128"/>
      <c r="SPQ60" s="128"/>
      <c r="SPR60" s="128"/>
      <c r="SPS60" s="128"/>
      <c r="SPT60" s="128"/>
      <c r="SPU60" s="128"/>
      <c r="SPV60" s="128"/>
      <c r="SPW60" s="128"/>
      <c r="SPX60" s="128"/>
      <c r="SPY60" s="128"/>
      <c r="SPZ60" s="128"/>
      <c r="SQA60" s="128"/>
      <c r="SQB60" s="128"/>
      <c r="SQC60" s="128"/>
      <c r="SQD60" s="128"/>
      <c r="SQE60" s="128"/>
      <c r="SQF60" s="128"/>
      <c r="SQG60" s="128"/>
      <c r="SQH60" s="128"/>
      <c r="SQI60" s="128"/>
      <c r="SQJ60" s="128"/>
      <c r="SQK60" s="128"/>
      <c r="SQL60" s="128"/>
      <c r="SQM60" s="128"/>
      <c r="SQN60" s="128"/>
      <c r="SQO60" s="128"/>
      <c r="SQP60" s="128"/>
      <c r="SQQ60" s="128"/>
      <c r="SQR60" s="128"/>
      <c r="SQS60" s="128"/>
      <c r="SQT60" s="128"/>
      <c r="SQU60" s="128"/>
      <c r="SQV60" s="128"/>
      <c r="SQW60" s="128"/>
      <c r="SQX60" s="128"/>
      <c r="SQY60" s="128"/>
      <c r="SQZ60" s="128"/>
      <c r="SRA60" s="128"/>
      <c r="SRB60" s="128"/>
      <c r="SRC60" s="128"/>
      <c r="SRD60" s="128"/>
      <c r="SRE60" s="128"/>
      <c r="SRF60" s="128"/>
      <c r="SRG60" s="128"/>
      <c r="SRH60" s="128"/>
      <c r="SRI60" s="128"/>
      <c r="SRJ60" s="128"/>
      <c r="SRK60" s="128"/>
      <c r="SRL60" s="128"/>
      <c r="SRM60" s="128"/>
      <c r="SRN60" s="128"/>
      <c r="SRO60" s="128"/>
      <c r="SRP60" s="128"/>
      <c r="SRQ60" s="128"/>
      <c r="SRR60" s="128"/>
      <c r="SRS60" s="128"/>
      <c r="SRT60" s="128"/>
      <c r="SRU60" s="128"/>
      <c r="SRV60" s="128"/>
      <c r="SRW60" s="128"/>
      <c r="SRX60" s="128"/>
      <c r="SRY60" s="128"/>
      <c r="SRZ60" s="128"/>
      <c r="SSA60" s="128"/>
      <c r="SSB60" s="128"/>
      <c r="SSC60" s="128"/>
      <c r="SSD60" s="128"/>
      <c r="SSE60" s="128"/>
      <c r="SSF60" s="128"/>
      <c r="SSG60" s="128"/>
      <c r="SSH60" s="128"/>
      <c r="SSI60" s="128"/>
      <c r="SSJ60" s="128"/>
      <c r="SSK60" s="128"/>
      <c r="SSL60" s="128"/>
      <c r="SSM60" s="128"/>
      <c r="SSN60" s="128"/>
      <c r="SSO60" s="128"/>
      <c r="SSP60" s="128"/>
      <c r="SSQ60" s="128"/>
      <c r="SSR60" s="128"/>
      <c r="SSS60" s="128"/>
      <c r="SST60" s="128"/>
      <c r="SSU60" s="128"/>
      <c r="SSV60" s="128"/>
      <c r="SSW60" s="128"/>
      <c r="SSX60" s="128"/>
      <c r="SSY60" s="128"/>
      <c r="SSZ60" s="128"/>
      <c r="STA60" s="128"/>
      <c r="STB60" s="128"/>
      <c r="STC60" s="128"/>
      <c r="STD60" s="128"/>
      <c r="STE60" s="128"/>
      <c r="STF60" s="128"/>
      <c r="STG60" s="128"/>
      <c r="STH60" s="128"/>
      <c r="STI60" s="128"/>
      <c r="STJ60" s="128"/>
      <c r="STK60" s="128"/>
      <c r="STL60" s="128"/>
      <c r="STM60" s="128"/>
      <c r="STN60" s="128"/>
      <c r="STO60" s="128"/>
      <c r="STP60" s="128"/>
      <c r="STQ60" s="128"/>
      <c r="STR60" s="128"/>
      <c r="STS60" s="128"/>
      <c r="STT60" s="128"/>
      <c r="STU60" s="128"/>
      <c r="STV60" s="128"/>
      <c r="STW60" s="128"/>
      <c r="STX60" s="128"/>
      <c r="STY60" s="128"/>
      <c r="STZ60" s="128"/>
      <c r="SUA60" s="128"/>
      <c r="SUB60" s="128"/>
      <c r="SUC60" s="128"/>
      <c r="SUD60" s="128"/>
      <c r="SUE60" s="128"/>
      <c r="SUF60" s="128"/>
      <c r="SUG60" s="128"/>
      <c r="SUH60" s="128"/>
      <c r="SUI60" s="128"/>
      <c r="SUJ60" s="128"/>
      <c r="SUK60" s="128"/>
      <c r="SUL60" s="128"/>
      <c r="SUM60" s="128"/>
      <c r="SUN60" s="128"/>
      <c r="SUO60" s="128"/>
      <c r="SUP60" s="128"/>
      <c r="SUQ60" s="128"/>
      <c r="SUR60" s="128"/>
      <c r="SUS60" s="128"/>
      <c r="SUT60" s="128"/>
      <c r="SUU60" s="128"/>
      <c r="SUV60" s="128"/>
      <c r="SUW60" s="128"/>
      <c r="SUX60" s="128"/>
      <c r="SUY60" s="128"/>
      <c r="SUZ60" s="128"/>
      <c r="SVA60" s="128"/>
      <c r="SVB60" s="128"/>
      <c r="SVC60" s="128"/>
      <c r="SVD60" s="128"/>
      <c r="SVE60" s="128"/>
      <c r="SVF60" s="128"/>
      <c r="SVG60" s="128"/>
      <c r="SVH60" s="128"/>
      <c r="SVI60" s="128"/>
      <c r="SVJ60" s="128"/>
      <c r="SVK60" s="128"/>
      <c r="SVL60" s="128"/>
      <c r="SVM60" s="128"/>
      <c r="SVN60" s="128"/>
      <c r="SVO60" s="128"/>
      <c r="SVP60" s="128"/>
      <c r="SVQ60" s="128"/>
      <c r="SVR60" s="128"/>
      <c r="SVS60" s="128"/>
      <c r="SVT60" s="128"/>
      <c r="SVU60" s="128"/>
      <c r="SVV60" s="128"/>
      <c r="SVW60" s="128"/>
      <c r="SVX60" s="128"/>
      <c r="SVY60" s="128"/>
      <c r="SVZ60" s="128"/>
      <c r="SWA60" s="128"/>
      <c r="SWB60" s="128"/>
      <c r="SWC60" s="128"/>
      <c r="SWD60" s="128"/>
      <c r="SWE60" s="128"/>
      <c r="SWF60" s="128"/>
      <c r="SWG60" s="128"/>
      <c r="SWH60" s="128"/>
      <c r="SWI60" s="128"/>
      <c r="SWJ60" s="128"/>
      <c r="SWK60" s="128"/>
      <c r="SWL60" s="128"/>
      <c r="SWM60" s="128"/>
      <c r="SWN60" s="128"/>
      <c r="SWO60" s="128"/>
      <c r="SWP60" s="128"/>
      <c r="SWQ60" s="128"/>
      <c r="SWR60" s="128"/>
      <c r="SWS60" s="128"/>
      <c r="SWT60" s="128"/>
      <c r="SWU60" s="128"/>
      <c r="SWV60" s="128"/>
      <c r="SWW60" s="128"/>
      <c r="SWX60" s="128"/>
      <c r="SWY60" s="128"/>
      <c r="SWZ60" s="128"/>
      <c r="SXA60" s="128"/>
      <c r="SXB60" s="128"/>
      <c r="SXC60" s="128"/>
      <c r="SXD60" s="128"/>
      <c r="SXE60" s="128"/>
      <c r="SXF60" s="128"/>
      <c r="SXG60" s="128"/>
      <c r="SXH60" s="128"/>
      <c r="SXI60" s="128"/>
      <c r="SXJ60" s="128"/>
      <c r="SXK60" s="128"/>
      <c r="SXL60" s="128"/>
      <c r="SXM60" s="128"/>
      <c r="SXN60" s="128"/>
      <c r="SXO60" s="128"/>
      <c r="SXP60" s="128"/>
      <c r="SXQ60" s="128"/>
      <c r="SXR60" s="128"/>
      <c r="SXS60" s="128"/>
      <c r="SXT60" s="128"/>
      <c r="SXU60" s="128"/>
      <c r="SXV60" s="128"/>
      <c r="SXW60" s="128"/>
      <c r="SXX60" s="128"/>
      <c r="SXY60" s="128"/>
      <c r="SXZ60" s="128"/>
      <c r="SYA60" s="128"/>
      <c r="SYB60" s="128"/>
      <c r="SYC60" s="128"/>
      <c r="SYD60" s="128"/>
      <c r="SYE60" s="128"/>
      <c r="SYF60" s="128"/>
      <c r="SYG60" s="128"/>
      <c r="SYH60" s="128"/>
      <c r="SYI60" s="128"/>
      <c r="SYJ60" s="128"/>
      <c r="SYK60" s="128"/>
      <c r="SYL60" s="128"/>
      <c r="SYM60" s="128"/>
      <c r="SYN60" s="128"/>
      <c r="SYO60" s="128"/>
      <c r="SYP60" s="128"/>
      <c r="SYQ60" s="128"/>
      <c r="SYR60" s="128"/>
      <c r="SYS60" s="128"/>
      <c r="SYT60" s="128"/>
      <c r="SYU60" s="128"/>
      <c r="SYV60" s="128"/>
      <c r="SYW60" s="128"/>
      <c r="SYX60" s="128"/>
      <c r="SYY60" s="128"/>
      <c r="SYZ60" s="128"/>
      <c r="SZA60" s="128"/>
      <c r="SZB60" s="128"/>
      <c r="SZC60" s="128"/>
      <c r="SZD60" s="128"/>
      <c r="SZE60" s="128"/>
      <c r="SZF60" s="128"/>
      <c r="SZG60" s="128"/>
      <c r="SZH60" s="128"/>
      <c r="SZI60" s="128"/>
      <c r="SZJ60" s="128"/>
      <c r="SZK60" s="128"/>
      <c r="SZL60" s="128"/>
      <c r="SZM60" s="128"/>
      <c r="SZN60" s="128"/>
      <c r="SZO60" s="128"/>
      <c r="SZP60" s="128"/>
      <c r="SZQ60" s="128"/>
      <c r="SZR60" s="128"/>
      <c r="SZS60" s="128"/>
      <c r="SZT60" s="128"/>
      <c r="SZU60" s="128"/>
      <c r="SZV60" s="128"/>
      <c r="SZW60" s="128"/>
      <c r="SZX60" s="128"/>
      <c r="SZY60" s="128"/>
      <c r="SZZ60" s="128"/>
      <c r="TAA60" s="128"/>
      <c r="TAB60" s="128"/>
      <c r="TAC60" s="128"/>
      <c r="TAD60" s="128"/>
      <c r="TAE60" s="128"/>
      <c r="TAF60" s="128"/>
      <c r="TAG60" s="128"/>
      <c r="TAH60" s="128"/>
      <c r="TAI60" s="128"/>
      <c r="TAJ60" s="128"/>
      <c r="TAK60" s="128"/>
      <c r="TAL60" s="128"/>
      <c r="TAM60" s="128"/>
      <c r="TAN60" s="128"/>
      <c r="TAO60" s="128"/>
      <c r="TAP60" s="128"/>
      <c r="TAQ60" s="128"/>
      <c r="TAR60" s="128"/>
      <c r="TAS60" s="128"/>
      <c r="TAT60" s="128"/>
      <c r="TAU60" s="128"/>
      <c r="TAV60" s="128"/>
      <c r="TAW60" s="128"/>
      <c r="TAX60" s="128"/>
      <c r="TAY60" s="128"/>
      <c r="TAZ60" s="128"/>
      <c r="TBA60" s="128"/>
      <c r="TBB60" s="128"/>
      <c r="TBC60" s="128"/>
      <c r="TBD60" s="128"/>
      <c r="TBE60" s="128"/>
      <c r="TBF60" s="128"/>
      <c r="TBG60" s="128"/>
      <c r="TBH60" s="128"/>
      <c r="TBI60" s="128"/>
      <c r="TBJ60" s="128"/>
      <c r="TBK60" s="128"/>
      <c r="TBL60" s="128"/>
      <c r="TBM60" s="128"/>
      <c r="TBN60" s="128"/>
      <c r="TBO60" s="128"/>
      <c r="TBP60" s="128"/>
      <c r="TBQ60" s="128"/>
      <c r="TBR60" s="128"/>
      <c r="TBS60" s="128"/>
      <c r="TBT60" s="128"/>
      <c r="TBU60" s="128"/>
      <c r="TBV60" s="128"/>
      <c r="TBW60" s="128"/>
      <c r="TBX60" s="128"/>
      <c r="TBY60" s="128"/>
      <c r="TBZ60" s="128"/>
      <c r="TCA60" s="128"/>
      <c r="TCB60" s="128"/>
      <c r="TCC60" s="128"/>
      <c r="TCD60" s="128"/>
      <c r="TCE60" s="128"/>
      <c r="TCF60" s="128"/>
      <c r="TCG60" s="128"/>
      <c r="TCH60" s="128"/>
      <c r="TCI60" s="128"/>
      <c r="TCJ60" s="128"/>
      <c r="TCK60" s="128"/>
      <c r="TCL60" s="128"/>
      <c r="TCM60" s="128"/>
      <c r="TCN60" s="128"/>
      <c r="TCO60" s="128"/>
      <c r="TCP60" s="128"/>
      <c r="TCQ60" s="128"/>
      <c r="TCR60" s="128"/>
      <c r="TCS60" s="128"/>
      <c r="TCT60" s="128"/>
      <c r="TCU60" s="128"/>
      <c r="TCV60" s="128"/>
      <c r="TCW60" s="128"/>
      <c r="TCX60" s="128"/>
      <c r="TCY60" s="128"/>
      <c r="TCZ60" s="128"/>
      <c r="TDA60" s="128"/>
      <c r="TDB60" s="128"/>
      <c r="TDC60" s="128"/>
      <c r="TDD60" s="128"/>
      <c r="TDE60" s="128"/>
      <c r="TDF60" s="128"/>
      <c r="TDG60" s="128"/>
      <c r="TDH60" s="128"/>
      <c r="TDI60" s="128"/>
      <c r="TDJ60" s="128"/>
      <c r="TDK60" s="128"/>
      <c r="TDL60" s="128"/>
      <c r="TDM60" s="128"/>
      <c r="TDN60" s="128"/>
      <c r="TDO60" s="128"/>
      <c r="TDP60" s="128"/>
      <c r="TDQ60" s="128"/>
      <c r="TDR60" s="128"/>
      <c r="TDS60" s="128"/>
      <c r="TDT60" s="128"/>
      <c r="TDU60" s="128"/>
      <c r="TDV60" s="128"/>
      <c r="TDW60" s="128"/>
      <c r="TDX60" s="128"/>
      <c r="TDY60" s="128"/>
      <c r="TDZ60" s="128"/>
      <c r="TEA60" s="128"/>
      <c r="TEB60" s="128"/>
      <c r="TEC60" s="128"/>
      <c r="TED60" s="128"/>
      <c r="TEE60" s="128"/>
      <c r="TEF60" s="128"/>
      <c r="TEG60" s="128"/>
      <c r="TEH60" s="128"/>
      <c r="TEI60" s="128"/>
      <c r="TEJ60" s="128"/>
      <c r="TEK60" s="128"/>
      <c r="TEL60" s="128"/>
      <c r="TEM60" s="128"/>
      <c r="TEN60" s="128"/>
      <c r="TEO60" s="128"/>
      <c r="TEP60" s="128"/>
      <c r="TEQ60" s="128"/>
      <c r="TER60" s="128"/>
      <c r="TES60" s="128"/>
      <c r="TET60" s="128"/>
      <c r="TEU60" s="128"/>
      <c r="TEV60" s="128"/>
      <c r="TEW60" s="128"/>
      <c r="TEX60" s="128"/>
      <c r="TEY60" s="128"/>
      <c r="TEZ60" s="128"/>
      <c r="TFA60" s="128"/>
      <c r="TFB60" s="128"/>
      <c r="TFC60" s="128"/>
      <c r="TFD60" s="128"/>
      <c r="TFE60" s="128"/>
      <c r="TFF60" s="128"/>
      <c r="TFG60" s="128"/>
      <c r="TFH60" s="128"/>
      <c r="TFI60" s="128"/>
      <c r="TFJ60" s="128"/>
      <c r="TFK60" s="128"/>
      <c r="TFL60" s="128"/>
      <c r="TFM60" s="128"/>
      <c r="TFN60" s="128"/>
      <c r="TFO60" s="128"/>
      <c r="TFP60" s="128"/>
      <c r="TFQ60" s="128"/>
      <c r="TFR60" s="128"/>
      <c r="TFS60" s="128"/>
      <c r="TFT60" s="128"/>
      <c r="TFU60" s="128"/>
      <c r="TFV60" s="128"/>
      <c r="TFW60" s="128"/>
      <c r="TFX60" s="128"/>
      <c r="TFY60" s="128"/>
      <c r="TFZ60" s="128"/>
      <c r="TGA60" s="128"/>
      <c r="TGB60" s="128"/>
      <c r="TGC60" s="128"/>
      <c r="TGD60" s="128"/>
      <c r="TGE60" s="128"/>
      <c r="TGF60" s="128"/>
      <c r="TGG60" s="128"/>
      <c r="TGH60" s="128"/>
      <c r="TGI60" s="128"/>
      <c r="TGJ60" s="128"/>
      <c r="TGK60" s="128"/>
      <c r="TGL60" s="128"/>
      <c r="TGM60" s="128"/>
      <c r="TGN60" s="128"/>
      <c r="TGO60" s="128"/>
      <c r="TGP60" s="128"/>
      <c r="TGQ60" s="128"/>
      <c r="TGR60" s="128"/>
      <c r="TGS60" s="128"/>
      <c r="TGT60" s="128"/>
      <c r="TGU60" s="128"/>
      <c r="TGV60" s="128"/>
      <c r="TGW60" s="128"/>
      <c r="TGX60" s="128"/>
      <c r="TGY60" s="128"/>
      <c r="TGZ60" s="128"/>
      <c r="THA60" s="128"/>
      <c r="THB60" s="128"/>
      <c r="THC60" s="128"/>
      <c r="THD60" s="128"/>
      <c r="THE60" s="128"/>
      <c r="THF60" s="128"/>
      <c r="THG60" s="128"/>
      <c r="THH60" s="128"/>
      <c r="THI60" s="128"/>
      <c r="THJ60" s="128"/>
      <c r="THK60" s="128"/>
      <c r="THL60" s="128"/>
      <c r="THM60" s="128"/>
      <c r="THN60" s="128"/>
      <c r="THO60" s="128"/>
      <c r="THP60" s="128"/>
      <c r="THQ60" s="128"/>
      <c r="THR60" s="128"/>
      <c r="THS60" s="128"/>
      <c r="THT60" s="128"/>
      <c r="THU60" s="128"/>
      <c r="THV60" s="128"/>
      <c r="THW60" s="128"/>
      <c r="THX60" s="128"/>
      <c r="THY60" s="128"/>
      <c r="THZ60" s="128"/>
      <c r="TIA60" s="128"/>
      <c r="TIB60" s="128"/>
      <c r="TIC60" s="128"/>
      <c r="TID60" s="128"/>
      <c r="TIE60" s="128"/>
      <c r="TIF60" s="128"/>
      <c r="TIG60" s="128"/>
      <c r="TIH60" s="128"/>
      <c r="TII60" s="128"/>
      <c r="TIJ60" s="128"/>
      <c r="TIK60" s="128"/>
      <c r="TIL60" s="128"/>
      <c r="TIM60" s="128"/>
      <c r="TIN60" s="128"/>
      <c r="TIO60" s="128"/>
      <c r="TIP60" s="128"/>
      <c r="TIQ60" s="128"/>
      <c r="TIR60" s="128"/>
      <c r="TIS60" s="128"/>
      <c r="TIT60" s="128"/>
      <c r="TIU60" s="128"/>
      <c r="TIV60" s="128"/>
      <c r="TIW60" s="128"/>
      <c r="TIX60" s="128"/>
      <c r="TIY60" s="128"/>
      <c r="TIZ60" s="128"/>
      <c r="TJA60" s="128"/>
      <c r="TJB60" s="128"/>
      <c r="TJC60" s="128"/>
      <c r="TJD60" s="128"/>
      <c r="TJE60" s="128"/>
      <c r="TJF60" s="128"/>
      <c r="TJG60" s="128"/>
      <c r="TJH60" s="128"/>
      <c r="TJI60" s="128"/>
      <c r="TJJ60" s="128"/>
      <c r="TJK60" s="128"/>
      <c r="TJL60" s="128"/>
      <c r="TJM60" s="128"/>
      <c r="TJN60" s="128"/>
      <c r="TJO60" s="128"/>
      <c r="TJP60" s="128"/>
      <c r="TJQ60" s="128"/>
      <c r="TJR60" s="128"/>
      <c r="TJS60" s="128"/>
      <c r="TJT60" s="128"/>
      <c r="TJU60" s="128"/>
      <c r="TJV60" s="128"/>
      <c r="TJW60" s="128"/>
      <c r="TJX60" s="128"/>
      <c r="TJY60" s="128"/>
      <c r="TJZ60" s="128"/>
      <c r="TKA60" s="128"/>
      <c r="TKB60" s="128"/>
      <c r="TKC60" s="128"/>
      <c r="TKD60" s="128"/>
      <c r="TKE60" s="128"/>
      <c r="TKF60" s="128"/>
      <c r="TKG60" s="128"/>
      <c r="TKH60" s="128"/>
      <c r="TKI60" s="128"/>
      <c r="TKJ60" s="128"/>
      <c r="TKK60" s="128"/>
      <c r="TKL60" s="128"/>
      <c r="TKM60" s="128"/>
      <c r="TKN60" s="128"/>
      <c r="TKO60" s="128"/>
      <c r="TKP60" s="128"/>
      <c r="TKQ60" s="128"/>
      <c r="TKR60" s="128"/>
      <c r="TKS60" s="128"/>
      <c r="TKT60" s="128"/>
      <c r="TKU60" s="128"/>
      <c r="TKV60" s="128"/>
      <c r="TKW60" s="128"/>
      <c r="TKX60" s="128"/>
      <c r="TKY60" s="128"/>
      <c r="TKZ60" s="128"/>
      <c r="TLA60" s="128"/>
      <c r="TLB60" s="128"/>
      <c r="TLC60" s="128"/>
      <c r="TLD60" s="128"/>
      <c r="TLE60" s="128"/>
      <c r="TLF60" s="128"/>
      <c r="TLG60" s="128"/>
      <c r="TLH60" s="128"/>
      <c r="TLI60" s="128"/>
      <c r="TLJ60" s="128"/>
      <c r="TLK60" s="128"/>
      <c r="TLL60" s="128"/>
      <c r="TLM60" s="128"/>
      <c r="TLN60" s="128"/>
      <c r="TLO60" s="128"/>
      <c r="TLP60" s="128"/>
      <c r="TLQ60" s="128"/>
      <c r="TLR60" s="128"/>
      <c r="TLS60" s="128"/>
      <c r="TLT60" s="128"/>
      <c r="TLU60" s="128"/>
      <c r="TLV60" s="128"/>
      <c r="TLW60" s="128"/>
      <c r="TLX60" s="128"/>
      <c r="TLY60" s="128"/>
      <c r="TLZ60" s="128"/>
      <c r="TMA60" s="128"/>
      <c r="TMB60" s="128"/>
      <c r="TMC60" s="128"/>
      <c r="TMD60" s="128"/>
      <c r="TME60" s="128"/>
      <c r="TMF60" s="128"/>
      <c r="TMG60" s="128"/>
      <c r="TMH60" s="128"/>
      <c r="TMI60" s="128"/>
      <c r="TMJ60" s="128"/>
      <c r="TMK60" s="128"/>
      <c r="TML60" s="128"/>
      <c r="TMM60" s="128"/>
      <c r="TMN60" s="128"/>
      <c r="TMO60" s="128"/>
      <c r="TMP60" s="128"/>
      <c r="TMQ60" s="128"/>
      <c r="TMR60" s="128"/>
      <c r="TMS60" s="128"/>
      <c r="TMT60" s="128"/>
      <c r="TMU60" s="128"/>
      <c r="TMV60" s="128"/>
      <c r="TMW60" s="128"/>
      <c r="TMX60" s="128"/>
      <c r="TMY60" s="128"/>
      <c r="TMZ60" s="128"/>
      <c r="TNA60" s="128"/>
      <c r="TNB60" s="128"/>
      <c r="TNC60" s="128"/>
      <c r="TND60" s="128"/>
      <c r="TNE60" s="128"/>
      <c r="TNF60" s="128"/>
      <c r="TNG60" s="128"/>
      <c r="TNH60" s="128"/>
      <c r="TNI60" s="128"/>
      <c r="TNJ60" s="128"/>
      <c r="TNK60" s="128"/>
      <c r="TNL60" s="128"/>
      <c r="TNM60" s="128"/>
      <c r="TNN60" s="128"/>
      <c r="TNO60" s="128"/>
      <c r="TNP60" s="128"/>
      <c r="TNQ60" s="128"/>
      <c r="TNR60" s="128"/>
      <c r="TNS60" s="128"/>
      <c r="TNT60" s="128"/>
      <c r="TNU60" s="128"/>
      <c r="TNV60" s="128"/>
      <c r="TNW60" s="128"/>
      <c r="TNX60" s="128"/>
      <c r="TNY60" s="128"/>
      <c r="TNZ60" s="128"/>
      <c r="TOA60" s="128"/>
      <c r="TOB60" s="128"/>
      <c r="TOC60" s="128"/>
      <c r="TOD60" s="128"/>
      <c r="TOE60" s="128"/>
      <c r="TOF60" s="128"/>
      <c r="TOG60" s="128"/>
      <c r="TOH60" s="128"/>
      <c r="TOI60" s="128"/>
      <c r="TOJ60" s="128"/>
      <c r="TOK60" s="128"/>
      <c r="TOL60" s="128"/>
      <c r="TOM60" s="128"/>
      <c r="TON60" s="128"/>
      <c r="TOO60" s="128"/>
      <c r="TOP60" s="128"/>
      <c r="TOQ60" s="128"/>
      <c r="TOR60" s="128"/>
      <c r="TOS60" s="128"/>
      <c r="TOT60" s="128"/>
      <c r="TOU60" s="128"/>
      <c r="TOV60" s="128"/>
      <c r="TOW60" s="128"/>
      <c r="TOX60" s="128"/>
      <c r="TOY60" s="128"/>
      <c r="TOZ60" s="128"/>
      <c r="TPA60" s="128"/>
      <c r="TPB60" s="128"/>
      <c r="TPC60" s="128"/>
      <c r="TPD60" s="128"/>
      <c r="TPE60" s="128"/>
      <c r="TPF60" s="128"/>
      <c r="TPG60" s="128"/>
      <c r="TPH60" s="128"/>
      <c r="TPI60" s="128"/>
      <c r="TPJ60" s="128"/>
      <c r="TPK60" s="128"/>
      <c r="TPL60" s="128"/>
      <c r="TPM60" s="128"/>
      <c r="TPN60" s="128"/>
      <c r="TPO60" s="128"/>
      <c r="TPP60" s="128"/>
      <c r="TPQ60" s="128"/>
      <c r="TPR60" s="128"/>
      <c r="TPS60" s="128"/>
      <c r="TPT60" s="128"/>
      <c r="TPU60" s="128"/>
      <c r="TPV60" s="128"/>
      <c r="TPW60" s="128"/>
      <c r="TPX60" s="128"/>
      <c r="TPY60" s="128"/>
      <c r="TPZ60" s="128"/>
      <c r="TQA60" s="128"/>
      <c r="TQB60" s="128"/>
      <c r="TQC60" s="128"/>
      <c r="TQD60" s="128"/>
      <c r="TQE60" s="128"/>
      <c r="TQF60" s="128"/>
      <c r="TQG60" s="128"/>
      <c r="TQH60" s="128"/>
      <c r="TQI60" s="128"/>
      <c r="TQJ60" s="128"/>
      <c r="TQK60" s="128"/>
      <c r="TQL60" s="128"/>
      <c r="TQM60" s="128"/>
      <c r="TQN60" s="128"/>
      <c r="TQO60" s="128"/>
      <c r="TQP60" s="128"/>
      <c r="TQQ60" s="128"/>
      <c r="TQR60" s="128"/>
      <c r="TQS60" s="128"/>
      <c r="TQT60" s="128"/>
      <c r="TQU60" s="128"/>
      <c r="TQV60" s="128"/>
      <c r="TQW60" s="128"/>
      <c r="TQX60" s="128"/>
      <c r="TQY60" s="128"/>
      <c r="TQZ60" s="128"/>
      <c r="TRA60" s="128"/>
      <c r="TRB60" s="128"/>
      <c r="TRC60" s="128"/>
      <c r="TRD60" s="128"/>
      <c r="TRE60" s="128"/>
      <c r="TRF60" s="128"/>
      <c r="TRG60" s="128"/>
      <c r="TRH60" s="128"/>
      <c r="TRI60" s="128"/>
      <c r="TRJ60" s="128"/>
      <c r="TRK60" s="128"/>
      <c r="TRL60" s="128"/>
      <c r="TRM60" s="128"/>
      <c r="TRN60" s="128"/>
      <c r="TRO60" s="128"/>
      <c r="TRP60" s="128"/>
      <c r="TRQ60" s="128"/>
      <c r="TRR60" s="128"/>
      <c r="TRS60" s="128"/>
      <c r="TRT60" s="128"/>
      <c r="TRU60" s="128"/>
      <c r="TRV60" s="128"/>
      <c r="TRW60" s="128"/>
      <c r="TRX60" s="128"/>
      <c r="TRY60" s="128"/>
      <c r="TRZ60" s="128"/>
      <c r="TSA60" s="128"/>
      <c r="TSB60" s="128"/>
      <c r="TSC60" s="128"/>
      <c r="TSD60" s="128"/>
      <c r="TSE60" s="128"/>
      <c r="TSF60" s="128"/>
      <c r="TSG60" s="128"/>
      <c r="TSH60" s="128"/>
      <c r="TSI60" s="128"/>
      <c r="TSJ60" s="128"/>
      <c r="TSK60" s="128"/>
      <c r="TSL60" s="128"/>
      <c r="TSM60" s="128"/>
      <c r="TSN60" s="128"/>
      <c r="TSO60" s="128"/>
      <c r="TSP60" s="128"/>
      <c r="TSQ60" s="128"/>
      <c r="TSR60" s="128"/>
      <c r="TSS60" s="128"/>
      <c r="TST60" s="128"/>
      <c r="TSU60" s="128"/>
      <c r="TSV60" s="128"/>
      <c r="TSW60" s="128"/>
      <c r="TSX60" s="128"/>
      <c r="TSY60" s="128"/>
      <c r="TSZ60" s="128"/>
      <c r="TTA60" s="128"/>
      <c r="TTB60" s="128"/>
      <c r="TTC60" s="128"/>
      <c r="TTD60" s="128"/>
      <c r="TTE60" s="128"/>
      <c r="TTF60" s="128"/>
      <c r="TTG60" s="128"/>
      <c r="TTH60" s="128"/>
      <c r="TTI60" s="128"/>
      <c r="TTJ60" s="128"/>
      <c r="TTK60" s="128"/>
      <c r="TTL60" s="128"/>
      <c r="TTM60" s="128"/>
      <c r="TTN60" s="128"/>
      <c r="TTO60" s="128"/>
      <c r="TTP60" s="128"/>
      <c r="TTQ60" s="128"/>
      <c r="TTR60" s="128"/>
      <c r="TTS60" s="128"/>
      <c r="TTT60" s="128"/>
      <c r="TTU60" s="128"/>
      <c r="TTV60" s="128"/>
      <c r="TTW60" s="128"/>
      <c r="TTX60" s="128"/>
      <c r="TTY60" s="128"/>
      <c r="TTZ60" s="128"/>
      <c r="TUA60" s="128"/>
      <c r="TUB60" s="128"/>
      <c r="TUC60" s="128"/>
      <c r="TUD60" s="128"/>
      <c r="TUE60" s="128"/>
      <c r="TUF60" s="128"/>
      <c r="TUG60" s="128"/>
      <c r="TUH60" s="128"/>
      <c r="TUI60" s="128"/>
      <c r="TUJ60" s="128"/>
      <c r="TUK60" s="128"/>
      <c r="TUL60" s="128"/>
      <c r="TUM60" s="128"/>
      <c r="TUN60" s="128"/>
      <c r="TUO60" s="128"/>
      <c r="TUP60" s="128"/>
      <c r="TUQ60" s="128"/>
      <c r="TUR60" s="128"/>
      <c r="TUS60" s="128"/>
      <c r="TUT60" s="128"/>
      <c r="TUU60" s="128"/>
      <c r="TUV60" s="128"/>
      <c r="TUW60" s="128"/>
      <c r="TUX60" s="128"/>
      <c r="TUY60" s="128"/>
      <c r="TUZ60" s="128"/>
      <c r="TVA60" s="128"/>
      <c r="TVB60" s="128"/>
      <c r="TVC60" s="128"/>
      <c r="TVD60" s="128"/>
      <c r="TVE60" s="128"/>
      <c r="TVF60" s="128"/>
      <c r="TVG60" s="128"/>
      <c r="TVH60" s="128"/>
      <c r="TVI60" s="128"/>
      <c r="TVJ60" s="128"/>
      <c r="TVK60" s="128"/>
      <c r="TVL60" s="128"/>
      <c r="TVM60" s="128"/>
      <c r="TVN60" s="128"/>
      <c r="TVO60" s="128"/>
      <c r="TVP60" s="128"/>
      <c r="TVQ60" s="128"/>
      <c r="TVR60" s="128"/>
      <c r="TVS60" s="128"/>
      <c r="TVT60" s="128"/>
      <c r="TVU60" s="128"/>
      <c r="TVV60" s="128"/>
      <c r="TVW60" s="128"/>
      <c r="TVX60" s="128"/>
      <c r="TVY60" s="128"/>
      <c r="TVZ60" s="128"/>
      <c r="TWA60" s="128"/>
      <c r="TWB60" s="128"/>
      <c r="TWC60" s="128"/>
      <c r="TWD60" s="128"/>
      <c r="TWE60" s="128"/>
      <c r="TWF60" s="128"/>
      <c r="TWG60" s="128"/>
      <c r="TWH60" s="128"/>
      <c r="TWI60" s="128"/>
      <c r="TWJ60" s="128"/>
      <c r="TWK60" s="128"/>
      <c r="TWL60" s="128"/>
      <c r="TWM60" s="128"/>
      <c r="TWN60" s="128"/>
      <c r="TWO60" s="128"/>
      <c r="TWP60" s="128"/>
      <c r="TWQ60" s="128"/>
      <c r="TWR60" s="128"/>
      <c r="TWS60" s="128"/>
      <c r="TWT60" s="128"/>
      <c r="TWU60" s="128"/>
      <c r="TWV60" s="128"/>
      <c r="TWW60" s="128"/>
      <c r="TWX60" s="128"/>
      <c r="TWY60" s="128"/>
      <c r="TWZ60" s="128"/>
      <c r="TXA60" s="128"/>
      <c r="TXB60" s="128"/>
      <c r="TXC60" s="128"/>
      <c r="TXD60" s="128"/>
      <c r="TXE60" s="128"/>
      <c r="TXF60" s="128"/>
      <c r="TXG60" s="128"/>
      <c r="TXH60" s="128"/>
      <c r="TXI60" s="128"/>
      <c r="TXJ60" s="128"/>
      <c r="TXK60" s="128"/>
      <c r="TXL60" s="128"/>
      <c r="TXM60" s="128"/>
      <c r="TXN60" s="128"/>
      <c r="TXO60" s="128"/>
      <c r="TXP60" s="128"/>
      <c r="TXQ60" s="128"/>
      <c r="TXR60" s="128"/>
      <c r="TXS60" s="128"/>
      <c r="TXT60" s="128"/>
      <c r="TXU60" s="128"/>
      <c r="TXV60" s="128"/>
      <c r="TXW60" s="128"/>
      <c r="TXX60" s="128"/>
      <c r="TXY60" s="128"/>
      <c r="TXZ60" s="128"/>
      <c r="TYA60" s="128"/>
      <c r="TYB60" s="128"/>
      <c r="TYC60" s="128"/>
      <c r="TYD60" s="128"/>
      <c r="TYE60" s="128"/>
      <c r="TYF60" s="128"/>
      <c r="TYG60" s="128"/>
      <c r="TYH60" s="128"/>
      <c r="TYI60" s="128"/>
      <c r="TYJ60" s="128"/>
      <c r="TYK60" s="128"/>
      <c r="TYL60" s="128"/>
      <c r="TYM60" s="128"/>
      <c r="TYN60" s="128"/>
      <c r="TYO60" s="128"/>
      <c r="TYP60" s="128"/>
      <c r="TYQ60" s="128"/>
      <c r="TYR60" s="128"/>
      <c r="TYS60" s="128"/>
      <c r="TYT60" s="128"/>
      <c r="TYU60" s="128"/>
      <c r="TYV60" s="128"/>
      <c r="TYW60" s="128"/>
      <c r="TYX60" s="128"/>
      <c r="TYY60" s="128"/>
      <c r="TYZ60" s="128"/>
      <c r="TZA60" s="128"/>
      <c r="TZB60" s="128"/>
      <c r="TZC60" s="128"/>
      <c r="TZD60" s="128"/>
      <c r="TZE60" s="128"/>
      <c r="TZF60" s="128"/>
      <c r="TZG60" s="128"/>
      <c r="TZH60" s="128"/>
      <c r="TZI60" s="128"/>
      <c r="TZJ60" s="128"/>
      <c r="TZK60" s="128"/>
      <c r="TZL60" s="128"/>
      <c r="TZM60" s="128"/>
      <c r="TZN60" s="128"/>
      <c r="TZO60" s="128"/>
      <c r="TZP60" s="128"/>
      <c r="TZQ60" s="128"/>
      <c r="TZR60" s="128"/>
      <c r="TZS60" s="128"/>
      <c r="TZT60" s="128"/>
      <c r="TZU60" s="128"/>
      <c r="TZV60" s="128"/>
      <c r="TZW60" s="128"/>
      <c r="TZX60" s="128"/>
      <c r="TZY60" s="128"/>
      <c r="TZZ60" s="128"/>
      <c r="UAA60" s="128"/>
      <c r="UAB60" s="128"/>
      <c r="UAC60" s="128"/>
      <c r="UAD60" s="128"/>
      <c r="UAE60" s="128"/>
      <c r="UAF60" s="128"/>
      <c r="UAG60" s="128"/>
      <c r="UAH60" s="128"/>
      <c r="UAI60" s="128"/>
      <c r="UAJ60" s="128"/>
      <c r="UAK60" s="128"/>
      <c r="UAL60" s="128"/>
      <c r="UAM60" s="128"/>
      <c r="UAN60" s="128"/>
      <c r="UAO60" s="128"/>
      <c r="UAP60" s="128"/>
      <c r="UAQ60" s="128"/>
      <c r="UAR60" s="128"/>
      <c r="UAS60" s="128"/>
      <c r="UAT60" s="128"/>
      <c r="UAU60" s="128"/>
      <c r="UAV60" s="128"/>
      <c r="UAW60" s="128"/>
      <c r="UAX60" s="128"/>
      <c r="UAY60" s="128"/>
      <c r="UAZ60" s="128"/>
      <c r="UBA60" s="128"/>
      <c r="UBB60" s="128"/>
      <c r="UBC60" s="128"/>
      <c r="UBD60" s="128"/>
      <c r="UBE60" s="128"/>
      <c r="UBF60" s="128"/>
      <c r="UBG60" s="128"/>
      <c r="UBH60" s="128"/>
      <c r="UBI60" s="128"/>
      <c r="UBJ60" s="128"/>
      <c r="UBK60" s="128"/>
      <c r="UBL60" s="128"/>
      <c r="UBM60" s="128"/>
      <c r="UBN60" s="128"/>
      <c r="UBO60" s="128"/>
      <c r="UBP60" s="128"/>
      <c r="UBQ60" s="128"/>
      <c r="UBR60" s="128"/>
      <c r="UBS60" s="128"/>
      <c r="UBT60" s="128"/>
      <c r="UBU60" s="128"/>
      <c r="UBV60" s="128"/>
      <c r="UBW60" s="128"/>
      <c r="UBX60" s="128"/>
      <c r="UBY60" s="128"/>
      <c r="UBZ60" s="128"/>
      <c r="UCA60" s="128"/>
      <c r="UCB60" s="128"/>
      <c r="UCC60" s="128"/>
      <c r="UCD60" s="128"/>
      <c r="UCE60" s="128"/>
      <c r="UCF60" s="128"/>
      <c r="UCG60" s="128"/>
      <c r="UCH60" s="128"/>
      <c r="UCI60" s="128"/>
      <c r="UCJ60" s="128"/>
      <c r="UCK60" s="128"/>
      <c r="UCL60" s="128"/>
      <c r="UCM60" s="128"/>
      <c r="UCN60" s="128"/>
      <c r="UCO60" s="128"/>
      <c r="UCP60" s="128"/>
      <c r="UCQ60" s="128"/>
      <c r="UCR60" s="128"/>
      <c r="UCS60" s="128"/>
      <c r="UCT60" s="128"/>
      <c r="UCU60" s="128"/>
      <c r="UCV60" s="128"/>
      <c r="UCW60" s="128"/>
      <c r="UCX60" s="128"/>
      <c r="UCY60" s="128"/>
      <c r="UCZ60" s="128"/>
      <c r="UDA60" s="128"/>
      <c r="UDB60" s="128"/>
      <c r="UDC60" s="128"/>
      <c r="UDD60" s="128"/>
      <c r="UDE60" s="128"/>
      <c r="UDF60" s="128"/>
      <c r="UDG60" s="128"/>
      <c r="UDH60" s="128"/>
      <c r="UDI60" s="128"/>
      <c r="UDJ60" s="128"/>
      <c r="UDK60" s="128"/>
      <c r="UDL60" s="128"/>
      <c r="UDM60" s="128"/>
      <c r="UDN60" s="128"/>
      <c r="UDO60" s="128"/>
      <c r="UDP60" s="128"/>
      <c r="UDQ60" s="128"/>
      <c r="UDR60" s="128"/>
      <c r="UDS60" s="128"/>
      <c r="UDT60" s="128"/>
      <c r="UDU60" s="128"/>
      <c r="UDV60" s="128"/>
      <c r="UDW60" s="128"/>
      <c r="UDX60" s="128"/>
      <c r="UDY60" s="128"/>
      <c r="UDZ60" s="128"/>
      <c r="UEA60" s="128"/>
      <c r="UEB60" s="128"/>
      <c r="UEC60" s="128"/>
      <c r="UED60" s="128"/>
      <c r="UEE60" s="128"/>
      <c r="UEF60" s="128"/>
      <c r="UEG60" s="128"/>
      <c r="UEH60" s="128"/>
      <c r="UEI60" s="128"/>
      <c r="UEJ60" s="128"/>
      <c r="UEK60" s="128"/>
      <c r="UEL60" s="128"/>
      <c r="UEM60" s="128"/>
      <c r="UEN60" s="128"/>
      <c r="UEO60" s="128"/>
      <c r="UEP60" s="128"/>
      <c r="UEQ60" s="128"/>
      <c r="UER60" s="128"/>
      <c r="UES60" s="128"/>
      <c r="UET60" s="128"/>
      <c r="UEU60" s="128"/>
      <c r="UEV60" s="128"/>
      <c r="UEW60" s="128"/>
      <c r="UEX60" s="128"/>
      <c r="UEY60" s="128"/>
      <c r="UEZ60" s="128"/>
      <c r="UFA60" s="128"/>
      <c r="UFB60" s="128"/>
      <c r="UFC60" s="128"/>
      <c r="UFD60" s="128"/>
      <c r="UFE60" s="128"/>
      <c r="UFF60" s="128"/>
      <c r="UFG60" s="128"/>
      <c r="UFH60" s="128"/>
      <c r="UFI60" s="128"/>
      <c r="UFJ60" s="128"/>
      <c r="UFK60" s="128"/>
      <c r="UFL60" s="128"/>
      <c r="UFM60" s="128"/>
      <c r="UFN60" s="128"/>
      <c r="UFO60" s="128"/>
      <c r="UFP60" s="128"/>
      <c r="UFQ60" s="128"/>
      <c r="UFR60" s="128"/>
      <c r="UFS60" s="128"/>
      <c r="UFT60" s="128"/>
      <c r="UFU60" s="128"/>
      <c r="UFV60" s="128"/>
      <c r="UFW60" s="128"/>
      <c r="UFX60" s="128"/>
      <c r="UFY60" s="128"/>
      <c r="UFZ60" s="128"/>
      <c r="UGA60" s="128"/>
      <c r="UGB60" s="128"/>
      <c r="UGC60" s="128"/>
      <c r="UGD60" s="128"/>
      <c r="UGE60" s="128"/>
      <c r="UGF60" s="128"/>
      <c r="UGG60" s="128"/>
      <c r="UGH60" s="128"/>
      <c r="UGI60" s="128"/>
      <c r="UGJ60" s="128"/>
      <c r="UGK60" s="128"/>
      <c r="UGL60" s="128"/>
      <c r="UGM60" s="128"/>
      <c r="UGN60" s="128"/>
      <c r="UGO60" s="128"/>
      <c r="UGP60" s="128"/>
      <c r="UGQ60" s="128"/>
      <c r="UGR60" s="128"/>
      <c r="UGS60" s="128"/>
      <c r="UGT60" s="128"/>
      <c r="UGU60" s="128"/>
      <c r="UGV60" s="128"/>
      <c r="UGW60" s="128"/>
      <c r="UGX60" s="128"/>
      <c r="UGY60" s="128"/>
      <c r="UGZ60" s="128"/>
      <c r="UHA60" s="128"/>
      <c r="UHB60" s="128"/>
      <c r="UHC60" s="128"/>
      <c r="UHD60" s="128"/>
      <c r="UHE60" s="128"/>
      <c r="UHF60" s="128"/>
      <c r="UHG60" s="128"/>
      <c r="UHH60" s="128"/>
      <c r="UHI60" s="128"/>
      <c r="UHJ60" s="128"/>
      <c r="UHK60" s="128"/>
      <c r="UHL60" s="128"/>
      <c r="UHM60" s="128"/>
      <c r="UHN60" s="128"/>
      <c r="UHO60" s="128"/>
      <c r="UHP60" s="128"/>
      <c r="UHQ60" s="128"/>
      <c r="UHR60" s="128"/>
      <c r="UHS60" s="128"/>
      <c r="UHT60" s="128"/>
      <c r="UHU60" s="128"/>
      <c r="UHV60" s="128"/>
      <c r="UHW60" s="128"/>
      <c r="UHX60" s="128"/>
      <c r="UHY60" s="128"/>
      <c r="UHZ60" s="128"/>
      <c r="UIA60" s="128"/>
      <c r="UIB60" s="128"/>
      <c r="UIC60" s="128"/>
      <c r="UID60" s="128"/>
      <c r="UIE60" s="128"/>
      <c r="UIF60" s="128"/>
      <c r="UIG60" s="128"/>
      <c r="UIH60" s="128"/>
      <c r="UII60" s="128"/>
      <c r="UIJ60" s="128"/>
      <c r="UIK60" s="128"/>
      <c r="UIL60" s="128"/>
      <c r="UIM60" s="128"/>
      <c r="UIN60" s="128"/>
      <c r="UIO60" s="128"/>
      <c r="UIP60" s="128"/>
      <c r="UIQ60" s="128"/>
      <c r="UIR60" s="128"/>
      <c r="UIS60" s="128"/>
      <c r="UIT60" s="128"/>
      <c r="UIU60" s="128"/>
      <c r="UIV60" s="128"/>
      <c r="UIW60" s="128"/>
      <c r="UIX60" s="128"/>
      <c r="UIY60" s="128"/>
      <c r="UIZ60" s="128"/>
      <c r="UJA60" s="128"/>
      <c r="UJB60" s="128"/>
      <c r="UJC60" s="128"/>
      <c r="UJD60" s="128"/>
      <c r="UJE60" s="128"/>
      <c r="UJF60" s="128"/>
      <c r="UJG60" s="128"/>
      <c r="UJH60" s="128"/>
      <c r="UJI60" s="128"/>
      <c r="UJJ60" s="128"/>
      <c r="UJK60" s="128"/>
      <c r="UJL60" s="128"/>
      <c r="UJM60" s="128"/>
      <c r="UJN60" s="128"/>
      <c r="UJO60" s="128"/>
      <c r="UJP60" s="128"/>
      <c r="UJQ60" s="128"/>
      <c r="UJR60" s="128"/>
      <c r="UJS60" s="128"/>
      <c r="UJT60" s="128"/>
      <c r="UJU60" s="128"/>
      <c r="UJV60" s="128"/>
      <c r="UJW60" s="128"/>
      <c r="UJX60" s="128"/>
      <c r="UJY60" s="128"/>
      <c r="UJZ60" s="128"/>
      <c r="UKA60" s="128"/>
      <c r="UKB60" s="128"/>
      <c r="UKC60" s="128"/>
      <c r="UKD60" s="128"/>
      <c r="UKE60" s="128"/>
      <c r="UKF60" s="128"/>
      <c r="UKG60" s="128"/>
      <c r="UKH60" s="128"/>
      <c r="UKI60" s="128"/>
      <c r="UKJ60" s="128"/>
      <c r="UKK60" s="128"/>
      <c r="UKL60" s="128"/>
      <c r="UKM60" s="128"/>
      <c r="UKN60" s="128"/>
      <c r="UKO60" s="128"/>
      <c r="UKP60" s="128"/>
      <c r="UKQ60" s="128"/>
      <c r="UKR60" s="128"/>
      <c r="UKS60" s="128"/>
      <c r="UKT60" s="128"/>
      <c r="UKU60" s="128"/>
      <c r="UKV60" s="128"/>
      <c r="UKW60" s="128"/>
      <c r="UKX60" s="128"/>
      <c r="UKY60" s="128"/>
      <c r="UKZ60" s="128"/>
      <c r="ULA60" s="128"/>
      <c r="ULB60" s="128"/>
      <c r="ULC60" s="128"/>
      <c r="ULD60" s="128"/>
      <c r="ULE60" s="128"/>
      <c r="ULF60" s="128"/>
      <c r="ULG60" s="128"/>
      <c r="ULH60" s="128"/>
      <c r="ULI60" s="128"/>
      <c r="ULJ60" s="128"/>
      <c r="ULK60" s="128"/>
      <c r="ULL60" s="128"/>
      <c r="ULM60" s="128"/>
      <c r="ULN60" s="128"/>
      <c r="ULO60" s="128"/>
      <c r="ULP60" s="128"/>
      <c r="ULQ60" s="128"/>
      <c r="ULR60" s="128"/>
      <c r="ULS60" s="128"/>
      <c r="ULT60" s="128"/>
      <c r="ULU60" s="128"/>
      <c r="ULV60" s="128"/>
      <c r="ULW60" s="128"/>
      <c r="ULX60" s="128"/>
      <c r="ULY60" s="128"/>
      <c r="ULZ60" s="128"/>
      <c r="UMA60" s="128"/>
      <c r="UMB60" s="128"/>
      <c r="UMC60" s="128"/>
      <c r="UMD60" s="128"/>
      <c r="UME60" s="128"/>
      <c r="UMF60" s="128"/>
      <c r="UMG60" s="128"/>
      <c r="UMH60" s="128"/>
      <c r="UMI60" s="128"/>
      <c r="UMJ60" s="128"/>
      <c r="UMK60" s="128"/>
      <c r="UML60" s="128"/>
      <c r="UMM60" s="128"/>
      <c r="UMN60" s="128"/>
      <c r="UMO60" s="128"/>
      <c r="UMP60" s="128"/>
      <c r="UMQ60" s="128"/>
      <c r="UMR60" s="128"/>
      <c r="UMS60" s="128"/>
      <c r="UMT60" s="128"/>
      <c r="UMU60" s="128"/>
      <c r="UMV60" s="128"/>
      <c r="UMW60" s="128"/>
      <c r="UMX60" s="128"/>
      <c r="UMY60" s="128"/>
      <c r="UMZ60" s="128"/>
      <c r="UNA60" s="128"/>
      <c r="UNB60" s="128"/>
      <c r="UNC60" s="128"/>
      <c r="UND60" s="128"/>
      <c r="UNE60" s="128"/>
      <c r="UNF60" s="128"/>
      <c r="UNG60" s="128"/>
      <c r="UNH60" s="128"/>
      <c r="UNI60" s="128"/>
      <c r="UNJ60" s="128"/>
      <c r="UNK60" s="128"/>
      <c r="UNL60" s="128"/>
      <c r="UNM60" s="128"/>
      <c r="UNN60" s="128"/>
      <c r="UNO60" s="128"/>
      <c r="UNP60" s="128"/>
      <c r="UNQ60" s="128"/>
      <c r="UNR60" s="128"/>
      <c r="UNS60" s="128"/>
      <c r="UNT60" s="128"/>
      <c r="UNU60" s="128"/>
      <c r="UNV60" s="128"/>
      <c r="UNW60" s="128"/>
      <c r="UNX60" s="128"/>
      <c r="UNY60" s="128"/>
      <c r="UNZ60" s="128"/>
      <c r="UOA60" s="128"/>
      <c r="UOB60" s="128"/>
      <c r="UOC60" s="128"/>
      <c r="UOD60" s="128"/>
      <c r="UOE60" s="128"/>
      <c r="UOF60" s="128"/>
      <c r="UOG60" s="128"/>
      <c r="UOH60" s="128"/>
      <c r="UOI60" s="128"/>
      <c r="UOJ60" s="128"/>
      <c r="UOK60" s="128"/>
      <c r="UOL60" s="128"/>
      <c r="UOM60" s="128"/>
      <c r="UON60" s="128"/>
      <c r="UOO60" s="128"/>
      <c r="UOP60" s="128"/>
      <c r="UOQ60" s="128"/>
      <c r="UOR60" s="128"/>
      <c r="UOS60" s="128"/>
      <c r="UOT60" s="128"/>
      <c r="UOU60" s="128"/>
      <c r="UOV60" s="128"/>
      <c r="UOW60" s="128"/>
      <c r="UOX60" s="128"/>
      <c r="UOY60" s="128"/>
      <c r="UOZ60" s="128"/>
      <c r="UPA60" s="128"/>
      <c r="UPB60" s="128"/>
      <c r="UPC60" s="128"/>
      <c r="UPD60" s="128"/>
      <c r="UPE60" s="128"/>
      <c r="UPF60" s="128"/>
      <c r="UPG60" s="128"/>
      <c r="UPH60" s="128"/>
      <c r="UPI60" s="128"/>
      <c r="UPJ60" s="128"/>
      <c r="UPK60" s="128"/>
      <c r="UPL60" s="128"/>
      <c r="UPM60" s="128"/>
      <c r="UPN60" s="128"/>
      <c r="UPO60" s="128"/>
      <c r="UPP60" s="128"/>
      <c r="UPQ60" s="128"/>
      <c r="UPR60" s="128"/>
      <c r="UPS60" s="128"/>
      <c r="UPT60" s="128"/>
      <c r="UPU60" s="128"/>
      <c r="UPV60" s="128"/>
      <c r="UPW60" s="128"/>
      <c r="UPX60" s="128"/>
      <c r="UPY60" s="128"/>
      <c r="UPZ60" s="128"/>
      <c r="UQA60" s="128"/>
      <c r="UQB60" s="128"/>
      <c r="UQC60" s="128"/>
      <c r="UQD60" s="128"/>
      <c r="UQE60" s="128"/>
      <c r="UQF60" s="128"/>
      <c r="UQG60" s="128"/>
      <c r="UQH60" s="128"/>
      <c r="UQI60" s="128"/>
      <c r="UQJ60" s="128"/>
      <c r="UQK60" s="128"/>
      <c r="UQL60" s="128"/>
      <c r="UQM60" s="128"/>
      <c r="UQN60" s="128"/>
      <c r="UQO60" s="128"/>
      <c r="UQP60" s="128"/>
      <c r="UQQ60" s="128"/>
      <c r="UQR60" s="128"/>
      <c r="UQS60" s="128"/>
      <c r="UQT60" s="128"/>
      <c r="UQU60" s="128"/>
      <c r="UQV60" s="128"/>
      <c r="UQW60" s="128"/>
      <c r="UQX60" s="128"/>
      <c r="UQY60" s="128"/>
      <c r="UQZ60" s="128"/>
      <c r="URA60" s="128"/>
      <c r="URB60" s="128"/>
      <c r="URC60" s="128"/>
      <c r="URD60" s="128"/>
      <c r="URE60" s="128"/>
      <c r="URF60" s="128"/>
      <c r="URG60" s="128"/>
      <c r="URH60" s="128"/>
      <c r="URI60" s="128"/>
      <c r="URJ60" s="128"/>
      <c r="URK60" s="128"/>
      <c r="URL60" s="128"/>
      <c r="URM60" s="128"/>
      <c r="URN60" s="128"/>
      <c r="URO60" s="128"/>
      <c r="URP60" s="128"/>
      <c r="URQ60" s="128"/>
      <c r="URR60" s="128"/>
      <c r="URS60" s="128"/>
      <c r="URT60" s="128"/>
      <c r="URU60" s="128"/>
      <c r="URV60" s="128"/>
      <c r="URW60" s="128"/>
      <c r="URX60" s="128"/>
      <c r="URY60" s="128"/>
      <c r="URZ60" s="128"/>
      <c r="USA60" s="128"/>
      <c r="USB60" s="128"/>
      <c r="USC60" s="128"/>
      <c r="USD60" s="128"/>
      <c r="USE60" s="128"/>
      <c r="USF60" s="128"/>
      <c r="USG60" s="128"/>
      <c r="USH60" s="128"/>
      <c r="USI60" s="128"/>
      <c r="USJ60" s="128"/>
      <c r="USK60" s="128"/>
      <c r="USL60" s="128"/>
      <c r="USM60" s="128"/>
      <c r="USN60" s="128"/>
      <c r="USO60" s="128"/>
      <c r="USP60" s="128"/>
      <c r="USQ60" s="128"/>
      <c r="USR60" s="128"/>
      <c r="USS60" s="128"/>
      <c r="UST60" s="128"/>
      <c r="USU60" s="128"/>
      <c r="USV60" s="128"/>
      <c r="USW60" s="128"/>
      <c r="USX60" s="128"/>
      <c r="USY60" s="128"/>
      <c r="USZ60" s="128"/>
      <c r="UTA60" s="128"/>
      <c r="UTB60" s="128"/>
      <c r="UTC60" s="128"/>
      <c r="UTD60" s="128"/>
      <c r="UTE60" s="128"/>
      <c r="UTF60" s="128"/>
      <c r="UTG60" s="128"/>
      <c r="UTH60" s="128"/>
      <c r="UTI60" s="128"/>
      <c r="UTJ60" s="128"/>
      <c r="UTK60" s="128"/>
      <c r="UTL60" s="128"/>
      <c r="UTM60" s="128"/>
      <c r="UTN60" s="128"/>
      <c r="UTO60" s="128"/>
      <c r="UTP60" s="128"/>
      <c r="UTQ60" s="128"/>
      <c r="UTR60" s="128"/>
      <c r="UTS60" s="128"/>
      <c r="UTT60" s="128"/>
      <c r="UTU60" s="128"/>
      <c r="UTV60" s="128"/>
      <c r="UTW60" s="128"/>
      <c r="UTX60" s="128"/>
      <c r="UTY60" s="128"/>
      <c r="UTZ60" s="128"/>
      <c r="UUA60" s="128"/>
      <c r="UUB60" s="128"/>
      <c r="UUC60" s="128"/>
      <c r="UUD60" s="128"/>
      <c r="UUE60" s="128"/>
      <c r="UUF60" s="128"/>
      <c r="UUG60" s="128"/>
      <c r="UUH60" s="128"/>
      <c r="UUI60" s="128"/>
      <c r="UUJ60" s="128"/>
      <c r="UUK60" s="128"/>
      <c r="UUL60" s="128"/>
      <c r="UUM60" s="128"/>
      <c r="UUN60" s="128"/>
      <c r="UUO60" s="128"/>
      <c r="UUP60" s="128"/>
      <c r="UUQ60" s="128"/>
      <c r="UUR60" s="128"/>
      <c r="UUS60" s="128"/>
      <c r="UUT60" s="128"/>
      <c r="UUU60" s="128"/>
      <c r="UUV60" s="128"/>
      <c r="UUW60" s="128"/>
      <c r="UUX60" s="128"/>
      <c r="UUY60" s="128"/>
      <c r="UUZ60" s="128"/>
      <c r="UVA60" s="128"/>
      <c r="UVB60" s="128"/>
      <c r="UVC60" s="128"/>
      <c r="UVD60" s="128"/>
      <c r="UVE60" s="128"/>
      <c r="UVF60" s="128"/>
      <c r="UVG60" s="128"/>
      <c r="UVH60" s="128"/>
      <c r="UVI60" s="128"/>
      <c r="UVJ60" s="128"/>
      <c r="UVK60" s="128"/>
      <c r="UVL60" s="128"/>
      <c r="UVM60" s="128"/>
      <c r="UVN60" s="128"/>
      <c r="UVO60" s="128"/>
      <c r="UVP60" s="128"/>
      <c r="UVQ60" s="128"/>
      <c r="UVR60" s="128"/>
      <c r="UVS60" s="128"/>
      <c r="UVT60" s="128"/>
      <c r="UVU60" s="128"/>
      <c r="UVV60" s="128"/>
      <c r="UVW60" s="128"/>
      <c r="UVX60" s="128"/>
      <c r="UVY60" s="128"/>
      <c r="UVZ60" s="128"/>
      <c r="UWA60" s="128"/>
      <c r="UWB60" s="128"/>
      <c r="UWC60" s="128"/>
      <c r="UWD60" s="128"/>
      <c r="UWE60" s="128"/>
      <c r="UWF60" s="128"/>
      <c r="UWG60" s="128"/>
      <c r="UWH60" s="128"/>
      <c r="UWI60" s="128"/>
      <c r="UWJ60" s="128"/>
      <c r="UWK60" s="128"/>
      <c r="UWL60" s="128"/>
      <c r="UWM60" s="128"/>
      <c r="UWN60" s="128"/>
      <c r="UWO60" s="128"/>
      <c r="UWP60" s="128"/>
      <c r="UWQ60" s="128"/>
      <c r="UWR60" s="128"/>
      <c r="UWS60" s="128"/>
      <c r="UWT60" s="128"/>
      <c r="UWU60" s="128"/>
      <c r="UWV60" s="128"/>
      <c r="UWW60" s="128"/>
      <c r="UWX60" s="128"/>
      <c r="UWY60" s="128"/>
      <c r="UWZ60" s="128"/>
      <c r="UXA60" s="128"/>
      <c r="UXB60" s="128"/>
      <c r="UXC60" s="128"/>
      <c r="UXD60" s="128"/>
      <c r="UXE60" s="128"/>
      <c r="UXF60" s="128"/>
      <c r="UXG60" s="128"/>
      <c r="UXH60" s="128"/>
      <c r="UXI60" s="128"/>
      <c r="UXJ60" s="128"/>
      <c r="UXK60" s="128"/>
      <c r="UXL60" s="128"/>
      <c r="UXM60" s="128"/>
      <c r="UXN60" s="128"/>
      <c r="UXO60" s="128"/>
      <c r="UXP60" s="128"/>
      <c r="UXQ60" s="128"/>
      <c r="UXR60" s="128"/>
      <c r="UXS60" s="128"/>
      <c r="UXT60" s="128"/>
      <c r="UXU60" s="128"/>
      <c r="UXV60" s="128"/>
      <c r="UXW60" s="128"/>
      <c r="UXX60" s="128"/>
      <c r="UXY60" s="128"/>
      <c r="UXZ60" s="128"/>
      <c r="UYA60" s="128"/>
      <c r="UYB60" s="128"/>
      <c r="UYC60" s="128"/>
      <c r="UYD60" s="128"/>
      <c r="UYE60" s="128"/>
      <c r="UYF60" s="128"/>
      <c r="UYG60" s="128"/>
      <c r="UYH60" s="128"/>
      <c r="UYI60" s="128"/>
      <c r="UYJ60" s="128"/>
      <c r="UYK60" s="128"/>
      <c r="UYL60" s="128"/>
      <c r="UYM60" s="128"/>
      <c r="UYN60" s="128"/>
      <c r="UYO60" s="128"/>
      <c r="UYP60" s="128"/>
      <c r="UYQ60" s="128"/>
      <c r="UYR60" s="128"/>
      <c r="UYS60" s="128"/>
      <c r="UYT60" s="128"/>
      <c r="UYU60" s="128"/>
      <c r="UYV60" s="128"/>
      <c r="UYW60" s="128"/>
      <c r="UYX60" s="128"/>
      <c r="UYY60" s="128"/>
      <c r="UYZ60" s="128"/>
      <c r="UZA60" s="128"/>
      <c r="UZB60" s="128"/>
      <c r="UZC60" s="128"/>
      <c r="UZD60" s="128"/>
      <c r="UZE60" s="128"/>
      <c r="UZF60" s="128"/>
      <c r="UZG60" s="128"/>
      <c r="UZH60" s="128"/>
      <c r="UZI60" s="128"/>
      <c r="UZJ60" s="128"/>
      <c r="UZK60" s="128"/>
      <c r="UZL60" s="128"/>
      <c r="UZM60" s="128"/>
      <c r="UZN60" s="128"/>
      <c r="UZO60" s="128"/>
      <c r="UZP60" s="128"/>
      <c r="UZQ60" s="128"/>
      <c r="UZR60" s="128"/>
      <c r="UZS60" s="128"/>
      <c r="UZT60" s="128"/>
      <c r="UZU60" s="128"/>
      <c r="UZV60" s="128"/>
      <c r="UZW60" s="128"/>
      <c r="UZX60" s="128"/>
      <c r="UZY60" s="128"/>
      <c r="UZZ60" s="128"/>
      <c r="VAA60" s="128"/>
      <c r="VAB60" s="128"/>
      <c r="VAC60" s="128"/>
      <c r="VAD60" s="128"/>
      <c r="VAE60" s="128"/>
      <c r="VAF60" s="128"/>
      <c r="VAG60" s="128"/>
      <c r="VAH60" s="128"/>
      <c r="VAI60" s="128"/>
      <c r="VAJ60" s="128"/>
      <c r="VAK60" s="128"/>
      <c r="VAL60" s="128"/>
      <c r="VAM60" s="128"/>
      <c r="VAN60" s="128"/>
      <c r="VAO60" s="128"/>
      <c r="VAP60" s="128"/>
      <c r="VAQ60" s="128"/>
      <c r="VAR60" s="128"/>
      <c r="VAS60" s="128"/>
      <c r="VAT60" s="128"/>
      <c r="VAU60" s="128"/>
      <c r="VAV60" s="128"/>
      <c r="VAW60" s="128"/>
      <c r="VAX60" s="128"/>
      <c r="VAY60" s="128"/>
      <c r="VAZ60" s="128"/>
      <c r="VBA60" s="128"/>
      <c r="VBB60" s="128"/>
      <c r="VBC60" s="128"/>
      <c r="VBD60" s="128"/>
      <c r="VBE60" s="128"/>
      <c r="VBF60" s="128"/>
      <c r="VBG60" s="128"/>
      <c r="VBH60" s="128"/>
      <c r="VBI60" s="128"/>
      <c r="VBJ60" s="128"/>
      <c r="VBK60" s="128"/>
      <c r="VBL60" s="128"/>
      <c r="VBM60" s="128"/>
      <c r="VBN60" s="128"/>
      <c r="VBO60" s="128"/>
      <c r="VBP60" s="128"/>
      <c r="VBQ60" s="128"/>
      <c r="VBR60" s="128"/>
      <c r="VBS60" s="128"/>
      <c r="VBT60" s="128"/>
      <c r="VBU60" s="128"/>
      <c r="VBV60" s="128"/>
      <c r="VBW60" s="128"/>
      <c r="VBX60" s="128"/>
      <c r="VBY60" s="128"/>
      <c r="VBZ60" s="128"/>
      <c r="VCA60" s="128"/>
      <c r="VCB60" s="128"/>
      <c r="VCC60" s="128"/>
      <c r="VCD60" s="128"/>
      <c r="VCE60" s="128"/>
      <c r="VCF60" s="128"/>
      <c r="VCG60" s="128"/>
      <c r="VCH60" s="128"/>
      <c r="VCI60" s="128"/>
      <c r="VCJ60" s="128"/>
      <c r="VCK60" s="128"/>
      <c r="VCL60" s="128"/>
      <c r="VCM60" s="128"/>
      <c r="VCN60" s="128"/>
      <c r="VCO60" s="128"/>
      <c r="VCP60" s="128"/>
      <c r="VCQ60" s="128"/>
      <c r="VCR60" s="128"/>
      <c r="VCS60" s="128"/>
      <c r="VCT60" s="128"/>
      <c r="VCU60" s="128"/>
      <c r="VCV60" s="128"/>
      <c r="VCW60" s="128"/>
      <c r="VCX60" s="128"/>
      <c r="VCY60" s="128"/>
      <c r="VCZ60" s="128"/>
      <c r="VDA60" s="128"/>
      <c r="VDB60" s="128"/>
      <c r="VDC60" s="128"/>
      <c r="VDD60" s="128"/>
      <c r="VDE60" s="128"/>
      <c r="VDF60" s="128"/>
      <c r="VDG60" s="128"/>
      <c r="VDH60" s="128"/>
      <c r="VDI60" s="128"/>
      <c r="VDJ60" s="128"/>
      <c r="VDK60" s="128"/>
      <c r="VDL60" s="128"/>
      <c r="VDM60" s="128"/>
      <c r="VDN60" s="128"/>
      <c r="VDO60" s="128"/>
      <c r="VDP60" s="128"/>
      <c r="VDQ60" s="128"/>
      <c r="VDR60" s="128"/>
      <c r="VDS60" s="128"/>
      <c r="VDT60" s="128"/>
      <c r="VDU60" s="128"/>
      <c r="VDV60" s="128"/>
      <c r="VDW60" s="128"/>
      <c r="VDX60" s="128"/>
      <c r="VDY60" s="128"/>
      <c r="VDZ60" s="128"/>
      <c r="VEA60" s="128"/>
      <c r="VEB60" s="128"/>
      <c r="VEC60" s="128"/>
      <c r="VED60" s="128"/>
      <c r="VEE60" s="128"/>
      <c r="VEF60" s="128"/>
      <c r="VEG60" s="128"/>
      <c r="VEH60" s="128"/>
      <c r="VEI60" s="128"/>
      <c r="VEJ60" s="128"/>
      <c r="VEK60" s="128"/>
      <c r="VEL60" s="128"/>
      <c r="VEM60" s="128"/>
      <c r="VEN60" s="128"/>
      <c r="VEO60" s="128"/>
      <c r="VEP60" s="128"/>
      <c r="VEQ60" s="128"/>
      <c r="VER60" s="128"/>
      <c r="VES60" s="128"/>
      <c r="VET60" s="128"/>
      <c r="VEU60" s="128"/>
      <c r="VEV60" s="128"/>
      <c r="VEW60" s="128"/>
      <c r="VEX60" s="128"/>
      <c r="VEY60" s="128"/>
      <c r="VEZ60" s="128"/>
      <c r="VFA60" s="128"/>
      <c r="VFB60" s="128"/>
      <c r="VFC60" s="128"/>
      <c r="VFD60" s="128"/>
      <c r="VFE60" s="128"/>
      <c r="VFF60" s="128"/>
      <c r="VFG60" s="128"/>
      <c r="VFH60" s="128"/>
      <c r="VFI60" s="128"/>
      <c r="VFJ60" s="128"/>
      <c r="VFK60" s="128"/>
      <c r="VFL60" s="128"/>
      <c r="VFM60" s="128"/>
      <c r="VFN60" s="128"/>
      <c r="VFO60" s="128"/>
      <c r="VFP60" s="128"/>
      <c r="VFQ60" s="128"/>
      <c r="VFR60" s="128"/>
      <c r="VFS60" s="128"/>
      <c r="VFT60" s="128"/>
      <c r="VFU60" s="128"/>
      <c r="VFV60" s="128"/>
      <c r="VFW60" s="128"/>
      <c r="VFX60" s="128"/>
      <c r="VFY60" s="128"/>
      <c r="VFZ60" s="128"/>
      <c r="VGA60" s="128"/>
      <c r="VGB60" s="128"/>
      <c r="VGC60" s="128"/>
      <c r="VGD60" s="128"/>
      <c r="VGE60" s="128"/>
      <c r="VGF60" s="128"/>
      <c r="VGG60" s="128"/>
      <c r="VGH60" s="128"/>
      <c r="VGI60" s="128"/>
      <c r="VGJ60" s="128"/>
      <c r="VGK60" s="128"/>
      <c r="VGL60" s="128"/>
      <c r="VGM60" s="128"/>
      <c r="VGN60" s="128"/>
      <c r="VGO60" s="128"/>
      <c r="VGP60" s="128"/>
      <c r="VGQ60" s="128"/>
      <c r="VGR60" s="128"/>
      <c r="VGS60" s="128"/>
      <c r="VGT60" s="128"/>
      <c r="VGU60" s="128"/>
      <c r="VGV60" s="128"/>
      <c r="VGW60" s="128"/>
      <c r="VGX60" s="128"/>
      <c r="VGY60" s="128"/>
      <c r="VGZ60" s="128"/>
      <c r="VHA60" s="128"/>
      <c r="VHB60" s="128"/>
      <c r="VHC60" s="128"/>
      <c r="VHD60" s="128"/>
      <c r="VHE60" s="128"/>
      <c r="VHF60" s="128"/>
      <c r="VHG60" s="128"/>
      <c r="VHH60" s="128"/>
      <c r="VHI60" s="128"/>
      <c r="VHJ60" s="128"/>
      <c r="VHK60" s="128"/>
      <c r="VHL60" s="128"/>
      <c r="VHM60" s="128"/>
      <c r="VHN60" s="128"/>
      <c r="VHO60" s="128"/>
      <c r="VHP60" s="128"/>
      <c r="VHQ60" s="128"/>
      <c r="VHR60" s="128"/>
      <c r="VHS60" s="128"/>
      <c r="VHT60" s="128"/>
      <c r="VHU60" s="128"/>
      <c r="VHV60" s="128"/>
      <c r="VHW60" s="128"/>
      <c r="VHX60" s="128"/>
      <c r="VHY60" s="128"/>
      <c r="VHZ60" s="128"/>
      <c r="VIA60" s="128"/>
      <c r="VIB60" s="128"/>
      <c r="VIC60" s="128"/>
      <c r="VID60" s="128"/>
      <c r="VIE60" s="128"/>
      <c r="VIF60" s="128"/>
      <c r="VIG60" s="128"/>
      <c r="VIH60" s="128"/>
      <c r="VII60" s="128"/>
      <c r="VIJ60" s="128"/>
      <c r="VIK60" s="128"/>
      <c r="VIL60" s="128"/>
      <c r="VIM60" s="128"/>
      <c r="VIN60" s="128"/>
      <c r="VIO60" s="128"/>
      <c r="VIP60" s="128"/>
      <c r="VIQ60" s="128"/>
      <c r="VIR60" s="128"/>
      <c r="VIS60" s="128"/>
      <c r="VIT60" s="128"/>
      <c r="VIU60" s="128"/>
      <c r="VIV60" s="128"/>
      <c r="VIW60" s="128"/>
      <c r="VIX60" s="128"/>
      <c r="VIY60" s="128"/>
      <c r="VIZ60" s="128"/>
      <c r="VJA60" s="128"/>
      <c r="VJB60" s="128"/>
      <c r="VJC60" s="128"/>
      <c r="VJD60" s="128"/>
      <c r="VJE60" s="128"/>
      <c r="VJF60" s="128"/>
      <c r="VJG60" s="128"/>
      <c r="VJH60" s="128"/>
      <c r="VJI60" s="128"/>
      <c r="VJJ60" s="128"/>
      <c r="VJK60" s="128"/>
      <c r="VJL60" s="128"/>
      <c r="VJM60" s="128"/>
      <c r="VJN60" s="128"/>
      <c r="VJO60" s="128"/>
      <c r="VJP60" s="128"/>
      <c r="VJQ60" s="128"/>
      <c r="VJR60" s="128"/>
      <c r="VJS60" s="128"/>
      <c r="VJT60" s="128"/>
      <c r="VJU60" s="128"/>
      <c r="VJV60" s="128"/>
      <c r="VJW60" s="128"/>
      <c r="VJX60" s="128"/>
      <c r="VJY60" s="128"/>
      <c r="VJZ60" s="128"/>
      <c r="VKA60" s="128"/>
      <c r="VKB60" s="128"/>
      <c r="VKC60" s="128"/>
      <c r="VKD60" s="128"/>
      <c r="VKE60" s="128"/>
      <c r="VKF60" s="128"/>
      <c r="VKG60" s="128"/>
      <c r="VKH60" s="128"/>
      <c r="VKI60" s="128"/>
      <c r="VKJ60" s="128"/>
      <c r="VKK60" s="128"/>
      <c r="VKL60" s="128"/>
      <c r="VKM60" s="128"/>
      <c r="VKN60" s="128"/>
      <c r="VKO60" s="128"/>
      <c r="VKP60" s="128"/>
      <c r="VKQ60" s="128"/>
      <c r="VKR60" s="128"/>
      <c r="VKS60" s="128"/>
      <c r="VKT60" s="128"/>
      <c r="VKU60" s="128"/>
      <c r="VKV60" s="128"/>
      <c r="VKW60" s="128"/>
      <c r="VKX60" s="128"/>
      <c r="VKY60" s="128"/>
      <c r="VKZ60" s="128"/>
      <c r="VLA60" s="128"/>
      <c r="VLB60" s="128"/>
      <c r="VLC60" s="128"/>
      <c r="VLD60" s="128"/>
      <c r="VLE60" s="128"/>
      <c r="VLF60" s="128"/>
      <c r="VLG60" s="128"/>
      <c r="VLH60" s="128"/>
      <c r="VLI60" s="128"/>
      <c r="VLJ60" s="128"/>
      <c r="VLK60" s="128"/>
      <c r="VLL60" s="128"/>
      <c r="VLM60" s="128"/>
      <c r="VLN60" s="128"/>
      <c r="VLO60" s="128"/>
      <c r="VLP60" s="128"/>
      <c r="VLQ60" s="128"/>
      <c r="VLR60" s="128"/>
      <c r="VLS60" s="128"/>
      <c r="VLT60" s="128"/>
      <c r="VLU60" s="128"/>
      <c r="VLV60" s="128"/>
      <c r="VLW60" s="128"/>
      <c r="VLX60" s="128"/>
      <c r="VLY60" s="128"/>
      <c r="VLZ60" s="128"/>
      <c r="VMA60" s="128"/>
      <c r="VMB60" s="128"/>
      <c r="VMC60" s="128"/>
      <c r="VMD60" s="128"/>
      <c r="VME60" s="128"/>
      <c r="VMF60" s="128"/>
      <c r="VMG60" s="128"/>
      <c r="VMH60" s="128"/>
      <c r="VMI60" s="128"/>
      <c r="VMJ60" s="128"/>
      <c r="VMK60" s="128"/>
      <c r="VML60" s="128"/>
      <c r="VMM60" s="128"/>
      <c r="VMN60" s="128"/>
      <c r="VMO60" s="128"/>
      <c r="VMP60" s="128"/>
      <c r="VMQ60" s="128"/>
      <c r="VMR60" s="128"/>
      <c r="VMS60" s="128"/>
      <c r="VMT60" s="128"/>
      <c r="VMU60" s="128"/>
      <c r="VMV60" s="128"/>
      <c r="VMW60" s="128"/>
      <c r="VMX60" s="128"/>
      <c r="VMY60" s="128"/>
      <c r="VMZ60" s="128"/>
      <c r="VNA60" s="128"/>
      <c r="VNB60" s="128"/>
      <c r="VNC60" s="128"/>
      <c r="VND60" s="128"/>
      <c r="VNE60" s="128"/>
      <c r="VNF60" s="128"/>
      <c r="VNG60" s="128"/>
      <c r="VNH60" s="128"/>
      <c r="VNI60" s="128"/>
      <c r="VNJ60" s="128"/>
      <c r="VNK60" s="128"/>
      <c r="VNL60" s="128"/>
      <c r="VNM60" s="128"/>
      <c r="VNN60" s="128"/>
      <c r="VNO60" s="128"/>
      <c r="VNP60" s="128"/>
      <c r="VNQ60" s="128"/>
      <c r="VNR60" s="128"/>
      <c r="VNS60" s="128"/>
      <c r="VNT60" s="128"/>
      <c r="VNU60" s="128"/>
      <c r="VNV60" s="128"/>
      <c r="VNW60" s="128"/>
      <c r="VNX60" s="128"/>
      <c r="VNY60" s="128"/>
      <c r="VNZ60" s="128"/>
      <c r="VOA60" s="128"/>
      <c r="VOB60" s="128"/>
      <c r="VOC60" s="128"/>
      <c r="VOD60" s="128"/>
      <c r="VOE60" s="128"/>
      <c r="VOF60" s="128"/>
      <c r="VOG60" s="128"/>
      <c r="VOH60" s="128"/>
      <c r="VOI60" s="128"/>
      <c r="VOJ60" s="128"/>
      <c r="VOK60" s="128"/>
      <c r="VOL60" s="128"/>
      <c r="VOM60" s="128"/>
      <c r="VON60" s="128"/>
      <c r="VOO60" s="128"/>
      <c r="VOP60" s="128"/>
      <c r="VOQ60" s="128"/>
      <c r="VOR60" s="128"/>
      <c r="VOS60" s="128"/>
      <c r="VOT60" s="128"/>
      <c r="VOU60" s="128"/>
      <c r="VOV60" s="128"/>
      <c r="VOW60" s="128"/>
      <c r="VOX60" s="128"/>
      <c r="VOY60" s="128"/>
      <c r="VOZ60" s="128"/>
      <c r="VPA60" s="128"/>
      <c r="VPB60" s="128"/>
      <c r="VPC60" s="128"/>
      <c r="VPD60" s="128"/>
      <c r="VPE60" s="128"/>
      <c r="VPF60" s="128"/>
      <c r="VPG60" s="128"/>
      <c r="VPH60" s="128"/>
      <c r="VPI60" s="128"/>
      <c r="VPJ60" s="128"/>
      <c r="VPK60" s="128"/>
      <c r="VPL60" s="128"/>
      <c r="VPM60" s="128"/>
      <c r="VPN60" s="128"/>
      <c r="VPO60" s="128"/>
      <c r="VPP60" s="128"/>
      <c r="VPQ60" s="128"/>
      <c r="VPR60" s="128"/>
      <c r="VPS60" s="128"/>
      <c r="VPT60" s="128"/>
      <c r="VPU60" s="128"/>
      <c r="VPV60" s="128"/>
      <c r="VPW60" s="128"/>
      <c r="VPX60" s="128"/>
      <c r="VPY60" s="128"/>
      <c r="VPZ60" s="128"/>
      <c r="VQA60" s="128"/>
      <c r="VQB60" s="128"/>
      <c r="VQC60" s="128"/>
      <c r="VQD60" s="128"/>
      <c r="VQE60" s="128"/>
      <c r="VQF60" s="128"/>
      <c r="VQG60" s="128"/>
      <c r="VQH60" s="128"/>
      <c r="VQI60" s="128"/>
      <c r="VQJ60" s="128"/>
      <c r="VQK60" s="128"/>
      <c r="VQL60" s="128"/>
      <c r="VQM60" s="128"/>
      <c r="VQN60" s="128"/>
      <c r="VQO60" s="128"/>
      <c r="VQP60" s="128"/>
      <c r="VQQ60" s="128"/>
      <c r="VQR60" s="128"/>
      <c r="VQS60" s="128"/>
      <c r="VQT60" s="128"/>
      <c r="VQU60" s="128"/>
      <c r="VQV60" s="128"/>
      <c r="VQW60" s="128"/>
      <c r="VQX60" s="128"/>
      <c r="VQY60" s="128"/>
      <c r="VQZ60" s="128"/>
      <c r="VRA60" s="128"/>
      <c r="VRB60" s="128"/>
      <c r="VRC60" s="128"/>
      <c r="VRD60" s="128"/>
      <c r="VRE60" s="128"/>
      <c r="VRF60" s="128"/>
      <c r="VRG60" s="128"/>
      <c r="VRH60" s="128"/>
      <c r="VRI60" s="128"/>
      <c r="VRJ60" s="128"/>
      <c r="VRK60" s="128"/>
      <c r="VRL60" s="128"/>
      <c r="VRM60" s="128"/>
      <c r="VRN60" s="128"/>
      <c r="VRO60" s="128"/>
      <c r="VRP60" s="128"/>
      <c r="VRQ60" s="128"/>
      <c r="VRR60" s="128"/>
      <c r="VRS60" s="128"/>
      <c r="VRT60" s="128"/>
      <c r="VRU60" s="128"/>
      <c r="VRV60" s="128"/>
      <c r="VRW60" s="128"/>
      <c r="VRX60" s="128"/>
      <c r="VRY60" s="128"/>
      <c r="VRZ60" s="128"/>
      <c r="VSA60" s="128"/>
      <c r="VSB60" s="128"/>
      <c r="VSC60" s="128"/>
      <c r="VSD60" s="128"/>
      <c r="VSE60" s="128"/>
      <c r="VSF60" s="128"/>
      <c r="VSG60" s="128"/>
      <c r="VSH60" s="128"/>
      <c r="VSI60" s="128"/>
      <c r="VSJ60" s="128"/>
      <c r="VSK60" s="128"/>
      <c r="VSL60" s="128"/>
      <c r="VSM60" s="128"/>
      <c r="VSN60" s="128"/>
      <c r="VSO60" s="128"/>
      <c r="VSP60" s="128"/>
      <c r="VSQ60" s="128"/>
      <c r="VSR60" s="128"/>
      <c r="VSS60" s="128"/>
      <c r="VST60" s="128"/>
      <c r="VSU60" s="128"/>
      <c r="VSV60" s="128"/>
      <c r="VSW60" s="128"/>
      <c r="VSX60" s="128"/>
      <c r="VSY60" s="128"/>
      <c r="VSZ60" s="128"/>
      <c r="VTA60" s="128"/>
      <c r="VTB60" s="128"/>
      <c r="VTC60" s="128"/>
      <c r="VTD60" s="128"/>
      <c r="VTE60" s="128"/>
      <c r="VTF60" s="128"/>
      <c r="VTG60" s="128"/>
      <c r="VTH60" s="128"/>
      <c r="VTI60" s="128"/>
      <c r="VTJ60" s="128"/>
      <c r="VTK60" s="128"/>
      <c r="VTL60" s="128"/>
      <c r="VTM60" s="128"/>
      <c r="VTN60" s="128"/>
      <c r="VTO60" s="128"/>
      <c r="VTP60" s="128"/>
      <c r="VTQ60" s="128"/>
      <c r="VTR60" s="128"/>
      <c r="VTS60" s="128"/>
      <c r="VTT60" s="128"/>
      <c r="VTU60" s="128"/>
      <c r="VTV60" s="128"/>
      <c r="VTW60" s="128"/>
      <c r="VTX60" s="128"/>
      <c r="VTY60" s="128"/>
      <c r="VTZ60" s="128"/>
      <c r="VUA60" s="128"/>
      <c r="VUB60" s="128"/>
      <c r="VUC60" s="128"/>
      <c r="VUD60" s="128"/>
      <c r="VUE60" s="128"/>
      <c r="VUF60" s="128"/>
      <c r="VUG60" s="128"/>
      <c r="VUH60" s="128"/>
      <c r="VUI60" s="128"/>
      <c r="VUJ60" s="128"/>
      <c r="VUK60" s="128"/>
      <c r="VUL60" s="128"/>
      <c r="VUM60" s="128"/>
      <c r="VUN60" s="128"/>
      <c r="VUO60" s="128"/>
      <c r="VUP60" s="128"/>
      <c r="VUQ60" s="128"/>
      <c r="VUR60" s="128"/>
      <c r="VUS60" s="128"/>
      <c r="VUT60" s="128"/>
      <c r="VUU60" s="128"/>
      <c r="VUV60" s="128"/>
      <c r="VUW60" s="128"/>
      <c r="VUX60" s="128"/>
      <c r="VUY60" s="128"/>
      <c r="VUZ60" s="128"/>
      <c r="VVA60" s="128"/>
      <c r="VVB60" s="128"/>
      <c r="VVC60" s="128"/>
      <c r="VVD60" s="128"/>
      <c r="VVE60" s="128"/>
      <c r="VVF60" s="128"/>
      <c r="VVG60" s="128"/>
      <c r="VVH60" s="128"/>
      <c r="VVI60" s="128"/>
      <c r="VVJ60" s="128"/>
      <c r="VVK60" s="128"/>
      <c r="VVL60" s="128"/>
      <c r="VVM60" s="128"/>
      <c r="VVN60" s="128"/>
      <c r="VVO60" s="128"/>
      <c r="VVP60" s="128"/>
      <c r="VVQ60" s="128"/>
      <c r="VVR60" s="128"/>
      <c r="VVS60" s="128"/>
      <c r="VVT60" s="128"/>
      <c r="VVU60" s="128"/>
      <c r="VVV60" s="128"/>
      <c r="VVW60" s="128"/>
      <c r="VVX60" s="128"/>
      <c r="VVY60" s="128"/>
      <c r="VVZ60" s="128"/>
      <c r="VWA60" s="128"/>
      <c r="VWB60" s="128"/>
      <c r="VWC60" s="128"/>
      <c r="VWD60" s="128"/>
      <c r="VWE60" s="128"/>
      <c r="VWF60" s="128"/>
      <c r="VWG60" s="128"/>
      <c r="VWH60" s="128"/>
      <c r="VWI60" s="128"/>
      <c r="VWJ60" s="128"/>
      <c r="VWK60" s="128"/>
      <c r="VWL60" s="128"/>
      <c r="VWM60" s="128"/>
      <c r="VWN60" s="128"/>
      <c r="VWO60" s="128"/>
      <c r="VWP60" s="128"/>
      <c r="VWQ60" s="128"/>
      <c r="VWR60" s="128"/>
      <c r="VWS60" s="128"/>
      <c r="VWT60" s="128"/>
      <c r="VWU60" s="128"/>
      <c r="VWV60" s="128"/>
      <c r="VWW60" s="128"/>
      <c r="VWX60" s="128"/>
      <c r="VWY60" s="128"/>
      <c r="VWZ60" s="128"/>
      <c r="VXA60" s="128"/>
      <c r="VXB60" s="128"/>
      <c r="VXC60" s="128"/>
      <c r="VXD60" s="128"/>
      <c r="VXE60" s="128"/>
      <c r="VXF60" s="128"/>
      <c r="VXG60" s="128"/>
      <c r="VXH60" s="128"/>
      <c r="VXI60" s="128"/>
      <c r="VXJ60" s="128"/>
      <c r="VXK60" s="128"/>
      <c r="VXL60" s="128"/>
      <c r="VXM60" s="128"/>
      <c r="VXN60" s="128"/>
      <c r="VXO60" s="128"/>
      <c r="VXP60" s="128"/>
      <c r="VXQ60" s="128"/>
      <c r="VXR60" s="128"/>
      <c r="VXS60" s="128"/>
      <c r="VXT60" s="128"/>
      <c r="VXU60" s="128"/>
      <c r="VXV60" s="128"/>
      <c r="VXW60" s="128"/>
      <c r="VXX60" s="128"/>
      <c r="VXY60" s="128"/>
      <c r="VXZ60" s="128"/>
      <c r="VYA60" s="128"/>
      <c r="VYB60" s="128"/>
      <c r="VYC60" s="128"/>
      <c r="VYD60" s="128"/>
      <c r="VYE60" s="128"/>
      <c r="VYF60" s="128"/>
      <c r="VYG60" s="128"/>
      <c r="VYH60" s="128"/>
      <c r="VYI60" s="128"/>
      <c r="VYJ60" s="128"/>
      <c r="VYK60" s="128"/>
      <c r="VYL60" s="128"/>
      <c r="VYM60" s="128"/>
      <c r="VYN60" s="128"/>
      <c r="VYO60" s="128"/>
      <c r="VYP60" s="128"/>
      <c r="VYQ60" s="128"/>
      <c r="VYR60" s="128"/>
      <c r="VYS60" s="128"/>
      <c r="VYT60" s="128"/>
      <c r="VYU60" s="128"/>
      <c r="VYV60" s="128"/>
      <c r="VYW60" s="128"/>
      <c r="VYX60" s="128"/>
      <c r="VYY60" s="128"/>
      <c r="VYZ60" s="128"/>
      <c r="VZA60" s="128"/>
      <c r="VZB60" s="128"/>
      <c r="VZC60" s="128"/>
      <c r="VZD60" s="128"/>
      <c r="VZE60" s="128"/>
      <c r="VZF60" s="128"/>
      <c r="VZG60" s="128"/>
      <c r="VZH60" s="128"/>
      <c r="VZI60" s="128"/>
      <c r="VZJ60" s="128"/>
      <c r="VZK60" s="128"/>
      <c r="VZL60" s="128"/>
      <c r="VZM60" s="128"/>
      <c r="VZN60" s="128"/>
      <c r="VZO60" s="128"/>
      <c r="VZP60" s="128"/>
      <c r="VZQ60" s="128"/>
      <c r="VZR60" s="128"/>
      <c r="VZS60" s="128"/>
      <c r="VZT60" s="128"/>
      <c r="VZU60" s="128"/>
      <c r="VZV60" s="128"/>
      <c r="VZW60" s="128"/>
      <c r="VZX60" s="128"/>
      <c r="VZY60" s="128"/>
      <c r="VZZ60" s="128"/>
      <c r="WAA60" s="128"/>
      <c r="WAB60" s="128"/>
      <c r="WAC60" s="128"/>
      <c r="WAD60" s="128"/>
      <c r="WAE60" s="128"/>
      <c r="WAF60" s="128"/>
      <c r="WAG60" s="128"/>
      <c r="WAH60" s="128"/>
      <c r="WAI60" s="128"/>
      <c r="WAJ60" s="128"/>
      <c r="WAK60" s="128"/>
      <c r="WAL60" s="128"/>
      <c r="WAM60" s="128"/>
      <c r="WAN60" s="128"/>
      <c r="WAO60" s="128"/>
      <c r="WAP60" s="128"/>
      <c r="WAQ60" s="128"/>
      <c r="WAR60" s="128"/>
      <c r="WAS60" s="128"/>
      <c r="WAT60" s="128"/>
      <c r="WAU60" s="128"/>
      <c r="WAV60" s="128"/>
      <c r="WAW60" s="128"/>
      <c r="WAX60" s="128"/>
      <c r="WAY60" s="128"/>
      <c r="WAZ60" s="128"/>
      <c r="WBA60" s="128"/>
      <c r="WBB60" s="128"/>
      <c r="WBC60" s="128"/>
      <c r="WBD60" s="128"/>
      <c r="WBE60" s="128"/>
      <c r="WBF60" s="128"/>
      <c r="WBG60" s="128"/>
      <c r="WBH60" s="128"/>
      <c r="WBI60" s="128"/>
      <c r="WBJ60" s="128"/>
      <c r="WBK60" s="128"/>
      <c r="WBL60" s="128"/>
      <c r="WBM60" s="128"/>
      <c r="WBN60" s="128"/>
      <c r="WBO60" s="128"/>
      <c r="WBP60" s="128"/>
      <c r="WBQ60" s="128"/>
      <c r="WBR60" s="128"/>
      <c r="WBS60" s="128"/>
      <c r="WBT60" s="128"/>
      <c r="WBU60" s="128"/>
      <c r="WBV60" s="128"/>
      <c r="WBW60" s="128"/>
      <c r="WBX60" s="128"/>
      <c r="WBY60" s="128"/>
      <c r="WBZ60" s="128"/>
      <c r="WCA60" s="128"/>
      <c r="WCB60" s="128"/>
      <c r="WCC60" s="128"/>
      <c r="WCD60" s="128"/>
      <c r="WCE60" s="128"/>
      <c r="WCF60" s="128"/>
      <c r="WCG60" s="128"/>
      <c r="WCH60" s="128"/>
      <c r="WCI60" s="128"/>
      <c r="WCJ60" s="128"/>
      <c r="WCK60" s="128"/>
      <c r="WCL60" s="128"/>
      <c r="WCM60" s="128"/>
      <c r="WCN60" s="128"/>
      <c r="WCO60" s="128"/>
      <c r="WCP60" s="128"/>
      <c r="WCQ60" s="128"/>
      <c r="WCR60" s="128"/>
      <c r="WCS60" s="128"/>
      <c r="WCT60" s="128"/>
      <c r="WCU60" s="128"/>
      <c r="WCV60" s="128"/>
      <c r="WCW60" s="128"/>
      <c r="WCX60" s="128"/>
      <c r="WCY60" s="128"/>
      <c r="WCZ60" s="128"/>
      <c r="WDA60" s="128"/>
      <c r="WDB60" s="128"/>
      <c r="WDC60" s="128"/>
      <c r="WDD60" s="128"/>
      <c r="WDE60" s="128"/>
      <c r="WDF60" s="128"/>
      <c r="WDG60" s="128"/>
      <c r="WDH60" s="128"/>
      <c r="WDI60" s="128"/>
      <c r="WDJ60" s="128"/>
      <c r="WDK60" s="128"/>
      <c r="WDL60" s="128"/>
      <c r="WDM60" s="128"/>
      <c r="WDN60" s="128"/>
      <c r="WDO60" s="128"/>
      <c r="WDP60" s="128"/>
      <c r="WDQ60" s="128"/>
      <c r="WDR60" s="128"/>
      <c r="WDS60" s="128"/>
      <c r="WDT60" s="128"/>
      <c r="WDU60" s="128"/>
      <c r="WDV60" s="128"/>
      <c r="WDW60" s="128"/>
      <c r="WDX60" s="128"/>
      <c r="WDY60" s="128"/>
      <c r="WDZ60" s="128"/>
      <c r="WEA60" s="128"/>
      <c r="WEB60" s="128"/>
      <c r="WEC60" s="128"/>
      <c r="WED60" s="128"/>
      <c r="WEE60" s="128"/>
      <c r="WEF60" s="128"/>
      <c r="WEG60" s="128"/>
      <c r="WEH60" s="128"/>
      <c r="WEI60" s="128"/>
      <c r="WEJ60" s="128"/>
      <c r="WEK60" s="128"/>
      <c r="WEL60" s="128"/>
      <c r="WEM60" s="128"/>
      <c r="WEN60" s="128"/>
      <c r="WEO60" s="128"/>
      <c r="WEP60" s="128"/>
      <c r="WEQ60" s="128"/>
      <c r="WER60" s="128"/>
      <c r="WES60" s="128"/>
      <c r="WET60" s="128"/>
      <c r="WEU60" s="128"/>
      <c r="WEV60" s="128"/>
      <c r="WEW60" s="128"/>
      <c r="WEX60" s="128"/>
      <c r="WEY60" s="128"/>
      <c r="WEZ60" s="128"/>
      <c r="WFA60" s="128"/>
      <c r="WFB60" s="128"/>
      <c r="WFC60" s="128"/>
      <c r="WFD60" s="128"/>
      <c r="WFE60" s="128"/>
      <c r="WFF60" s="128"/>
      <c r="WFG60" s="128"/>
      <c r="WFH60" s="128"/>
      <c r="WFI60" s="128"/>
      <c r="WFJ60" s="128"/>
      <c r="WFK60" s="128"/>
      <c r="WFL60" s="128"/>
      <c r="WFM60" s="128"/>
      <c r="WFN60" s="128"/>
      <c r="WFO60" s="128"/>
      <c r="WFP60" s="128"/>
      <c r="WFQ60" s="128"/>
      <c r="WFR60" s="128"/>
      <c r="WFS60" s="128"/>
      <c r="WFT60" s="128"/>
      <c r="WFU60" s="128"/>
      <c r="WFV60" s="128"/>
      <c r="WFW60" s="128"/>
      <c r="WFX60" s="128"/>
      <c r="WFY60" s="128"/>
      <c r="WFZ60" s="128"/>
      <c r="WGA60" s="128"/>
      <c r="WGB60" s="128"/>
      <c r="WGC60" s="128"/>
      <c r="WGD60" s="128"/>
      <c r="WGE60" s="128"/>
      <c r="WGF60" s="128"/>
      <c r="WGG60" s="128"/>
      <c r="WGH60" s="128"/>
      <c r="WGI60" s="128"/>
      <c r="WGJ60" s="128"/>
      <c r="WGK60" s="128"/>
      <c r="WGL60" s="128"/>
      <c r="WGM60" s="128"/>
      <c r="WGN60" s="128"/>
      <c r="WGO60" s="128"/>
      <c r="WGP60" s="128"/>
      <c r="WGQ60" s="128"/>
      <c r="WGR60" s="128"/>
      <c r="WGS60" s="128"/>
      <c r="WGT60" s="128"/>
      <c r="WGU60" s="128"/>
      <c r="WGV60" s="128"/>
      <c r="WGW60" s="128"/>
      <c r="WGX60" s="128"/>
      <c r="WGY60" s="128"/>
      <c r="WGZ60" s="128"/>
      <c r="WHA60" s="128"/>
      <c r="WHB60" s="128"/>
      <c r="WHC60" s="128"/>
      <c r="WHD60" s="128"/>
      <c r="WHE60" s="128"/>
      <c r="WHF60" s="128"/>
      <c r="WHG60" s="128"/>
      <c r="WHH60" s="128"/>
      <c r="WHI60" s="128"/>
      <c r="WHJ60" s="128"/>
      <c r="WHK60" s="128"/>
      <c r="WHL60" s="128"/>
      <c r="WHM60" s="128"/>
      <c r="WHN60" s="128"/>
      <c r="WHO60" s="128"/>
      <c r="WHP60" s="128"/>
      <c r="WHQ60" s="128"/>
      <c r="WHR60" s="128"/>
      <c r="WHS60" s="128"/>
      <c r="WHT60" s="128"/>
      <c r="WHU60" s="128"/>
      <c r="WHV60" s="128"/>
      <c r="WHW60" s="128"/>
      <c r="WHX60" s="128"/>
      <c r="WHY60" s="128"/>
      <c r="WHZ60" s="128"/>
      <c r="WIA60" s="128"/>
      <c r="WIB60" s="128"/>
      <c r="WIC60" s="128"/>
      <c r="WID60" s="128"/>
      <c r="WIE60" s="128"/>
      <c r="WIF60" s="128"/>
      <c r="WIG60" s="128"/>
      <c r="WIH60" s="128"/>
      <c r="WII60" s="128"/>
      <c r="WIJ60" s="128"/>
      <c r="WIK60" s="128"/>
      <c r="WIL60" s="128"/>
      <c r="WIM60" s="128"/>
      <c r="WIN60" s="128"/>
      <c r="WIO60" s="128"/>
      <c r="WIP60" s="128"/>
      <c r="WIQ60" s="128"/>
      <c r="WIR60" s="128"/>
      <c r="WIS60" s="128"/>
      <c r="WIT60" s="128"/>
      <c r="WIU60" s="128"/>
      <c r="WIV60" s="128"/>
      <c r="WIW60" s="128"/>
      <c r="WIX60" s="128"/>
      <c r="WIY60" s="128"/>
      <c r="WIZ60" s="128"/>
      <c r="WJA60" s="128"/>
      <c r="WJB60" s="128"/>
      <c r="WJC60" s="128"/>
      <c r="WJD60" s="128"/>
      <c r="WJE60" s="128"/>
      <c r="WJF60" s="128"/>
      <c r="WJG60" s="128"/>
      <c r="WJH60" s="128"/>
      <c r="WJI60" s="128"/>
      <c r="WJJ60" s="128"/>
      <c r="WJK60" s="128"/>
      <c r="WJL60" s="128"/>
      <c r="WJM60" s="128"/>
      <c r="WJN60" s="128"/>
      <c r="WJO60" s="128"/>
      <c r="WJP60" s="128"/>
      <c r="WJQ60" s="128"/>
      <c r="WJR60" s="128"/>
      <c r="WJS60" s="128"/>
      <c r="WJT60" s="128"/>
      <c r="WJU60" s="128"/>
      <c r="WJV60" s="128"/>
      <c r="WJW60" s="128"/>
      <c r="WJX60" s="128"/>
      <c r="WJY60" s="128"/>
      <c r="WJZ60" s="128"/>
      <c r="WKA60" s="128"/>
      <c r="WKB60" s="128"/>
      <c r="WKC60" s="128"/>
      <c r="WKD60" s="128"/>
      <c r="WKE60" s="128"/>
      <c r="WKF60" s="128"/>
      <c r="WKG60" s="128"/>
      <c r="WKH60" s="128"/>
      <c r="WKI60" s="128"/>
      <c r="WKJ60" s="128"/>
      <c r="WKK60" s="128"/>
      <c r="WKL60" s="128"/>
      <c r="WKM60" s="128"/>
      <c r="WKN60" s="128"/>
      <c r="WKO60" s="128"/>
      <c r="WKP60" s="128"/>
      <c r="WKQ60" s="128"/>
      <c r="WKR60" s="128"/>
      <c r="WKS60" s="128"/>
      <c r="WKT60" s="128"/>
      <c r="WKU60" s="128"/>
      <c r="WKV60" s="128"/>
      <c r="WKW60" s="128"/>
      <c r="WKX60" s="128"/>
      <c r="WKY60" s="128"/>
      <c r="WKZ60" s="128"/>
      <c r="WLA60" s="128"/>
      <c r="WLB60" s="128"/>
      <c r="WLC60" s="128"/>
      <c r="WLD60" s="128"/>
      <c r="WLE60" s="128"/>
      <c r="WLF60" s="128"/>
      <c r="WLG60" s="128"/>
      <c r="WLH60" s="128"/>
      <c r="WLI60" s="128"/>
      <c r="WLJ60" s="128"/>
      <c r="WLK60" s="128"/>
      <c r="WLL60" s="128"/>
      <c r="WLM60" s="128"/>
      <c r="WLN60" s="128"/>
      <c r="WLO60" s="128"/>
      <c r="WLP60" s="128"/>
      <c r="WLQ60" s="128"/>
      <c r="WLR60" s="128"/>
      <c r="WLS60" s="128"/>
      <c r="WLT60" s="128"/>
      <c r="WLU60" s="128"/>
      <c r="WLV60" s="128"/>
      <c r="WLW60" s="128"/>
      <c r="WLX60" s="128"/>
      <c r="WLY60" s="128"/>
      <c r="WLZ60" s="128"/>
      <c r="WMA60" s="128"/>
      <c r="WMB60" s="128"/>
      <c r="WMC60" s="128"/>
      <c r="WMD60" s="128"/>
      <c r="WME60" s="128"/>
      <c r="WMF60" s="128"/>
      <c r="WMG60" s="128"/>
      <c r="WMH60" s="128"/>
      <c r="WMI60" s="128"/>
      <c r="WMJ60" s="128"/>
      <c r="WMK60" s="128"/>
      <c r="WML60" s="128"/>
      <c r="WMM60" s="128"/>
      <c r="WMN60" s="128"/>
      <c r="WMO60" s="128"/>
      <c r="WMP60" s="128"/>
      <c r="WMQ60" s="128"/>
      <c r="WMR60" s="128"/>
      <c r="WMS60" s="128"/>
      <c r="WMT60" s="128"/>
      <c r="WMU60" s="128"/>
      <c r="WMV60" s="128"/>
      <c r="WMW60" s="128"/>
      <c r="WMX60" s="128"/>
      <c r="WMY60" s="128"/>
      <c r="WMZ60" s="128"/>
      <c r="WNA60" s="128"/>
      <c r="WNB60" s="128"/>
      <c r="WNC60" s="128"/>
      <c r="WND60" s="128"/>
      <c r="WNE60" s="128"/>
      <c r="WNF60" s="128"/>
      <c r="WNG60" s="128"/>
      <c r="WNH60" s="128"/>
      <c r="WNI60" s="128"/>
      <c r="WNJ60" s="128"/>
      <c r="WNK60" s="128"/>
      <c r="WNL60" s="128"/>
      <c r="WNM60" s="128"/>
      <c r="WNN60" s="128"/>
      <c r="WNO60" s="128"/>
      <c r="WNP60" s="128"/>
      <c r="WNQ60" s="128"/>
      <c r="WNR60" s="128"/>
      <c r="WNS60" s="128"/>
      <c r="WNT60" s="128"/>
      <c r="WNU60" s="128"/>
      <c r="WNV60" s="128"/>
      <c r="WNW60" s="128"/>
      <c r="WNX60" s="128"/>
      <c r="WNY60" s="128"/>
      <c r="WNZ60" s="128"/>
      <c r="WOA60" s="128"/>
      <c r="WOB60" s="128"/>
      <c r="WOC60" s="128"/>
      <c r="WOD60" s="128"/>
      <c r="WOE60" s="128"/>
      <c r="WOF60" s="128"/>
      <c r="WOG60" s="128"/>
      <c r="WOH60" s="128"/>
      <c r="WOI60" s="128"/>
      <c r="WOJ60" s="128"/>
      <c r="WOK60" s="128"/>
      <c r="WOL60" s="128"/>
      <c r="WOM60" s="128"/>
      <c r="WON60" s="128"/>
      <c r="WOO60" s="128"/>
      <c r="WOP60" s="128"/>
      <c r="WOQ60" s="128"/>
      <c r="WOR60" s="128"/>
      <c r="WOS60" s="128"/>
      <c r="WOT60" s="128"/>
      <c r="WOU60" s="128"/>
      <c r="WOV60" s="128"/>
      <c r="WOW60" s="128"/>
      <c r="WOX60" s="128"/>
      <c r="WOY60" s="128"/>
      <c r="WOZ60" s="128"/>
      <c r="WPA60" s="128"/>
      <c r="WPB60" s="128"/>
      <c r="WPC60" s="128"/>
      <c r="WPD60" s="128"/>
      <c r="WPE60" s="128"/>
      <c r="WPF60" s="128"/>
      <c r="WPG60" s="128"/>
      <c r="WPH60" s="128"/>
      <c r="WPI60" s="128"/>
      <c r="WPJ60" s="128"/>
      <c r="WPK60" s="128"/>
      <c r="WPL60" s="128"/>
      <c r="WPM60" s="128"/>
      <c r="WPN60" s="128"/>
      <c r="WPO60" s="128"/>
      <c r="WPP60" s="128"/>
      <c r="WPQ60" s="128"/>
      <c r="WPR60" s="128"/>
      <c r="WPS60" s="128"/>
      <c r="WPT60" s="128"/>
      <c r="WPU60" s="128"/>
      <c r="WPV60" s="128"/>
      <c r="WPW60" s="128"/>
      <c r="WPX60" s="128"/>
      <c r="WPY60" s="128"/>
      <c r="WPZ60" s="128"/>
      <c r="WQA60" s="128"/>
      <c r="WQB60" s="128"/>
      <c r="WQC60" s="128"/>
      <c r="WQD60" s="128"/>
      <c r="WQE60" s="128"/>
      <c r="WQF60" s="128"/>
      <c r="WQG60" s="128"/>
      <c r="WQH60" s="128"/>
      <c r="WQI60" s="128"/>
      <c r="WQJ60" s="128"/>
      <c r="WQK60" s="128"/>
      <c r="WQL60" s="128"/>
      <c r="WQM60" s="128"/>
      <c r="WQN60" s="128"/>
      <c r="WQO60" s="128"/>
      <c r="WQP60" s="128"/>
      <c r="WQQ60" s="128"/>
      <c r="WQR60" s="128"/>
      <c r="WQS60" s="128"/>
      <c r="WQT60" s="128"/>
      <c r="WQU60" s="128"/>
      <c r="WQV60" s="128"/>
      <c r="WQW60" s="128"/>
      <c r="WQX60" s="128"/>
      <c r="WQY60" s="128"/>
      <c r="WQZ60" s="128"/>
      <c r="WRA60" s="128"/>
      <c r="WRB60" s="128"/>
      <c r="WRC60" s="128"/>
      <c r="WRD60" s="128"/>
      <c r="WRE60" s="128"/>
      <c r="WRF60" s="128"/>
      <c r="WRG60" s="128"/>
      <c r="WRH60" s="128"/>
      <c r="WRI60" s="128"/>
      <c r="WRJ60" s="128"/>
      <c r="WRK60" s="128"/>
      <c r="WRL60" s="128"/>
      <c r="WRM60" s="128"/>
      <c r="WRN60" s="128"/>
      <c r="WRO60" s="128"/>
      <c r="WRP60" s="128"/>
      <c r="WRQ60" s="128"/>
      <c r="WRR60" s="128"/>
      <c r="WRS60" s="128"/>
      <c r="WRT60" s="128"/>
      <c r="WRU60" s="128"/>
      <c r="WRV60" s="128"/>
      <c r="WRW60" s="128"/>
      <c r="WRX60" s="128"/>
      <c r="WRY60" s="128"/>
      <c r="WRZ60" s="128"/>
      <c r="WSA60" s="128"/>
      <c r="WSB60" s="128"/>
      <c r="WSC60" s="128"/>
      <c r="WSD60" s="128"/>
      <c r="WSE60" s="128"/>
      <c r="WSF60" s="128"/>
      <c r="WSG60" s="128"/>
      <c r="WSH60" s="128"/>
      <c r="WSI60" s="128"/>
      <c r="WSJ60" s="128"/>
      <c r="WSK60" s="128"/>
      <c r="WSL60" s="128"/>
      <c r="WSM60" s="128"/>
      <c r="WSN60" s="128"/>
      <c r="WSO60" s="128"/>
      <c r="WSP60" s="128"/>
      <c r="WSQ60" s="128"/>
      <c r="WSR60" s="128"/>
      <c r="WSS60" s="128"/>
      <c r="WST60" s="128"/>
      <c r="WSU60" s="128"/>
      <c r="WSV60" s="128"/>
      <c r="WSW60" s="128"/>
      <c r="WSX60" s="128"/>
      <c r="WSY60" s="128"/>
      <c r="WSZ60" s="128"/>
      <c r="WTA60" s="128"/>
      <c r="WTB60" s="128"/>
      <c r="WTC60" s="128"/>
      <c r="WTD60" s="128"/>
      <c r="WTE60" s="128"/>
      <c r="WTF60" s="128"/>
      <c r="WTG60" s="128"/>
      <c r="WTH60" s="128"/>
      <c r="WTI60" s="128"/>
      <c r="WTJ60" s="128"/>
      <c r="WTK60" s="128"/>
      <c r="WTL60" s="128"/>
      <c r="WTM60" s="128"/>
      <c r="WTN60" s="128"/>
      <c r="WTO60" s="128"/>
      <c r="WTP60" s="128"/>
      <c r="WTQ60" s="128"/>
      <c r="WTR60" s="128"/>
      <c r="WTS60" s="128"/>
      <c r="WTT60" s="128"/>
      <c r="WTU60" s="128"/>
      <c r="WTV60" s="128"/>
      <c r="WTW60" s="128"/>
      <c r="WTX60" s="128"/>
      <c r="WTY60" s="128"/>
      <c r="WTZ60" s="128"/>
      <c r="WUA60" s="128"/>
      <c r="WUB60" s="128"/>
      <c r="WUC60" s="128"/>
      <c r="WUD60" s="128"/>
      <c r="WUE60" s="128"/>
      <c r="WUF60" s="128"/>
      <c r="WUG60" s="128"/>
      <c r="WUH60" s="128"/>
      <c r="WUI60" s="128"/>
      <c r="WUJ60" s="128"/>
      <c r="WUK60" s="128"/>
      <c r="WUL60" s="128"/>
      <c r="WUM60" s="128"/>
      <c r="WUN60" s="128"/>
      <c r="WUO60" s="128"/>
      <c r="WUP60" s="128"/>
      <c r="WUQ60" s="128"/>
      <c r="WUR60" s="128"/>
      <c r="WUS60" s="128"/>
      <c r="WUT60" s="128"/>
      <c r="WUU60" s="128"/>
      <c r="WUV60" s="128"/>
      <c r="WUW60" s="128"/>
      <c r="WUX60" s="128"/>
      <c r="WUY60" s="128"/>
      <c r="WUZ60" s="128"/>
      <c r="WVA60" s="128"/>
      <c r="WVB60" s="128"/>
      <c r="WVC60" s="128"/>
      <c r="WVD60" s="128"/>
      <c r="WVE60" s="128"/>
      <c r="WVF60" s="128"/>
      <c r="WVG60" s="128"/>
      <c r="WVH60" s="128"/>
      <c r="WVI60" s="128"/>
      <c r="WVJ60" s="128"/>
      <c r="WVK60" s="128"/>
      <c r="WVL60" s="128"/>
      <c r="WVM60" s="128"/>
      <c r="WVN60" s="128"/>
      <c r="WVO60" s="128"/>
      <c r="WVP60" s="128"/>
      <c r="WVQ60" s="128"/>
      <c r="WVR60" s="128"/>
      <c r="WVS60" s="128"/>
      <c r="WVT60" s="128"/>
      <c r="WVU60" s="128"/>
      <c r="WVV60" s="128"/>
      <c r="WVW60" s="128"/>
      <c r="WVX60" s="128"/>
      <c r="WVY60" s="128"/>
      <c r="WVZ60" s="128"/>
      <c r="WWA60" s="128"/>
      <c r="WWB60" s="128"/>
      <c r="WWC60" s="128"/>
      <c r="WWD60" s="128"/>
      <c r="WWE60" s="128"/>
      <c r="WWF60" s="128"/>
      <c r="WWG60" s="128"/>
      <c r="WWH60" s="128"/>
      <c r="WWI60" s="128"/>
      <c r="WWJ60" s="128"/>
      <c r="WWK60" s="128"/>
      <c r="WWL60" s="128"/>
      <c r="WWM60" s="128"/>
      <c r="WWN60" s="128"/>
      <c r="WWO60" s="128"/>
      <c r="WWP60" s="128"/>
      <c r="WWQ60" s="128"/>
      <c r="WWR60" s="128"/>
      <c r="WWS60" s="128"/>
      <c r="WWT60" s="128"/>
      <c r="WWU60" s="128"/>
      <c r="WWV60" s="128"/>
      <c r="WWW60" s="128"/>
      <c r="WWX60" s="128"/>
      <c r="WWY60" s="128"/>
      <c r="WWZ60" s="128"/>
      <c r="WXA60" s="128"/>
      <c r="WXB60" s="128"/>
      <c r="WXC60" s="128"/>
      <c r="WXD60" s="128"/>
      <c r="WXE60" s="128"/>
      <c r="WXF60" s="128"/>
      <c r="WXG60" s="128"/>
      <c r="WXH60" s="128"/>
      <c r="WXI60" s="128"/>
      <c r="WXJ60" s="128"/>
      <c r="WXK60" s="128"/>
      <c r="WXL60" s="128"/>
      <c r="WXM60" s="128"/>
      <c r="WXN60" s="128"/>
      <c r="WXO60" s="128"/>
      <c r="WXP60" s="128"/>
      <c r="WXQ60" s="128"/>
      <c r="WXR60" s="128"/>
      <c r="WXS60" s="128"/>
      <c r="WXT60" s="128"/>
      <c r="WXU60" s="128"/>
      <c r="WXV60" s="128"/>
      <c r="WXW60" s="128"/>
      <c r="WXX60" s="128"/>
      <c r="WXY60" s="128"/>
      <c r="WXZ60" s="128"/>
      <c r="WYA60" s="128"/>
      <c r="WYB60" s="128"/>
      <c r="WYC60" s="128"/>
      <c r="WYD60" s="128"/>
      <c r="WYE60" s="128"/>
      <c r="WYF60" s="128"/>
      <c r="WYG60" s="128"/>
      <c r="WYH60" s="128"/>
      <c r="WYI60" s="128"/>
      <c r="WYJ60" s="128"/>
      <c r="WYK60" s="128"/>
      <c r="WYL60" s="128"/>
      <c r="WYM60" s="128"/>
      <c r="WYN60" s="128"/>
      <c r="WYO60" s="128"/>
      <c r="WYP60" s="128"/>
      <c r="WYQ60" s="128"/>
      <c r="WYR60" s="128"/>
      <c r="WYS60" s="128"/>
      <c r="WYT60" s="128"/>
      <c r="WYU60" s="128"/>
      <c r="WYV60" s="128"/>
      <c r="WYW60" s="128"/>
      <c r="WYX60" s="128"/>
      <c r="WYY60" s="128"/>
      <c r="WYZ60" s="128"/>
      <c r="WZA60" s="128"/>
      <c r="WZB60" s="128"/>
      <c r="WZC60" s="128"/>
      <c r="WZD60" s="128"/>
      <c r="WZE60" s="128"/>
      <c r="WZF60" s="128"/>
      <c r="WZG60" s="128"/>
      <c r="WZH60" s="128"/>
      <c r="WZI60" s="128"/>
      <c r="WZJ60" s="128"/>
      <c r="WZK60" s="128"/>
      <c r="WZL60" s="128"/>
      <c r="WZM60" s="128"/>
      <c r="WZN60" s="128"/>
      <c r="WZO60" s="128"/>
      <c r="WZP60" s="128"/>
      <c r="WZQ60" s="128"/>
      <c r="WZR60" s="128"/>
      <c r="WZS60" s="128"/>
      <c r="WZT60" s="128"/>
      <c r="WZU60" s="128"/>
      <c r="WZV60" s="128"/>
      <c r="WZW60" s="128"/>
      <c r="WZX60" s="128"/>
      <c r="WZY60" s="128"/>
      <c r="WZZ60" s="128"/>
      <c r="XAA60" s="128"/>
      <c r="XAB60" s="128"/>
      <c r="XAC60" s="128"/>
      <c r="XAD60" s="128"/>
      <c r="XAE60" s="128"/>
      <c r="XAF60" s="128"/>
      <c r="XAG60" s="128"/>
      <c r="XAH60" s="128"/>
      <c r="XAI60" s="128"/>
      <c r="XAJ60" s="128"/>
      <c r="XAK60" s="128"/>
      <c r="XAL60" s="128"/>
      <c r="XAM60" s="128"/>
      <c r="XAN60" s="128"/>
      <c r="XAO60" s="128"/>
      <c r="XAP60" s="128"/>
      <c r="XAQ60" s="128"/>
      <c r="XAR60" s="128"/>
      <c r="XAS60" s="128"/>
      <c r="XAT60" s="128"/>
      <c r="XAU60" s="128"/>
      <c r="XAV60" s="128"/>
      <c r="XAW60" s="128"/>
      <c r="XAX60" s="128"/>
      <c r="XAY60" s="128"/>
      <c r="XAZ60" s="128"/>
      <c r="XBA60" s="128"/>
      <c r="XBB60" s="128"/>
      <c r="XBC60" s="128"/>
      <c r="XBD60" s="128"/>
      <c r="XBE60" s="128"/>
      <c r="XBF60" s="128"/>
      <c r="XBG60" s="128"/>
      <c r="XBH60" s="128"/>
      <c r="XBI60" s="128"/>
      <c r="XBJ60" s="128"/>
      <c r="XBK60" s="128"/>
      <c r="XBL60" s="128"/>
      <c r="XBM60" s="128"/>
      <c r="XBN60" s="128"/>
      <c r="XBO60" s="128"/>
      <c r="XBP60" s="128"/>
      <c r="XBQ60" s="128"/>
      <c r="XBR60" s="128"/>
      <c r="XBS60" s="128"/>
      <c r="XBT60" s="128"/>
      <c r="XBU60" s="128"/>
      <c r="XBV60" s="128"/>
      <c r="XBW60" s="128"/>
      <c r="XBX60" s="128"/>
      <c r="XBY60" s="128"/>
      <c r="XBZ60" s="128"/>
      <c r="XCA60" s="128"/>
      <c r="XCB60" s="128"/>
      <c r="XCC60" s="128"/>
      <c r="XCD60" s="128"/>
      <c r="XCE60" s="128"/>
      <c r="XCF60" s="128"/>
      <c r="XCG60" s="128"/>
      <c r="XCH60" s="128"/>
      <c r="XCI60" s="128"/>
      <c r="XCJ60" s="128"/>
      <c r="XCK60" s="128"/>
      <c r="XCL60" s="128"/>
      <c r="XCM60" s="128"/>
      <c r="XCN60" s="128"/>
      <c r="XCO60" s="128"/>
      <c r="XCP60" s="128"/>
      <c r="XCQ60" s="128"/>
      <c r="XCR60" s="128"/>
      <c r="XCS60" s="128"/>
      <c r="XCT60" s="128"/>
      <c r="XCU60" s="128"/>
      <c r="XCV60" s="128"/>
      <c r="XCW60" s="128"/>
      <c r="XCX60" s="128"/>
      <c r="XCY60" s="128"/>
      <c r="XCZ60" s="128"/>
      <c r="XDA60" s="128"/>
      <c r="XDB60" s="128"/>
      <c r="XDC60" s="128"/>
      <c r="XDD60" s="128"/>
      <c r="XDE60" s="128"/>
      <c r="XDF60" s="128"/>
      <c r="XDG60" s="128"/>
      <c r="XDH60" s="128"/>
      <c r="XDI60" s="128"/>
      <c r="XDJ60" s="128"/>
      <c r="XDK60" s="128"/>
      <c r="XDL60" s="128"/>
      <c r="XDM60" s="128"/>
      <c r="XDN60" s="128"/>
      <c r="XDO60" s="128"/>
      <c r="XDP60" s="128"/>
      <c r="XDQ60" s="128"/>
      <c r="XDR60" s="128"/>
      <c r="XDS60" s="128"/>
      <c r="XDT60" s="128"/>
      <c r="XDU60" s="128"/>
      <c r="XDV60" s="128"/>
      <c r="XDW60" s="128"/>
      <c r="XDX60" s="128"/>
      <c r="XDY60" s="128"/>
      <c r="XDZ60" s="128"/>
      <c r="XEA60" s="128"/>
      <c r="XEB60" s="128"/>
      <c r="XEC60" s="128"/>
      <c r="XED60" s="128"/>
      <c r="XEE60" s="128"/>
      <c r="XEF60" s="128"/>
      <c r="XEG60" s="128"/>
      <c r="XEH60" s="128"/>
      <c r="XEI60" s="128"/>
      <c r="XEJ60" s="128"/>
      <c r="XEK60" s="128"/>
      <c r="XEL60" s="128"/>
      <c r="XEM60" s="128"/>
      <c r="XEN60" s="128"/>
      <c r="XEO60" s="128"/>
      <c r="XEP60" s="128"/>
      <c r="XEQ60" s="128"/>
      <c r="XER60" s="128"/>
      <c r="XES60" s="128"/>
      <c r="XET60" s="128"/>
      <c r="XEU60" s="128"/>
      <c r="XEV60" s="128"/>
      <c r="XEW60" s="128"/>
      <c r="XEX60" s="128"/>
      <c r="XEY60" s="128"/>
      <c r="XEZ60" s="128"/>
      <c r="XFA60" s="128"/>
      <c r="XFB60" s="128"/>
      <c r="XFC60" s="128"/>
      <c r="XFD60" s="128"/>
    </row>
    <row r="61" spans="1:16384" x14ac:dyDescent="0.3">
      <c r="A61" s="307" t="s">
        <v>689</v>
      </c>
      <c r="B61" s="239" t="s">
        <v>230</v>
      </c>
      <c r="C61" s="308">
        <v>2.3555593061716111</v>
      </c>
      <c r="D61" s="308">
        <v>2.3874007464558362</v>
      </c>
      <c r="E61" s="308">
        <v>2.4295517694474467</v>
      </c>
      <c r="F61" s="308">
        <v>2.4286881437491403</v>
      </c>
      <c r="G61" s="308">
        <v>2.4466692815108622</v>
      </c>
      <c r="H61" s="308">
        <v>0.37315398812196321</v>
      </c>
      <c r="I61" s="308">
        <v>0.38101813767163339</v>
      </c>
      <c r="J61" s="308">
        <v>0.41337664353212161</v>
      </c>
      <c r="K61" s="308">
        <v>0.4781541017270185</v>
      </c>
      <c r="L61" s="308">
        <v>0.46389100810830247</v>
      </c>
      <c r="M61" s="308">
        <v>0.48720188902497208</v>
      </c>
      <c r="N61" s="308">
        <v>0.42769202913464471</v>
      </c>
      <c r="O61" s="308">
        <v>0.50481926410248568</v>
      </c>
      <c r="P61" s="308">
        <v>0.46605798172748863</v>
      </c>
      <c r="Q61" s="308">
        <v>0.54763682248275725</v>
      </c>
      <c r="R61" s="308">
        <v>0.50950268812957022</v>
      </c>
      <c r="S61" s="308">
        <v>0.60802477217591699</v>
      </c>
      <c r="T61" s="308">
        <v>0.52580039425625702</v>
      </c>
      <c r="U61" s="308">
        <v>0.61677112809361989</v>
      </c>
      <c r="V61" s="308">
        <v>0.48897538471385932</v>
      </c>
      <c r="W61" s="308">
        <v>0.70513839034087378</v>
      </c>
      <c r="X61" s="308">
        <v>0.56701282960125077</v>
      </c>
      <c r="Y61" s="308">
        <v>0.74010715368696178</v>
      </c>
      <c r="Z61" s="308">
        <v>0.63088490283854837</v>
      </c>
      <c r="AA61" s="420">
        <v>0.79237195332288812</v>
      </c>
      <c r="AB61" s="386"/>
    </row>
    <row r="62" spans="1:16384" s="241" customFormat="1" x14ac:dyDescent="0.3">
      <c r="A62" s="119" t="s">
        <v>464</v>
      </c>
      <c r="B62" s="64" t="s">
        <v>230</v>
      </c>
      <c r="C62" s="308">
        <v>1.6989337297818305E-2</v>
      </c>
      <c r="D62" s="308">
        <v>1.9345178012149539E-2</v>
      </c>
      <c r="E62" s="308">
        <v>2.2027693356221234E-2</v>
      </c>
      <c r="F62" s="308">
        <v>2.5082181941720891E-2</v>
      </c>
      <c r="G62" s="308">
        <v>2.8560223750341503E-2</v>
      </c>
      <c r="H62" s="308">
        <v>3.2520551145224917E-2</v>
      </c>
      <c r="I62" s="308">
        <v>3.7030040661937866E-2</v>
      </c>
      <c r="J62" s="308">
        <v>4.2164842326976142E-2</v>
      </c>
      <c r="K62" s="308">
        <v>4.8011665574166792E-2</v>
      </c>
      <c r="L62" s="308">
        <v>5.4669243473747492E-2</v>
      </c>
      <c r="M62" s="308">
        <v>6.225E-2</v>
      </c>
      <c r="N62" s="308">
        <v>6.8500000000000005E-2</v>
      </c>
      <c r="O62" s="308">
        <v>7.5600000000000001E-2</v>
      </c>
      <c r="P62" s="308">
        <v>8.4900000000000003E-2</v>
      </c>
      <c r="Q62" s="308">
        <v>9.5599999999999991E-2</v>
      </c>
      <c r="R62" s="308">
        <v>0.10940000000000001</v>
      </c>
      <c r="S62" s="308">
        <v>0.12459999999999999</v>
      </c>
      <c r="T62" s="308">
        <v>0.1454</v>
      </c>
      <c r="U62" s="308">
        <v>0.17069999999999999</v>
      </c>
      <c r="V62" s="308">
        <v>0.2036</v>
      </c>
      <c r="W62" s="308">
        <v>0.24230000000000002</v>
      </c>
      <c r="X62" s="308">
        <v>0.2863</v>
      </c>
      <c r="Y62" s="308">
        <v>0.33080000000000004</v>
      </c>
      <c r="Z62" s="308">
        <v>0.37569999999999998</v>
      </c>
      <c r="AA62" s="420">
        <v>0.41</v>
      </c>
      <c r="AB62" s="308"/>
    </row>
    <row r="63" spans="1:16384" s="162" customFormat="1" x14ac:dyDescent="0.3">
      <c r="A63" s="119" t="s">
        <v>465</v>
      </c>
      <c r="B63" s="64" t="s">
        <v>230</v>
      </c>
      <c r="C63" s="65">
        <v>1.1856528870013044E-2</v>
      </c>
      <c r="D63" s="65">
        <v>1.2769481593004048E-2</v>
      </c>
      <c r="E63" s="65">
        <v>1.3752731675665359E-2</v>
      </c>
      <c r="F63" s="65">
        <v>1.4811692014691591E-2</v>
      </c>
      <c r="G63" s="65">
        <v>1.5952192299822841E-2</v>
      </c>
      <c r="H63" s="65">
        <v>1.7180511106909199E-2</v>
      </c>
      <c r="I63" s="65">
        <v>1.8503410462141209E-2</v>
      </c>
      <c r="J63" s="65">
        <v>1.9928173067726079E-2</v>
      </c>
      <c r="K63" s="65">
        <v>2.1462642393940985E-2</v>
      </c>
      <c r="L63" s="65">
        <v>2.3115265858274441E-2</v>
      </c>
      <c r="M63" s="65">
        <v>2.4895141329361572E-2</v>
      </c>
      <c r="N63" s="65">
        <v>2.6812067211722412E-2</v>
      </c>
      <c r="O63" s="65">
        <v>2.8876596387025034E-2</v>
      </c>
      <c r="P63" s="65">
        <v>3.1100094308825963E-2</v>
      </c>
      <c r="Q63" s="65">
        <v>3.349480157060556E-2</v>
      </c>
      <c r="R63" s="65">
        <v>3.6073901291542185E-2</v>
      </c>
      <c r="S63" s="65">
        <v>3.8851591690990929E-2</v>
      </c>
      <c r="T63" s="65">
        <v>4.1843164251197232E-2</v>
      </c>
      <c r="U63" s="65">
        <v>4.506508789853942E-2</v>
      </c>
      <c r="V63" s="65">
        <v>4.853509966672695E-2</v>
      </c>
      <c r="W63" s="65">
        <v>5.2272302341064919E-2</v>
      </c>
      <c r="X63" s="65">
        <v>5.6297269621326917E-2</v>
      </c>
      <c r="Y63" s="65">
        <v>6.0632159382169086E-2</v>
      </c>
      <c r="Z63" s="65">
        <v>6.5300835654596101E-2</v>
      </c>
      <c r="AA63" s="413">
        <v>7.0328999999999989E-2</v>
      </c>
      <c r="AB63" s="387"/>
    </row>
    <row r="64" spans="1:16384" s="128" customFormat="1" x14ac:dyDescent="0.3">
      <c r="A64" s="129" t="s">
        <v>787</v>
      </c>
      <c r="B64" s="126"/>
      <c r="C64" s="127"/>
      <c r="D64" s="127"/>
      <c r="E64" s="127"/>
      <c r="F64" s="127"/>
      <c r="G64" s="127"/>
      <c r="H64" s="127"/>
      <c r="I64" s="127"/>
      <c r="J64" s="127"/>
      <c r="K64" s="127"/>
      <c r="L64" s="127"/>
      <c r="M64" s="127"/>
      <c r="N64" s="127"/>
      <c r="O64" s="127"/>
      <c r="P64" s="127"/>
      <c r="Q64" s="127"/>
      <c r="R64" s="127"/>
      <c r="S64" s="127"/>
      <c r="T64" s="127"/>
      <c r="U64" s="127"/>
      <c r="V64" s="127"/>
      <c r="W64" s="127"/>
      <c r="X64" s="127"/>
      <c r="Y64" s="127"/>
      <c r="Z64" s="127"/>
      <c r="AA64" s="416"/>
      <c r="AB64" s="127"/>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c r="HH64"/>
      <c r="HI64"/>
      <c r="HJ64"/>
      <c r="HK64"/>
      <c r="HL64"/>
      <c r="HM64"/>
      <c r="HN64"/>
      <c r="HO64"/>
      <c r="HP64"/>
      <c r="HQ64"/>
      <c r="HR64"/>
      <c r="HS64"/>
      <c r="HT64"/>
      <c r="HU64"/>
      <c r="HV64"/>
      <c r="HW64"/>
      <c r="HX64"/>
      <c r="HY64"/>
      <c r="HZ64"/>
      <c r="IA64"/>
      <c r="IB64"/>
      <c r="IC64"/>
      <c r="ID64"/>
      <c r="IE64"/>
      <c r="IF64"/>
      <c r="IG64"/>
      <c r="IH64"/>
      <c r="II64"/>
      <c r="IJ64"/>
      <c r="IK64"/>
      <c r="IL64"/>
      <c r="IM64"/>
      <c r="IN64"/>
      <c r="IO64"/>
      <c r="IP64"/>
      <c r="IQ64"/>
      <c r="IR64"/>
      <c r="IS64"/>
      <c r="IT64"/>
      <c r="IU64"/>
      <c r="IV64"/>
      <c r="IW64"/>
      <c r="IX64"/>
      <c r="IY64"/>
      <c r="IZ64"/>
      <c r="JA64"/>
      <c r="JB64"/>
      <c r="JC64"/>
      <c r="JD64"/>
      <c r="JE64"/>
      <c r="JF64"/>
      <c r="JG64"/>
      <c r="JH64"/>
      <c r="JI64"/>
      <c r="JJ64"/>
      <c r="JK64"/>
      <c r="JL64"/>
      <c r="JM64"/>
      <c r="JN64"/>
      <c r="JO64"/>
      <c r="JP64"/>
      <c r="JQ64"/>
      <c r="JR64"/>
      <c r="JS64"/>
      <c r="JT64"/>
      <c r="JU64"/>
      <c r="JV64"/>
      <c r="JW64"/>
      <c r="JX64"/>
      <c r="JY64"/>
      <c r="JZ64"/>
      <c r="KA64"/>
      <c r="KB64"/>
      <c r="KC64"/>
      <c r="KD64"/>
      <c r="KE64"/>
      <c r="KF64"/>
      <c r="KG64"/>
      <c r="KH64"/>
      <c r="KI64"/>
      <c r="KJ64"/>
      <c r="KK64"/>
      <c r="KL64"/>
      <c r="KM64"/>
      <c r="KN64"/>
      <c r="KO64"/>
      <c r="KP64"/>
      <c r="KQ64"/>
      <c r="KR64"/>
      <c r="KS64"/>
      <c r="KT64"/>
      <c r="KU64"/>
      <c r="KV64"/>
      <c r="KW64"/>
      <c r="KX64"/>
      <c r="KY64"/>
      <c r="KZ64"/>
      <c r="LA64"/>
      <c r="LB64"/>
      <c r="LC64"/>
      <c r="LD64"/>
      <c r="LE64"/>
      <c r="LF64"/>
      <c r="LG64"/>
      <c r="LH64"/>
      <c r="LI64"/>
      <c r="LJ64"/>
      <c r="LK64"/>
      <c r="LL64"/>
      <c r="LM64"/>
      <c r="LN64"/>
      <c r="LO64"/>
      <c r="LP64"/>
      <c r="LQ64"/>
      <c r="LR64"/>
      <c r="LS64"/>
      <c r="LT64"/>
      <c r="LU64"/>
      <c r="LV64"/>
      <c r="LW64"/>
      <c r="LX64"/>
      <c r="LY64"/>
      <c r="LZ64"/>
      <c r="MA64"/>
      <c r="MB64"/>
      <c r="MC64"/>
      <c r="MD64"/>
      <c r="ME64"/>
      <c r="MF64"/>
      <c r="MG64"/>
      <c r="MH64"/>
      <c r="MI64"/>
      <c r="MJ64"/>
      <c r="MK64"/>
      <c r="ML64"/>
      <c r="MM64"/>
      <c r="MN64"/>
      <c r="MO64"/>
      <c r="MP64"/>
      <c r="MQ64"/>
      <c r="MR64"/>
      <c r="MS64"/>
      <c r="MT64"/>
      <c r="MU64"/>
      <c r="MV64"/>
      <c r="MW64"/>
      <c r="MX64"/>
      <c r="MY64"/>
      <c r="MZ64"/>
      <c r="NA64"/>
      <c r="NB64"/>
      <c r="NC64"/>
      <c r="ND64"/>
      <c r="NE64"/>
      <c r="NF64"/>
      <c r="NG64"/>
      <c r="NH64"/>
      <c r="NI64"/>
      <c r="NJ64"/>
      <c r="NK64"/>
      <c r="NL64"/>
      <c r="NM64"/>
      <c r="NN64"/>
      <c r="NO64"/>
      <c r="NP64"/>
      <c r="NQ64"/>
      <c r="NR64"/>
      <c r="NS64"/>
      <c r="NT64"/>
      <c r="NU64"/>
      <c r="NV64"/>
      <c r="NW64"/>
      <c r="NX64"/>
      <c r="NY64"/>
      <c r="NZ64"/>
      <c r="OA64"/>
      <c r="OB64"/>
      <c r="OC64"/>
      <c r="OD64"/>
      <c r="OE64"/>
      <c r="OF64"/>
      <c r="OG64"/>
      <c r="OH64"/>
      <c r="OI64"/>
      <c r="OJ64"/>
      <c r="OK64"/>
      <c r="OL64"/>
      <c r="OM64"/>
      <c r="ON64"/>
      <c r="OO64"/>
      <c r="OP64"/>
      <c r="OQ64"/>
      <c r="OR64"/>
      <c r="OS64"/>
      <c r="OT64"/>
      <c r="OU64"/>
      <c r="OV64"/>
      <c r="OW64"/>
      <c r="OX64"/>
      <c r="OY64"/>
      <c r="OZ64"/>
      <c r="PA64"/>
      <c r="PB64"/>
      <c r="PC64"/>
      <c r="PD64"/>
      <c r="PE64"/>
      <c r="PF64"/>
      <c r="PG64"/>
      <c r="PH64"/>
      <c r="PI64"/>
      <c r="PJ64"/>
      <c r="PK64"/>
      <c r="PL64"/>
      <c r="PM64"/>
      <c r="PN64"/>
      <c r="PO64"/>
      <c r="PP64"/>
      <c r="PQ64"/>
      <c r="PR64"/>
      <c r="PS64"/>
      <c r="PT64"/>
      <c r="PU64"/>
      <c r="PV64"/>
      <c r="PW64"/>
      <c r="PX64"/>
      <c r="PY64"/>
      <c r="PZ64"/>
      <c r="QA64"/>
      <c r="QB64"/>
      <c r="QC64"/>
      <c r="QD64"/>
      <c r="QE64"/>
      <c r="QF64"/>
      <c r="QG64"/>
      <c r="QH64"/>
      <c r="QI64"/>
      <c r="QJ64"/>
      <c r="QK64"/>
      <c r="QL64"/>
      <c r="QM64"/>
      <c r="QN64"/>
      <c r="QO64"/>
      <c r="QP64"/>
      <c r="QQ64"/>
      <c r="QR64"/>
      <c r="QS64"/>
      <c r="QT64"/>
      <c r="QU64"/>
      <c r="QV64"/>
      <c r="QW64"/>
      <c r="QX64"/>
      <c r="QY64"/>
      <c r="QZ64"/>
      <c r="RA64"/>
      <c r="RB64"/>
      <c r="RC64"/>
      <c r="RD64"/>
      <c r="RE64"/>
      <c r="RF64"/>
      <c r="RG64"/>
      <c r="RH64"/>
      <c r="RI64"/>
      <c r="RJ64"/>
      <c r="RK64"/>
      <c r="RL64"/>
      <c r="RM64"/>
      <c r="RN64"/>
      <c r="RO64"/>
      <c r="RP64"/>
      <c r="RQ64"/>
      <c r="RR64"/>
      <c r="RS64"/>
      <c r="RT64"/>
      <c r="RU64"/>
      <c r="RV64"/>
      <c r="RW64"/>
      <c r="RX64"/>
      <c r="RY64"/>
      <c r="RZ64"/>
      <c r="SA64"/>
      <c r="SB64"/>
      <c r="SC64"/>
      <c r="SD64"/>
      <c r="SE64"/>
      <c r="SF64"/>
      <c r="SG64"/>
      <c r="SH64"/>
      <c r="SI64"/>
      <c r="SJ64"/>
      <c r="SK64"/>
      <c r="SL64"/>
      <c r="SM64"/>
      <c r="SN64"/>
      <c r="SO64"/>
      <c r="SP64"/>
      <c r="SQ64"/>
      <c r="SR64"/>
      <c r="SS64"/>
      <c r="ST64"/>
      <c r="SU64"/>
      <c r="SV64"/>
      <c r="SW64"/>
      <c r="SX64"/>
      <c r="SY64"/>
      <c r="SZ64"/>
      <c r="TA64"/>
      <c r="TB64"/>
      <c r="TC64"/>
      <c r="TD64"/>
      <c r="TE64"/>
      <c r="TF64"/>
      <c r="TG64"/>
      <c r="TH64"/>
      <c r="TI64"/>
      <c r="TJ64"/>
      <c r="TK64"/>
      <c r="TL64"/>
      <c r="TM64"/>
      <c r="TN64"/>
      <c r="TO64"/>
      <c r="TP64"/>
      <c r="TQ64"/>
      <c r="TR64"/>
      <c r="TS64"/>
      <c r="TT64"/>
      <c r="TU64"/>
      <c r="TV64"/>
      <c r="TW64"/>
      <c r="TX64"/>
      <c r="TY64"/>
      <c r="TZ64"/>
      <c r="UA64"/>
      <c r="UB64"/>
      <c r="UC64"/>
      <c r="UD64"/>
      <c r="UE64"/>
      <c r="UF64"/>
      <c r="UG64"/>
      <c r="UH64"/>
      <c r="UI64"/>
      <c r="UJ64"/>
      <c r="UK64"/>
      <c r="UL64"/>
      <c r="UM64"/>
      <c r="UN64"/>
      <c r="UO64"/>
      <c r="UP64"/>
      <c r="UQ64"/>
      <c r="UR64"/>
      <c r="US64"/>
      <c r="UT64"/>
      <c r="UU64"/>
      <c r="UV64"/>
      <c r="UW64"/>
      <c r="UX64"/>
      <c r="UY64"/>
      <c r="UZ64"/>
      <c r="VA64"/>
      <c r="VB64"/>
      <c r="VC64"/>
      <c r="VD64"/>
      <c r="VE64"/>
      <c r="VF64"/>
      <c r="VG64"/>
      <c r="VH64"/>
      <c r="VI64"/>
      <c r="VJ64"/>
      <c r="VK64"/>
      <c r="VL64"/>
      <c r="VM64"/>
      <c r="VN64"/>
      <c r="VO64"/>
      <c r="VP64"/>
      <c r="VQ64"/>
      <c r="VR64"/>
      <c r="VS64"/>
      <c r="VT64"/>
      <c r="VU64"/>
      <c r="VV64"/>
      <c r="VW64"/>
      <c r="VX64"/>
      <c r="VY64"/>
      <c r="VZ64"/>
      <c r="WA64"/>
      <c r="WB64"/>
      <c r="WC64"/>
      <c r="WD64"/>
      <c r="WE64"/>
      <c r="WF64"/>
      <c r="WG64"/>
      <c r="WH64"/>
      <c r="WI64"/>
      <c r="WJ64"/>
      <c r="WK64"/>
      <c r="WL64"/>
      <c r="WM64"/>
      <c r="WN64"/>
      <c r="WO64"/>
      <c r="WP64"/>
      <c r="WQ64"/>
      <c r="WR64"/>
      <c r="WS64"/>
      <c r="WT64"/>
      <c r="WU64"/>
      <c r="WV64"/>
      <c r="WW64"/>
      <c r="WX64"/>
      <c r="WY64"/>
      <c r="WZ64"/>
      <c r="XA64"/>
      <c r="XB64"/>
      <c r="XC64"/>
      <c r="XD64"/>
      <c r="XE64"/>
      <c r="XF64"/>
      <c r="XG64"/>
      <c r="XH64"/>
      <c r="XI64"/>
      <c r="XJ64"/>
      <c r="XK64"/>
      <c r="XL64"/>
      <c r="XM64"/>
      <c r="XN64"/>
      <c r="XO64"/>
      <c r="XP64"/>
      <c r="XQ64"/>
      <c r="XR64"/>
      <c r="XS64"/>
      <c r="XT64"/>
      <c r="XU64"/>
      <c r="XV64"/>
      <c r="XW64"/>
      <c r="XX64"/>
      <c r="XY64"/>
      <c r="XZ64"/>
      <c r="YA64"/>
      <c r="YB64"/>
      <c r="YC64"/>
      <c r="YD64"/>
      <c r="YE64"/>
      <c r="YF64"/>
      <c r="YG64"/>
      <c r="YH64"/>
      <c r="YI64"/>
      <c r="YJ64"/>
      <c r="YK64"/>
      <c r="YL64"/>
      <c r="YM64"/>
      <c r="YN64"/>
      <c r="YO64"/>
      <c r="YP64"/>
      <c r="YQ64"/>
      <c r="YR64"/>
      <c r="YS64"/>
      <c r="YT64"/>
      <c r="YU64"/>
      <c r="YV64"/>
      <c r="YW64"/>
      <c r="YX64"/>
      <c r="YY64"/>
      <c r="YZ64"/>
      <c r="ZA64"/>
      <c r="ZB64"/>
      <c r="ZC64"/>
      <c r="ZD64"/>
      <c r="ZE64"/>
      <c r="ZF64"/>
      <c r="ZG64"/>
      <c r="ZH64"/>
      <c r="ZI64"/>
      <c r="ZJ64"/>
      <c r="ZK64"/>
      <c r="ZL64"/>
      <c r="ZM64"/>
      <c r="ZN64"/>
      <c r="ZO64"/>
      <c r="ZP64"/>
      <c r="ZQ64"/>
      <c r="ZR64"/>
      <c r="ZS64"/>
      <c r="ZT64"/>
      <c r="ZU64"/>
      <c r="ZV64"/>
      <c r="ZW64"/>
      <c r="ZX64"/>
      <c r="ZY64"/>
      <c r="ZZ64"/>
      <c r="AAA64"/>
      <c r="AAB64"/>
      <c r="AAC64"/>
      <c r="AAD64"/>
      <c r="AAE64"/>
      <c r="AAF64"/>
      <c r="AAG64"/>
      <c r="AAH64"/>
      <c r="AAI64"/>
      <c r="AAJ64"/>
      <c r="AAK64"/>
      <c r="AAL64"/>
      <c r="AAM64"/>
      <c r="AAN64"/>
      <c r="AAO64"/>
      <c r="AAP64"/>
      <c r="AAQ64"/>
      <c r="AAR64"/>
      <c r="AAS64"/>
      <c r="AAT64"/>
      <c r="AAU64"/>
      <c r="AAV64"/>
      <c r="AAW64"/>
      <c r="AAX64"/>
      <c r="AAY64"/>
      <c r="AAZ64"/>
      <c r="ABA64"/>
      <c r="ABB64"/>
      <c r="ABC64"/>
      <c r="ABD64"/>
      <c r="ABE64"/>
      <c r="ABF64"/>
      <c r="ABG64"/>
      <c r="ABH64"/>
      <c r="ABI64"/>
      <c r="ABJ64"/>
      <c r="ABK64"/>
      <c r="ABL64"/>
      <c r="ABM64"/>
      <c r="ABN64"/>
      <c r="ABO64"/>
      <c r="ABP64"/>
      <c r="ABQ64"/>
      <c r="ABR64"/>
      <c r="ABS64"/>
      <c r="ABT64"/>
      <c r="ABU64"/>
      <c r="ABV64"/>
      <c r="ABW64"/>
      <c r="ABX64"/>
      <c r="ABY64"/>
      <c r="ABZ64"/>
      <c r="ACA64"/>
      <c r="ACB64"/>
      <c r="ACC64"/>
      <c r="ACD64"/>
      <c r="ACE64"/>
      <c r="ACF64"/>
      <c r="ACG64"/>
      <c r="ACH64"/>
      <c r="ACI64"/>
      <c r="ACJ64"/>
      <c r="ACK64"/>
      <c r="ACL64"/>
      <c r="ACM64"/>
      <c r="ACN64"/>
      <c r="ACO64"/>
      <c r="ACP64"/>
      <c r="ACQ64"/>
      <c r="ACR64"/>
      <c r="ACS64"/>
      <c r="ACT64"/>
      <c r="ACU64"/>
      <c r="ACV64"/>
      <c r="ACW64"/>
      <c r="ACX64"/>
      <c r="ACY64"/>
      <c r="ACZ64"/>
      <c r="ADA64"/>
      <c r="ADB64"/>
      <c r="ADC64"/>
      <c r="ADD64"/>
      <c r="ADE64"/>
      <c r="ADF64"/>
      <c r="ADG64"/>
      <c r="ADH64"/>
      <c r="ADI64"/>
      <c r="ADJ64"/>
      <c r="ADK64"/>
      <c r="ADL64"/>
      <c r="ADM64"/>
      <c r="ADN64"/>
      <c r="ADO64"/>
      <c r="ADP64"/>
      <c r="ADQ64"/>
      <c r="ADR64"/>
      <c r="ADS64"/>
      <c r="ADT64"/>
      <c r="ADU64"/>
      <c r="ADV64"/>
      <c r="ADW64"/>
      <c r="ADX64"/>
      <c r="ADY64"/>
      <c r="ADZ64"/>
      <c r="AEA64"/>
      <c r="AEB64"/>
      <c r="AEC64"/>
      <c r="AED64"/>
      <c r="AEE64"/>
      <c r="AEF64"/>
      <c r="AEG64"/>
      <c r="AEH64"/>
      <c r="AEI64"/>
      <c r="AEJ64"/>
      <c r="AEK64"/>
      <c r="AEL64"/>
      <c r="AEM64"/>
      <c r="AEN64"/>
      <c r="AEO64"/>
      <c r="AEP64"/>
      <c r="AEQ64"/>
      <c r="AER64"/>
      <c r="AES64"/>
      <c r="AET64"/>
      <c r="AEU64"/>
      <c r="AEV64"/>
      <c r="AEW64"/>
      <c r="AEX64"/>
      <c r="AEY64"/>
      <c r="AEZ64"/>
      <c r="AFA64"/>
      <c r="AFB64"/>
      <c r="AFC64"/>
      <c r="AFD64"/>
      <c r="AFE64"/>
      <c r="AFF64"/>
      <c r="AFG64"/>
      <c r="AFH64"/>
      <c r="AFI64"/>
      <c r="AFJ64"/>
      <c r="AFK64"/>
      <c r="AFL64"/>
      <c r="AFM64"/>
      <c r="AFN64"/>
      <c r="AFO64"/>
      <c r="AFP64"/>
      <c r="AFQ64"/>
      <c r="AFR64"/>
      <c r="AFS64"/>
      <c r="AFT64"/>
      <c r="AFU64"/>
      <c r="AFV64"/>
      <c r="AFW64"/>
      <c r="AFX64"/>
      <c r="AFY64"/>
      <c r="AFZ64"/>
      <c r="AGA64"/>
      <c r="AGB64"/>
      <c r="AGC64"/>
      <c r="AGD64"/>
      <c r="AGE64"/>
      <c r="AGF64"/>
      <c r="AGG64"/>
      <c r="AGH64"/>
      <c r="AGI64"/>
      <c r="AGJ64"/>
      <c r="AGK64"/>
      <c r="AGL64"/>
      <c r="AGM64"/>
      <c r="AGN64"/>
      <c r="AGO64"/>
      <c r="AGP64"/>
      <c r="AGQ64"/>
      <c r="AGR64"/>
      <c r="AGS64"/>
      <c r="AGT64"/>
      <c r="AGU64"/>
      <c r="AGV64"/>
      <c r="AGW64"/>
      <c r="AGX64"/>
      <c r="AGY64"/>
      <c r="AGZ64"/>
      <c r="AHA64"/>
      <c r="AHB64"/>
      <c r="AHC64"/>
      <c r="AHD64"/>
      <c r="AHE64"/>
      <c r="AHF64"/>
      <c r="AHG64"/>
      <c r="AHH64"/>
      <c r="AHI64"/>
      <c r="AHJ64"/>
      <c r="AHK64"/>
      <c r="AHL64"/>
      <c r="AHM64"/>
      <c r="AHN64"/>
      <c r="AHO64"/>
      <c r="AHP64"/>
      <c r="AHQ64"/>
      <c r="AHR64"/>
      <c r="AHS64"/>
      <c r="AHT64"/>
      <c r="AHU64"/>
      <c r="AHV64"/>
      <c r="AHW64"/>
      <c r="AHX64"/>
      <c r="AHY64"/>
      <c r="AHZ64"/>
      <c r="AIA64"/>
      <c r="AIB64"/>
      <c r="AIC64"/>
      <c r="AID64"/>
      <c r="AIE64"/>
      <c r="AIF64"/>
      <c r="AIG64"/>
      <c r="AIH64"/>
      <c r="AII64"/>
      <c r="AIJ64"/>
      <c r="AIK64"/>
      <c r="AIL64"/>
      <c r="AIM64"/>
      <c r="AIN64"/>
      <c r="AIO64"/>
      <c r="AIP64"/>
      <c r="AIQ64"/>
      <c r="AIR64"/>
      <c r="AIS64"/>
      <c r="AIT64"/>
      <c r="AIU64"/>
      <c r="AIV64"/>
      <c r="AIW64"/>
      <c r="AIX64"/>
      <c r="AIY64"/>
      <c r="AIZ64"/>
      <c r="AJA64"/>
      <c r="AJB64"/>
      <c r="AJC64"/>
      <c r="AJD64"/>
      <c r="AJE64"/>
      <c r="AJF64"/>
      <c r="AJG64"/>
      <c r="AJH64"/>
      <c r="AJI64"/>
      <c r="AJJ64"/>
      <c r="AJK64"/>
      <c r="AJL64"/>
      <c r="AJM64"/>
      <c r="AJN64"/>
      <c r="AJO64"/>
      <c r="AJP64"/>
      <c r="AJQ64"/>
      <c r="AJR64"/>
      <c r="AJS64"/>
      <c r="AJT64"/>
      <c r="AJU64"/>
      <c r="AJV64"/>
      <c r="AJW64"/>
      <c r="AJX64"/>
      <c r="AJY64"/>
      <c r="AJZ64"/>
      <c r="AKA64"/>
      <c r="AKB64"/>
      <c r="AKC64"/>
      <c r="AKD64"/>
      <c r="AKE64"/>
      <c r="AKF64"/>
      <c r="AKG64"/>
      <c r="AKH64"/>
      <c r="AKI64"/>
      <c r="AKJ64"/>
      <c r="AKK64"/>
      <c r="AKL64"/>
      <c r="AKM64"/>
      <c r="AKN64"/>
      <c r="AKO64"/>
      <c r="AKP64"/>
      <c r="AKQ64"/>
      <c r="AKR64"/>
      <c r="AKS64"/>
      <c r="AKT64"/>
      <c r="AKU64"/>
      <c r="AKV64"/>
      <c r="AKW64"/>
      <c r="AKX64"/>
      <c r="AKY64"/>
      <c r="AKZ64"/>
      <c r="ALA64"/>
      <c r="ALB64"/>
      <c r="ALC64"/>
      <c r="ALD64"/>
      <c r="ALE64"/>
      <c r="ALF64"/>
      <c r="ALG64"/>
      <c r="ALH64"/>
      <c r="ALI64"/>
      <c r="ALJ64"/>
      <c r="ALK64"/>
      <c r="ALL64"/>
      <c r="ALM64"/>
      <c r="ALN64"/>
      <c r="ALO64"/>
      <c r="ALP64"/>
      <c r="ALQ64"/>
      <c r="ALR64"/>
      <c r="ALS64"/>
      <c r="ALT64"/>
      <c r="ALU64"/>
      <c r="ALV64"/>
      <c r="ALW64"/>
      <c r="ALX64"/>
      <c r="ALY64"/>
      <c r="ALZ64"/>
      <c r="AMA64"/>
      <c r="AMB64"/>
      <c r="AMC64"/>
      <c r="AMD64"/>
      <c r="AME64"/>
      <c r="AMF64"/>
      <c r="AMG64"/>
      <c r="AMH64"/>
      <c r="AMI64"/>
      <c r="AMJ64"/>
      <c r="AMK64"/>
      <c r="AML64"/>
      <c r="AMM64"/>
      <c r="AMN64"/>
      <c r="AMO64"/>
      <c r="AMP64"/>
      <c r="AMQ64"/>
      <c r="AMR64"/>
      <c r="AMS64"/>
      <c r="AMT64"/>
      <c r="AMU64"/>
      <c r="AMV64"/>
      <c r="AMW64"/>
      <c r="AMX64"/>
      <c r="AMY64"/>
      <c r="AMZ64"/>
      <c r="ANA64"/>
      <c r="ANB64"/>
      <c r="ANC64"/>
      <c r="AND64"/>
      <c r="ANE64"/>
      <c r="ANF64"/>
      <c r="ANG64"/>
      <c r="ANH64"/>
      <c r="ANI64"/>
      <c r="ANJ64"/>
      <c r="ANK64"/>
      <c r="ANL64"/>
      <c r="ANM64"/>
      <c r="ANN64"/>
      <c r="ANO64"/>
      <c r="ANP64"/>
      <c r="ANQ64"/>
      <c r="ANR64"/>
      <c r="ANS64"/>
      <c r="ANT64"/>
      <c r="ANU64"/>
      <c r="ANV64"/>
      <c r="ANW64"/>
      <c r="ANX64"/>
      <c r="ANY64"/>
      <c r="ANZ64"/>
      <c r="AOA64"/>
      <c r="AOB64"/>
      <c r="AOC64"/>
      <c r="AOD64"/>
      <c r="AOE64"/>
      <c r="AOF64"/>
      <c r="AOG64"/>
      <c r="AOH64"/>
      <c r="AOI64"/>
      <c r="AOJ64"/>
      <c r="AOK64"/>
      <c r="AOL64"/>
      <c r="AOM64"/>
      <c r="AON64"/>
      <c r="AOO64"/>
      <c r="AOP64"/>
      <c r="AOQ64"/>
      <c r="AOR64"/>
      <c r="AOS64"/>
      <c r="AOT64"/>
      <c r="AOU64"/>
      <c r="AOV64"/>
      <c r="AOW64"/>
      <c r="AOX64"/>
      <c r="AOY64"/>
      <c r="AOZ64"/>
      <c r="APA64"/>
      <c r="APB64"/>
      <c r="APC64"/>
      <c r="APD64"/>
      <c r="APE64"/>
      <c r="APF64"/>
      <c r="APG64"/>
      <c r="APH64"/>
      <c r="API64"/>
      <c r="APJ64"/>
      <c r="APK64"/>
      <c r="APL64"/>
      <c r="APM64"/>
      <c r="APN64"/>
      <c r="APO64"/>
      <c r="APP64"/>
      <c r="APQ64"/>
      <c r="APR64"/>
      <c r="APS64"/>
      <c r="APT64"/>
      <c r="APU64"/>
      <c r="APV64"/>
      <c r="APW64"/>
      <c r="APX64"/>
      <c r="APY64"/>
      <c r="APZ64"/>
      <c r="AQA64"/>
      <c r="AQB64"/>
      <c r="AQC64"/>
      <c r="AQD64"/>
      <c r="AQE64"/>
      <c r="AQF64"/>
      <c r="AQG64"/>
      <c r="AQH64"/>
      <c r="AQI64"/>
      <c r="AQJ64"/>
      <c r="AQK64"/>
      <c r="AQL64"/>
      <c r="AQM64"/>
      <c r="AQN64"/>
      <c r="AQO64"/>
      <c r="AQP64"/>
      <c r="AQQ64"/>
      <c r="AQR64"/>
      <c r="AQS64"/>
      <c r="AQT64"/>
      <c r="AQU64"/>
      <c r="AQV64"/>
      <c r="AQW64"/>
      <c r="AQX64"/>
      <c r="AQY64"/>
      <c r="AQZ64"/>
      <c r="ARA64"/>
      <c r="ARB64"/>
      <c r="ARC64"/>
      <c r="ARD64"/>
      <c r="ARE64"/>
      <c r="ARF64"/>
      <c r="ARG64"/>
      <c r="ARH64"/>
      <c r="ARI64"/>
      <c r="ARJ64"/>
      <c r="ARK64"/>
      <c r="ARL64"/>
      <c r="ARM64"/>
      <c r="ARN64"/>
      <c r="ARO64"/>
      <c r="ARP64"/>
      <c r="ARQ64"/>
      <c r="ARR64"/>
      <c r="ARS64"/>
      <c r="ART64"/>
      <c r="ARU64"/>
      <c r="ARV64"/>
      <c r="ARW64"/>
      <c r="ARX64"/>
      <c r="ARY64"/>
      <c r="ARZ64"/>
      <c r="ASA64"/>
      <c r="ASB64"/>
      <c r="ASC64"/>
      <c r="ASD64"/>
      <c r="ASE64"/>
      <c r="ASF64"/>
      <c r="ASG64"/>
      <c r="ASH64"/>
      <c r="ASI64"/>
      <c r="ASJ64"/>
      <c r="ASK64"/>
      <c r="ASL64"/>
      <c r="ASM64"/>
      <c r="ASN64"/>
      <c r="ASO64"/>
      <c r="ASP64"/>
      <c r="ASQ64"/>
      <c r="ASR64"/>
      <c r="ASS64"/>
      <c r="AST64"/>
      <c r="ASU64"/>
      <c r="ASV64"/>
      <c r="ASW64"/>
      <c r="ASX64"/>
      <c r="ASY64"/>
      <c r="ASZ64"/>
      <c r="ATA64"/>
      <c r="ATB64"/>
      <c r="ATC64"/>
      <c r="ATD64"/>
      <c r="ATE64"/>
      <c r="ATF64"/>
      <c r="ATG64"/>
      <c r="ATH64"/>
      <c r="ATI64"/>
      <c r="ATJ64"/>
      <c r="ATK64"/>
      <c r="ATL64"/>
      <c r="ATM64"/>
      <c r="ATN64"/>
      <c r="ATO64"/>
      <c r="ATP64"/>
      <c r="ATQ64"/>
      <c r="ATR64"/>
      <c r="ATS64"/>
      <c r="ATT64"/>
      <c r="ATU64"/>
      <c r="ATV64"/>
      <c r="ATW64"/>
      <c r="ATX64"/>
      <c r="ATY64"/>
      <c r="ATZ64"/>
      <c r="AUA64"/>
      <c r="AUB64"/>
      <c r="AUC64"/>
      <c r="AUD64"/>
      <c r="AUE64"/>
      <c r="AUF64"/>
      <c r="AUG64"/>
      <c r="AUH64"/>
      <c r="AUI64"/>
      <c r="AUJ64"/>
      <c r="AUK64"/>
      <c r="AUL64"/>
      <c r="AUM64"/>
      <c r="AUN64"/>
      <c r="AUO64"/>
      <c r="AUP64"/>
      <c r="AUQ64"/>
      <c r="AUR64"/>
      <c r="AUS64"/>
      <c r="AUT64"/>
      <c r="AUU64"/>
      <c r="AUV64"/>
      <c r="AUW64"/>
      <c r="AUX64"/>
      <c r="AUY64"/>
      <c r="AUZ64"/>
      <c r="AVA64"/>
      <c r="AVB64"/>
      <c r="AVC64"/>
      <c r="AVD64"/>
      <c r="AVE64"/>
      <c r="AVF64"/>
      <c r="AVG64"/>
      <c r="AVH64"/>
      <c r="AVI64"/>
      <c r="AVJ64"/>
      <c r="AVK64"/>
      <c r="AVL64"/>
      <c r="AVM64"/>
      <c r="AVN64"/>
      <c r="AVO64"/>
      <c r="AVP64"/>
      <c r="AVQ64"/>
      <c r="AVR64"/>
      <c r="AVS64"/>
      <c r="AVT64"/>
      <c r="AVU64"/>
      <c r="AVV64"/>
      <c r="AVW64"/>
      <c r="AVX64"/>
      <c r="AVY64"/>
      <c r="AVZ64"/>
      <c r="AWA64"/>
      <c r="AWB64"/>
      <c r="AWC64"/>
      <c r="AWD64"/>
      <c r="AWE64"/>
      <c r="AWF64"/>
      <c r="AWG64"/>
      <c r="AWH64"/>
      <c r="AWI64"/>
      <c r="AWJ64"/>
      <c r="AWK64"/>
      <c r="AWL64"/>
      <c r="AWM64"/>
      <c r="AWN64"/>
      <c r="AWO64"/>
      <c r="AWP64"/>
      <c r="AWQ64"/>
      <c r="AWR64"/>
      <c r="AWS64"/>
      <c r="AWT64"/>
      <c r="AWU64"/>
      <c r="AWV64"/>
      <c r="AWW64"/>
      <c r="AWX64"/>
      <c r="AWY64"/>
      <c r="AWZ64"/>
      <c r="AXA64"/>
      <c r="AXB64"/>
      <c r="AXC64"/>
      <c r="AXD64"/>
      <c r="AXE64"/>
      <c r="AXF64"/>
      <c r="AXG64"/>
      <c r="AXH64"/>
      <c r="AXI64"/>
      <c r="AXJ64"/>
      <c r="AXK64"/>
      <c r="AXL64"/>
      <c r="AXM64"/>
      <c r="AXN64"/>
      <c r="AXO64"/>
      <c r="AXP64"/>
      <c r="AXQ64"/>
      <c r="AXR64"/>
      <c r="AXS64"/>
      <c r="AXT64"/>
      <c r="AXU64"/>
      <c r="AXV64"/>
      <c r="AXW64"/>
      <c r="AXX64"/>
      <c r="AXY64"/>
      <c r="AXZ64"/>
      <c r="AYA64"/>
      <c r="AYB64"/>
      <c r="AYC64"/>
      <c r="AYD64"/>
      <c r="AYE64"/>
      <c r="AYF64"/>
      <c r="AYG64"/>
      <c r="AYH64"/>
      <c r="AYI64"/>
      <c r="AYJ64"/>
      <c r="AYK64"/>
      <c r="AYL64"/>
      <c r="AYM64"/>
      <c r="AYN64"/>
      <c r="AYO64"/>
      <c r="AYP64"/>
      <c r="AYQ64"/>
      <c r="AYR64"/>
      <c r="AYS64"/>
      <c r="AYT64"/>
      <c r="AYU64"/>
      <c r="AYV64"/>
      <c r="AYW64"/>
      <c r="AYX64"/>
      <c r="AYY64"/>
      <c r="AYZ64"/>
      <c r="AZA64"/>
      <c r="AZB64"/>
      <c r="AZC64"/>
      <c r="AZD64"/>
      <c r="AZE64"/>
      <c r="AZF64"/>
      <c r="AZG64"/>
      <c r="AZH64"/>
      <c r="AZI64"/>
      <c r="AZJ64"/>
      <c r="AZK64"/>
      <c r="AZL64"/>
      <c r="AZM64"/>
      <c r="AZN64"/>
      <c r="AZO64"/>
      <c r="AZP64"/>
      <c r="AZQ64"/>
      <c r="AZR64"/>
      <c r="AZS64"/>
      <c r="AZT64"/>
      <c r="AZU64"/>
      <c r="AZV64"/>
      <c r="AZW64"/>
      <c r="AZX64"/>
      <c r="AZY64"/>
      <c r="AZZ64"/>
      <c r="BAA64"/>
      <c r="BAB64"/>
      <c r="BAC64"/>
      <c r="BAD64"/>
      <c r="BAE64"/>
      <c r="BAF64"/>
      <c r="BAG64"/>
      <c r="BAH64"/>
      <c r="BAI64"/>
      <c r="BAJ64"/>
      <c r="BAK64"/>
      <c r="BAL64"/>
      <c r="BAM64"/>
      <c r="BAN64"/>
      <c r="BAO64"/>
      <c r="BAP64"/>
      <c r="BAQ64"/>
      <c r="BAR64"/>
      <c r="BAS64"/>
      <c r="BAT64"/>
      <c r="BAU64"/>
      <c r="BAV64"/>
      <c r="BAW64"/>
      <c r="BAX64"/>
      <c r="BAY64"/>
      <c r="BAZ64"/>
      <c r="BBA64"/>
      <c r="BBB64"/>
      <c r="BBC64"/>
      <c r="BBD64"/>
      <c r="BBE64"/>
      <c r="BBF64"/>
      <c r="BBG64"/>
      <c r="BBH64"/>
      <c r="BBI64"/>
      <c r="BBJ64"/>
      <c r="BBK64"/>
      <c r="BBL64"/>
      <c r="BBM64"/>
      <c r="BBN64"/>
      <c r="BBO64"/>
      <c r="BBP64"/>
      <c r="BBQ64"/>
      <c r="BBR64"/>
      <c r="BBS64"/>
      <c r="BBT64"/>
      <c r="BBU64"/>
      <c r="BBV64"/>
      <c r="BBW64"/>
      <c r="BBX64"/>
      <c r="BBY64"/>
      <c r="BBZ64"/>
      <c r="BCA64"/>
      <c r="BCB64"/>
      <c r="BCC64"/>
      <c r="BCD64"/>
      <c r="BCE64"/>
      <c r="BCF64"/>
      <c r="BCG64"/>
      <c r="BCH64"/>
      <c r="BCI64"/>
      <c r="BCJ64"/>
      <c r="BCK64"/>
      <c r="BCL64"/>
      <c r="BCM64"/>
      <c r="BCN64"/>
      <c r="BCO64"/>
      <c r="BCP64"/>
      <c r="BCQ64"/>
      <c r="BCR64"/>
      <c r="BCS64"/>
      <c r="BCT64"/>
      <c r="BCU64"/>
      <c r="BCV64"/>
      <c r="BCW64"/>
      <c r="BCX64"/>
      <c r="BCY64"/>
      <c r="BCZ64"/>
      <c r="BDA64"/>
      <c r="BDB64"/>
      <c r="BDC64"/>
      <c r="BDD64"/>
      <c r="BDE64"/>
      <c r="BDF64"/>
      <c r="BDG64"/>
      <c r="BDH64"/>
      <c r="BDI64"/>
      <c r="BDJ64"/>
      <c r="BDK64"/>
      <c r="BDL64"/>
      <c r="BDM64"/>
      <c r="BDN64"/>
      <c r="BDO64"/>
      <c r="BDP64"/>
      <c r="BDQ64"/>
      <c r="BDR64"/>
      <c r="BDS64"/>
      <c r="BDT64"/>
      <c r="BDU64"/>
      <c r="BDV64"/>
      <c r="BDW64"/>
      <c r="BDX64"/>
      <c r="BDY64"/>
      <c r="BDZ64"/>
      <c r="BEA64"/>
      <c r="BEB64"/>
      <c r="BEC64"/>
      <c r="BED64"/>
      <c r="BEE64"/>
      <c r="BEF64"/>
      <c r="BEG64"/>
      <c r="BEH64"/>
      <c r="BEI64"/>
      <c r="BEJ64"/>
      <c r="BEK64"/>
      <c r="BEL64"/>
      <c r="BEM64"/>
      <c r="BEN64"/>
      <c r="BEO64"/>
      <c r="BEP64"/>
      <c r="BEQ64"/>
      <c r="BER64"/>
      <c r="BES64"/>
      <c r="BET64"/>
      <c r="BEU64"/>
      <c r="BEV64"/>
      <c r="BEW64"/>
      <c r="BEX64"/>
      <c r="BEY64"/>
      <c r="BEZ64"/>
      <c r="BFA64"/>
      <c r="BFB64"/>
      <c r="BFC64"/>
      <c r="BFD64"/>
      <c r="BFE64"/>
      <c r="BFF64"/>
      <c r="BFG64"/>
      <c r="BFH64"/>
      <c r="BFI64"/>
      <c r="BFJ64"/>
      <c r="BFK64"/>
      <c r="BFL64"/>
      <c r="BFM64"/>
      <c r="BFN64"/>
      <c r="BFO64"/>
      <c r="BFP64"/>
      <c r="BFQ64"/>
      <c r="BFR64"/>
      <c r="BFS64"/>
      <c r="BFT64"/>
      <c r="BFU64"/>
      <c r="BFV64"/>
      <c r="BFW64"/>
      <c r="BFX64"/>
      <c r="BFY64"/>
      <c r="BFZ64"/>
      <c r="BGA64"/>
      <c r="BGB64"/>
      <c r="BGC64"/>
      <c r="BGD64"/>
      <c r="BGE64"/>
      <c r="BGF64"/>
      <c r="BGG64"/>
      <c r="BGH64"/>
      <c r="BGI64"/>
      <c r="BGJ64"/>
      <c r="BGK64"/>
      <c r="BGL64"/>
      <c r="BGM64"/>
      <c r="BGN64"/>
      <c r="BGO64"/>
      <c r="BGP64"/>
      <c r="BGQ64"/>
      <c r="BGR64"/>
      <c r="BGS64"/>
      <c r="BGT64"/>
      <c r="BGU64"/>
      <c r="BGV64"/>
      <c r="BGW64"/>
      <c r="BGX64"/>
      <c r="BGY64"/>
      <c r="BGZ64"/>
      <c r="BHA64"/>
      <c r="BHB64"/>
      <c r="BHC64"/>
      <c r="BHD64"/>
      <c r="BHE64"/>
      <c r="BHF64"/>
      <c r="BHG64"/>
      <c r="BHH64"/>
      <c r="BHI64"/>
      <c r="BHJ64"/>
      <c r="BHK64"/>
      <c r="BHL64"/>
      <c r="BHM64"/>
      <c r="BHN64"/>
      <c r="BHO64"/>
      <c r="BHP64"/>
      <c r="BHQ64"/>
      <c r="BHR64"/>
      <c r="BHS64"/>
      <c r="BHT64"/>
      <c r="BHU64"/>
      <c r="BHV64"/>
      <c r="BHW64"/>
      <c r="BHX64"/>
      <c r="BHY64"/>
      <c r="BHZ64"/>
      <c r="BIA64"/>
      <c r="BIB64"/>
      <c r="BIC64"/>
      <c r="BID64"/>
      <c r="BIE64"/>
      <c r="BIF64"/>
      <c r="BIG64"/>
      <c r="BIH64"/>
      <c r="BII64"/>
      <c r="BIJ64"/>
      <c r="BIK64"/>
      <c r="BIL64"/>
      <c r="BIM64"/>
      <c r="BIN64"/>
      <c r="BIO64"/>
      <c r="BIP64"/>
      <c r="BIQ64"/>
      <c r="BIR64"/>
      <c r="BIS64"/>
      <c r="BIT64"/>
      <c r="BIU64"/>
      <c r="BIV64"/>
      <c r="BIW64"/>
      <c r="BIX64"/>
      <c r="BIY64"/>
      <c r="BIZ64"/>
      <c r="BJA64"/>
      <c r="BJB64"/>
      <c r="BJC64"/>
      <c r="BJD64"/>
      <c r="BJE64"/>
      <c r="BJF64"/>
      <c r="BJG64"/>
      <c r="BJH64"/>
      <c r="BJI64"/>
      <c r="BJJ64"/>
      <c r="BJK64"/>
      <c r="BJL64"/>
      <c r="BJM64"/>
      <c r="BJN64"/>
      <c r="BJO64"/>
      <c r="BJP64"/>
      <c r="BJQ64"/>
      <c r="BJR64"/>
      <c r="BJS64"/>
      <c r="BJT64"/>
      <c r="BJU64"/>
      <c r="BJV64"/>
      <c r="BJW64"/>
      <c r="BJX64"/>
      <c r="BJY64"/>
      <c r="BJZ64"/>
      <c r="BKA64"/>
      <c r="BKB64"/>
      <c r="BKC64"/>
      <c r="BKD64"/>
      <c r="BKE64"/>
      <c r="BKF64"/>
      <c r="BKG64"/>
      <c r="BKH64"/>
      <c r="BKI64"/>
      <c r="BKJ64"/>
      <c r="BKK64"/>
      <c r="BKL64"/>
      <c r="BKM64"/>
      <c r="BKN64"/>
      <c r="BKO64"/>
      <c r="BKP64"/>
      <c r="BKQ64"/>
      <c r="BKR64"/>
      <c r="BKS64"/>
      <c r="BKT64"/>
      <c r="BKU64"/>
      <c r="BKV64"/>
      <c r="BKW64"/>
      <c r="BKX64"/>
      <c r="BKY64"/>
      <c r="BKZ64"/>
      <c r="BLA64"/>
      <c r="BLB64"/>
      <c r="BLC64"/>
      <c r="BLD64"/>
      <c r="BLE64"/>
      <c r="BLF64"/>
      <c r="BLG64"/>
      <c r="BLH64"/>
      <c r="BLI64"/>
      <c r="BLJ64"/>
      <c r="BLK64"/>
      <c r="BLL64"/>
      <c r="BLM64"/>
      <c r="BLN64"/>
      <c r="BLO64"/>
      <c r="BLP64"/>
      <c r="BLQ64"/>
      <c r="BLR64"/>
      <c r="BLS64"/>
      <c r="BLT64"/>
      <c r="BLU64"/>
      <c r="BLV64"/>
      <c r="BLW64"/>
      <c r="BLX64"/>
      <c r="BLY64"/>
      <c r="BLZ64"/>
      <c r="BMA64"/>
      <c r="BMB64"/>
      <c r="BMC64"/>
      <c r="BMD64"/>
      <c r="BME64"/>
      <c r="BMF64"/>
      <c r="BMG64"/>
      <c r="BMH64"/>
      <c r="BMI64"/>
      <c r="BMJ64"/>
      <c r="BMK64"/>
      <c r="BML64"/>
      <c r="BMM64"/>
      <c r="BMN64"/>
      <c r="BMO64"/>
      <c r="BMP64"/>
      <c r="BMQ64"/>
      <c r="BMR64"/>
      <c r="BMS64"/>
      <c r="BMT64"/>
      <c r="BMU64"/>
      <c r="BMV64"/>
      <c r="BMW64"/>
      <c r="BMX64"/>
      <c r="BMY64"/>
      <c r="BMZ64"/>
      <c r="BNA64"/>
      <c r="BNB64"/>
      <c r="BNC64"/>
      <c r="BND64"/>
      <c r="BNE64"/>
      <c r="BNF64"/>
      <c r="BNG64"/>
      <c r="BNH64"/>
      <c r="BNI64"/>
      <c r="BNJ64"/>
      <c r="BNK64"/>
      <c r="BNL64"/>
      <c r="BNM64"/>
      <c r="BNN64"/>
      <c r="BNO64"/>
      <c r="BNP64"/>
      <c r="BNQ64"/>
      <c r="BNR64"/>
      <c r="BNS64"/>
      <c r="BNT64"/>
      <c r="BNU64"/>
      <c r="BNV64"/>
      <c r="BNW64"/>
      <c r="BNX64"/>
      <c r="BNY64"/>
      <c r="BNZ64"/>
      <c r="BOA64"/>
      <c r="BOB64"/>
      <c r="BOC64"/>
      <c r="BOD64"/>
      <c r="BOE64"/>
      <c r="BOF64"/>
      <c r="BOG64"/>
      <c r="BOH64"/>
      <c r="BOI64"/>
      <c r="BOJ64"/>
      <c r="BOK64"/>
      <c r="BOL64"/>
      <c r="BOM64"/>
      <c r="BON64"/>
      <c r="BOO64"/>
      <c r="BOP64"/>
      <c r="BOQ64"/>
      <c r="BOR64"/>
      <c r="BOS64"/>
      <c r="BOT64"/>
      <c r="BOU64"/>
      <c r="BOV64"/>
      <c r="BOW64"/>
      <c r="BOX64"/>
      <c r="BOY64"/>
      <c r="BOZ64"/>
      <c r="BPA64"/>
      <c r="BPB64"/>
      <c r="BPC64"/>
      <c r="BPD64"/>
      <c r="BPE64"/>
      <c r="BPF64"/>
      <c r="BPG64"/>
      <c r="BPH64"/>
      <c r="BPI64"/>
      <c r="BPJ64"/>
      <c r="BPK64"/>
      <c r="BPL64"/>
      <c r="BPM64"/>
      <c r="BPN64"/>
      <c r="BPO64"/>
      <c r="BPP64"/>
      <c r="BPQ64"/>
      <c r="BPR64"/>
      <c r="BPS64"/>
      <c r="BPT64"/>
      <c r="BPU64"/>
      <c r="BPV64"/>
      <c r="BPW64"/>
      <c r="BPX64"/>
      <c r="BPY64"/>
      <c r="BPZ64"/>
      <c r="BQA64"/>
      <c r="BQB64"/>
      <c r="BQC64"/>
      <c r="BQD64"/>
      <c r="BQE64"/>
      <c r="BQF64"/>
      <c r="BQG64"/>
      <c r="BQH64"/>
      <c r="BQI64"/>
      <c r="BQJ64"/>
      <c r="BQK64"/>
      <c r="BQL64"/>
      <c r="BQM64"/>
      <c r="BQN64"/>
      <c r="BQO64"/>
      <c r="BQP64"/>
      <c r="BQQ64"/>
      <c r="BQR64"/>
      <c r="BQS64"/>
      <c r="BQT64"/>
      <c r="BQU64"/>
      <c r="BQV64"/>
      <c r="BQW64"/>
      <c r="BQX64"/>
      <c r="BQY64"/>
      <c r="BQZ64"/>
      <c r="BRA64"/>
      <c r="BRB64"/>
      <c r="BRC64"/>
      <c r="BRD64"/>
      <c r="BRE64"/>
      <c r="BRF64"/>
      <c r="BRG64"/>
      <c r="BRH64"/>
      <c r="BRI64"/>
      <c r="BRJ64"/>
      <c r="BRK64"/>
      <c r="BRL64"/>
      <c r="BRM64"/>
      <c r="BRN64"/>
      <c r="BRO64"/>
      <c r="BRP64"/>
      <c r="BRQ64"/>
      <c r="BRR64"/>
      <c r="BRS64"/>
      <c r="BRT64"/>
      <c r="BRU64"/>
      <c r="BRV64"/>
      <c r="BRW64"/>
      <c r="BRX64"/>
      <c r="BRY64"/>
      <c r="BRZ64"/>
      <c r="BSA64"/>
      <c r="BSB64"/>
      <c r="BSC64"/>
      <c r="BSD64"/>
      <c r="BSE64"/>
      <c r="BSF64"/>
      <c r="BSG64"/>
      <c r="BSH64"/>
      <c r="BSI64"/>
      <c r="BSJ64"/>
      <c r="BSK64"/>
      <c r="BSL64"/>
      <c r="BSM64"/>
      <c r="BSN64"/>
      <c r="BSO64"/>
      <c r="BSP64"/>
      <c r="BSQ64"/>
      <c r="BSR64"/>
      <c r="BSS64"/>
      <c r="BST64"/>
      <c r="BSU64"/>
      <c r="BSV64"/>
      <c r="BSW64"/>
      <c r="BSX64"/>
      <c r="BSY64"/>
      <c r="BSZ64"/>
      <c r="BTA64"/>
      <c r="BTB64"/>
      <c r="BTC64"/>
      <c r="BTD64"/>
      <c r="BTE64"/>
      <c r="BTF64"/>
      <c r="BTG64"/>
      <c r="BTH64"/>
      <c r="BTI64"/>
      <c r="BTJ64"/>
      <c r="BTK64"/>
      <c r="BTL64"/>
      <c r="BTM64"/>
      <c r="BTN64"/>
      <c r="BTO64"/>
      <c r="BTP64"/>
      <c r="BTQ64"/>
      <c r="BTR64"/>
      <c r="BTS64"/>
      <c r="BTT64"/>
      <c r="BTU64"/>
      <c r="BTV64"/>
      <c r="BTW64"/>
      <c r="BTX64"/>
      <c r="BTY64"/>
      <c r="BTZ64"/>
      <c r="BUA64"/>
      <c r="BUB64"/>
      <c r="BUC64"/>
      <c r="BUD64"/>
      <c r="BUE64"/>
      <c r="BUF64"/>
      <c r="BUG64"/>
      <c r="BUH64"/>
      <c r="BUI64"/>
      <c r="BUJ64"/>
      <c r="BUK64"/>
      <c r="BUL64"/>
      <c r="BUM64"/>
      <c r="BUN64"/>
      <c r="BUO64"/>
      <c r="BUP64"/>
      <c r="BUQ64"/>
      <c r="BUR64"/>
      <c r="BUS64"/>
      <c r="BUT64"/>
      <c r="BUU64"/>
      <c r="BUV64"/>
      <c r="BUW64"/>
      <c r="BUX64"/>
      <c r="BUY64"/>
      <c r="BUZ64"/>
      <c r="BVA64"/>
      <c r="BVB64"/>
      <c r="BVC64"/>
      <c r="BVD64"/>
      <c r="BVE64"/>
      <c r="BVF64"/>
      <c r="BVG64"/>
      <c r="BVH64"/>
      <c r="BVI64"/>
      <c r="BVJ64"/>
      <c r="BVK64"/>
      <c r="BVL64"/>
      <c r="BVM64"/>
      <c r="BVN64"/>
      <c r="BVO64"/>
      <c r="BVP64"/>
      <c r="BVQ64"/>
      <c r="BVR64"/>
      <c r="BVS64"/>
      <c r="BVT64"/>
      <c r="BVU64"/>
      <c r="BVV64"/>
      <c r="BVW64"/>
      <c r="BVX64"/>
      <c r="BVY64"/>
      <c r="BVZ64"/>
      <c r="BWA64"/>
      <c r="BWB64"/>
      <c r="BWC64"/>
      <c r="BWD64"/>
      <c r="BWE64"/>
      <c r="BWF64"/>
      <c r="BWG64"/>
      <c r="BWH64"/>
      <c r="BWI64"/>
      <c r="BWJ64"/>
      <c r="BWK64"/>
      <c r="BWL64"/>
      <c r="BWM64"/>
      <c r="BWN64"/>
      <c r="BWO64"/>
      <c r="BWP64"/>
      <c r="BWQ64"/>
      <c r="BWR64"/>
      <c r="BWS64"/>
      <c r="BWT64"/>
      <c r="BWU64"/>
      <c r="BWV64"/>
      <c r="BWW64"/>
      <c r="BWX64"/>
      <c r="BWY64"/>
      <c r="BWZ64"/>
      <c r="BXA64"/>
      <c r="BXB64"/>
      <c r="BXC64"/>
      <c r="BXD64"/>
      <c r="BXE64"/>
      <c r="BXF64"/>
      <c r="BXG64"/>
      <c r="BXH64"/>
      <c r="BXI64"/>
      <c r="BXJ64"/>
      <c r="BXK64"/>
      <c r="BXL64"/>
      <c r="BXM64"/>
      <c r="BXN64"/>
      <c r="BXO64"/>
      <c r="BXP64"/>
      <c r="BXQ64"/>
      <c r="BXR64"/>
      <c r="BXS64"/>
      <c r="BXT64"/>
      <c r="BXU64"/>
      <c r="BXV64"/>
      <c r="BXW64"/>
      <c r="BXX64"/>
      <c r="BXY64"/>
      <c r="BXZ64"/>
      <c r="BYA64"/>
      <c r="BYB64"/>
      <c r="BYC64"/>
      <c r="BYD64"/>
      <c r="BYE64"/>
      <c r="BYF64"/>
      <c r="BYG64"/>
      <c r="BYH64"/>
      <c r="BYI64"/>
      <c r="BYJ64"/>
      <c r="BYK64"/>
      <c r="BYL64"/>
      <c r="BYM64"/>
      <c r="BYN64"/>
      <c r="BYO64"/>
      <c r="BYP64"/>
      <c r="BYQ64"/>
      <c r="BYR64"/>
      <c r="BYS64"/>
      <c r="BYT64"/>
      <c r="BYU64"/>
      <c r="BYV64"/>
      <c r="BYW64"/>
      <c r="BYX64"/>
      <c r="BYY64"/>
      <c r="BYZ64"/>
      <c r="BZA64"/>
      <c r="BZB64"/>
      <c r="BZC64"/>
      <c r="BZD64"/>
      <c r="BZE64"/>
      <c r="BZF64"/>
      <c r="BZG64"/>
      <c r="BZH64"/>
      <c r="BZI64"/>
      <c r="BZJ64"/>
      <c r="BZK64"/>
      <c r="BZL64"/>
      <c r="BZM64"/>
      <c r="BZN64"/>
      <c r="BZO64"/>
      <c r="BZP64"/>
      <c r="BZQ64"/>
      <c r="BZR64"/>
      <c r="BZS64"/>
      <c r="BZT64"/>
      <c r="BZU64"/>
      <c r="BZV64"/>
      <c r="BZW64"/>
      <c r="BZX64"/>
      <c r="BZY64"/>
      <c r="BZZ64"/>
      <c r="CAA64"/>
      <c r="CAB64"/>
      <c r="CAC64"/>
      <c r="CAD64"/>
      <c r="CAE64"/>
      <c r="CAF64"/>
      <c r="CAG64"/>
      <c r="CAH64"/>
      <c r="CAI64"/>
      <c r="CAJ64"/>
      <c r="CAK64"/>
      <c r="CAL64"/>
      <c r="CAM64"/>
      <c r="CAN64"/>
      <c r="CAO64"/>
      <c r="CAP64"/>
      <c r="CAQ64"/>
      <c r="CAR64"/>
      <c r="CAS64"/>
      <c r="CAT64"/>
      <c r="CAU64"/>
      <c r="CAV64"/>
      <c r="CAW64"/>
      <c r="CAX64"/>
      <c r="CAY64"/>
      <c r="CAZ64"/>
      <c r="CBA64"/>
      <c r="CBB64"/>
      <c r="CBC64"/>
      <c r="CBD64"/>
      <c r="CBE64"/>
      <c r="CBF64"/>
      <c r="CBG64"/>
      <c r="CBH64"/>
      <c r="CBI64"/>
      <c r="CBJ64"/>
      <c r="CBK64"/>
      <c r="CBL64"/>
      <c r="CBM64"/>
      <c r="CBN64"/>
      <c r="CBO64"/>
      <c r="CBP64"/>
      <c r="CBQ64"/>
      <c r="CBR64"/>
      <c r="CBS64"/>
      <c r="CBT64"/>
      <c r="CBU64"/>
      <c r="CBV64"/>
      <c r="CBW64"/>
      <c r="CBX64"/>
      <c r="CBY64"/>
      <c r="CBZ64"/>
      <c r="CCA64"/>
      <c r="CCB64"/>
      <c r="CCC64"/>
      <c r="CCD64"/>
      <c r="CCE64"/>
      <c r="CCF64"/>
      <c r="CCG64"/>
      <c r="CCH64"/>
      <c r="CCI64"/>
      <c r="CCJ64"/>
      <c r="CCK64"/>
      <c r="CCL64"/>
      <c r="CCM64"/>
      <c r="CCN64"/>
      <c r="CCO64"/>
      <c r="CCP64"/>
      <c r="CCQ64"/>
      <c r="CCR64"/>
      <c r="CCS64"/>
      <c r="CCT64"/>
      <c r="CCU64"/>
      <c r="CCV64"/>
      <c r="CCW64"/>
      <c r="CCX64"/>
      <c r="CCY64"/>
      <c r="CCZ64"/>
      <c r="CDA64"/>
      <c r="CDB64"/>
      <c r="CDC64"/>
      <c r="CDD64"/>
      <c r="CDE64"/>
      <c r="CDF64"/>
      <c r="CDG64"/>
      <c r="CDH64"/>
      <c r="CDI64"/>
      <c r="CDJ64"/>
      <c r="CDK64"/>
      <c r="CDL64"/>
      <c r="CDM64"/>
      <c r="CDN64"/>
      <c r="CDO64"/>
      <c r="CDP64"/>
      <c r="CDQ64"/>
      <c r="CDR64"/>
      <c r="CDS64"/>
      <c r="CDT64"/>
      <c r="CDU64"/>
      <c r="CDV64"/>
      <c r="CDW64"/>
      <c r="CDX64"/>
      <c r="CDY64"/>
      <c r="CDZ64"/>
      <c r="CEA64"/>
      <c r="CEB64"/>
      <c r="CEC64"/>
      <c r="CED64"/>
      <c r="CEE64"/>
      <c r="CEF64"/>
      <c r="CEG64"/>
      <c r="CEH64"/>
      <c r="CEI64"/>
      <c r="CEJ64"/>
      <c r="CEK64"/>
      <c r="CEL64"/>
      <c r="CEM64"/>
      <c r="CEN64"/>
      <c r="CEO64"/>
      <c r="CEP64"/>
      <c r="CEQ64"/>
      <c r="CER64"/>
      <c r="CES64"/>
      <c r="CET64"/>
      <c r="CEU64"/>
      <c r="CEV64"/>
      <c r="CEW64"/>
      <c r="CEX64"/>
      <c r="CEY64"/>
      <c r="CEZ64"/>
      <c r="CFA64"/>
      <c r="CFB64"/>
      <c r="CFC64"/>
      <c r="CFD64"/>
      <c r="CFE64"/>
      <c r="CFF64"/>
      <c r="CFG64"/>
      <c r="CFH64"/>
      <c r="CFI64"/>
      <c r="CFJ64"/>
      <c r="CFK64"/>
      <c r="CFL64"/>
      <c r="CFM64"/>
      <c r="CFN64"/>
      <c r="CFO64"/>
      <c r="CFP64"/>
      <c r="CFQ64"/>
      <c r="CFR64"/>
      <c r="CFS64"/>
      <c r="CFT64"/>
      <c r="CFU64"/>
      <c r="CFV64"/>
      <c r="CFW64"/>
      <c r="CFX64"/>
      <c r="CFY64"/>
      <c r="CFZ64"/>
      <c r="CGA64"/>
      <c r="CGB64"/>
      <c r="CGC64"/>
      <c r="CGD64"/>
      <c r="CGE64"/>
      <c r="CGF64"/>
      <c r="CGG64"/>
      <c r="CGH64"/>
      <c r="CGI64"/>
      <c r="CGJ64"/>
      <c r="CGK64"/>
      <c r="CGL64"/>
      <c r="CGM64"/>
      <c r="CGN64"/>
      <c r="CGO64"/>
      <c r="CGP64"/>
      <c r="CGQ64"/>
      <c r="CGR64"/>
      <c r="CGS64"/>
      <c r="CGT64"/>
      <c r="CGU64"/>
      <c r="CGV64"/>
      <c r="CGW64"/>
      <c r="CGX64"/>
      <c r="CGY64"/>
      <c r="CGZ64"/>
      <c r="CHA64"/>
      <c r="CHB64"/>
      <c r="CHC64"/>
      <c r="CHD64"/>
      <c r="CHE64"/>
      <c r="CHF64"/>
      <c r="CHG64"/>
      <c r="CHH64"/>
      <c r="CHI64"/>
      <c r="CHJ64"/>
      <c r="CHK64"/>
      <c r="CHL64"/>
      <c r="CHM64"/>
      <c r="CHN64"/>
      <c r="CHO64"/>
      <c r="CHP64"/>
      <c r="CHQ64"/>
      <c r="CHR64"/>
      <c r="CHS64"/>
      <c r="CHT64"/>
      <c r="CHU64"/>
      <c r="CHV64"/>
      <c r="CHW64"/>
      <c r="CHX64"/>
      <c r="CHY64"/>
      <c r="CHZ64"/>
      <c r="CIA64"/>
      <c r="CIB64"/>
      <c r="CIC64"/>
      <c r="CID64"/>
      <c r="CIE64"/>
      <c r="CIF64"/>
      <c r="CIG64"/>
      <c r="CIH64"/>
      <c r="CII64"/>
      <c r="CIJ64"/>
      <c r="CIK64"/>
      <c r="CIL64"/>
      <c r="CIM64"/>
      <c r="CIN64"/>
      <c r="CIO64"/>
      <c r="CIP64"/>
      <c r="CIQ64"/>
      <c r="CIR64"/>
      <c r="CIS64"/>
      <c r="CIT64"/>
      <c r="CIU64"/>
      <c r="CIV64"/>
      <c r="CIW64"/>
      <c r="CIX64"/>
      <c r="CIY64"/>
      <c r="CIZ64"/>
      <c r="CJA64"/>
      <c r="CJB64"/>
      <c r="CJC64"/>
      <c r="CJD64"/>
      <c r="CJE64"/>
      <c r="CJF64"/>
      <c r="CJG64"/>
      <c r="CJH64"/>
      <c r="CJI64"/>
      <c r="CJJ64"/>
      <c r="CJK64"/>
      <c r="CJL64"/>
      <c r="CJM64"/>
      <c r="CJN64"/>
      <c r="CJO64"/>
      <c r="CJP64"/>
      <c r="CJQ64"/>
      <c r="CJR64"/>
      <c r="CJS64"/>
      <c r="CJT64"/>
      <c r="CJU64"/>
      <c r="CJV64"/>
      <c r="CJW64"/>
      <c r="CJX64"/>
      <c r="CJY64"/>
      <c r="CJZ64"/>
      <c r="CKA64"/>
      <c r="CKB64"/>
      <c r="CKC64"/>
      <c r="CKD64"/>
      <c r="CKE64"/>
      <c r="CKF64"/>
      <c r="CKG64"/>
      <c r="CKH64"/>
      <c r="CKI64"/>
      <c r="CKJ64"/>
      <c r="CKK64"/>
      <c r="CKL64"/>
      <c r="CKM64"/>
      <c r="CKN64"/>
      <c r="CKO64"/>
      <c r="CKP64"/>
      <c r="CKQ64"/>
      <c r="CKR64"/>
      <c r="CKS64"/>
      <c r="CKT64"/>
      <c r="CKU64"/>
      <c r="CKV64"/>
      <c r="CKW64"/>
      <c r="CKX64"/>
      <c r="CKY64"/>
      <c r="CKZ64"/>
      <c r="CLA64"/>
      <c r="CLB64"/>
      <c r="CLC64"/>
      <c r="CLD64"/>
      <c r="CLE64"/>
      <c r="CLF64"/>
      <c r="CLG64"/>
      <c r="CLH64"/>
      <c r="CLI64"/>
      <c r="CLJ64"/>
      <c r="CLK64"/>
      <c r="CLL64"/>
      <c r="CLM64"/>
      <c r="CLN64"/>
      <c r="CLO64"/>
      <c r="CLP64"/>
      <c r="CLQ64"/>
      <c r="CLR64"/>
      <c r="CLS64"/>
      <c r="CLT64"/>
      <c r="CLU64"/>
      <c r="CLV64"/>
      <c r="CLW64"/>
      <c r="CLX64"/>
      <c r="CLY64"/>
      <c r="CLZ64"/>
      <c r="CMA64"/>
      <c r="CMB64"/>
      <c r="CMC64"/>
      <c r="CMD64"/>
      <c r="CME64"/>
      <c r="CMF64"/>
      <c r="CMG64"/>
      <c r="CMH64"/>
      <c r="CMI64"/>
      <c r="CMJ64"/>
      <c r="CMK64"/>
      <c r="CML64"/>
      <c r="CMM64"/>
      <c r="CMN64"/>
      <c r="CMO64"/>
      <c r="CMP64"/>
      <c r="CMQ64"/>
      <c r="CMR64"/>
      <c r="CMS64"/>
      <c r="CMT64"/>
      <c r="CMU64"/>
      <c r="CMV64"/>
      <c r="CMW64"/>
      <c r="CMX64"/>
      <c r="CMY64"/>
      <c r="CMZ64"/>
      <c r="CNA64"/>
      <c r="CNB64"/>
      <c r="CNC64"/>
      <c r="CND64"/>
      <c r="CNE64"/>
      <c r="CNF64"/>
      <c r="CNG64"/>
      <c r="CNH64"/>
      <c r="CNI64"/>
      <c r="CNJ64"/>
      <c r="CNK64"/>
      <c r="CNL64"/>
      <c r="CNM64"/>
      <c r="CNN64"/>
      <c r="CNO64"/>
      <c r="CNP64"/>
      <c r="CNQ64"/>
      <c r="CNR64"/>
      <c r="CNS64"/>
      <c r="CNT64"/>
      <c r="CNU64"/>
      <c r="CNV64"/>
      <c r="CNW64"/>
      <c r="CNX64"/>
      <c r="CNY64"/>
      <c r="CNZ64"/>
      <c r="COA64"/>
      <c r="COB64"/>
      <c r="COC64"/>
      <c r="COD64"/>
      <c r="COE64"/>
      <c r="COF64"/>
      <c r="COG64"/>
      <c r="COH64"/>
      <c r="COI64"/>
      <c r="COJ64"/>
      <c r="COK64"/>
      <c r="COL64"/>
      <c r="COM64"/>
      <c r="CON64"/>
      <c r="COO64"/>
      <c r="COP64"/>
      <c r="COQ64"/>
      <c r="COR64"/>
      <c r="COS64"/>
      <c r="COT64"/>
      <c r="COU64"/>
      <c r="COV64"/>
      <c r="COW64"/>
      <c r="COX64"/>
      <c r="COY64"/>
      <c r="COZ64"/>
      <c r="CPA64"/>
      <c r="CPB64"/>
      <c r="CPC64"/>
      <c r="CPD64"/>
      <c r="CPE64"/>
      <c r="CPF64"/>
      <c r="CPG64"/>
      <c r="CPH64"/>
      <c r="CPI64"/>
      <c r="CPJ64"/>
      <c r="CPK64"/>
      <c r="CPL64"/>
      <c r="CPM64"/>
      <c r="CPN64"/>
      <c r="CPO64"/>
      <c r="CPP64"/>
      <c r="CPQ64"/>
      <c r="CPR64"/>
      <c r="CPS64"/>
      <c r="CPT64"/>
      <c r="CPU64"/>
      <c r="CPV64"/>
      <c r="CPW64"/>
      <c r="CPX64"/>
      <c r="CPY64"/>
      <c r="CPZ64"/>
      <c r="CQA64"/>
      <c r="CQB64"/>
      <c r="CQC64"/>
      <c r="CQD64"/>
      <c r="CQE64"/>
      <c r="CQF64"/>
      <c r="CQG64"/>
      <c r="CQH64"/>
      <c r="CQI64"/>
      <c r="CQJ64"/>
      <c r="CQK64"/>
      <c r="CQL64"/>
      <c r="CQM64"/>
      <c r="CQN64"/>
      <c r="CQO64"/>
      <c r="CQP64"/>
      <c r="CQQ64"/>
      <c r="CQR64"/>
      <c r="CQS64"/>
      <c r="CQT64"/>
      <c r="CQU64"/>
      <c r="CQV64"/>
      <c r="CQW64"/>
      <c r="CQX64"/>
      <c r="CQY64"/>
      <c r="CQZ64"/>
      <c r="CRA64"/>
      <c r="CRB64"/>
      <c r="CRC64"/>
      <c r="CRD64"/>
      <c r="CRE64"/>
      <c r="CRF64"/>
      <c r="CRG64"/>
      <c r="CRH64"/>
      <c r="CRI64"/>
      <c r="CRJ64"/>
      <c r="CRK64"/>
    </row>
    <row r="65" spans="1:2507" s="241" customFormat="1" x14ac:dyDescent="0.3">
      <c r="A65" s="307" t="s">
        <v>689</v>
      </c>
      <c r="B65" s="239" t="s">
        <v>230</v>
      </c>
      <c r="C65" s="308">
        <v>1.10131912822758E-2</v>
      </c>
      <c r="D65" s="308">
        <v>1.4659436845821917E-2</v>
      </c>
      <c r="E65" s="308">
        <v>1.4157153740397263E-2</v>
      </c>
      <c r="F65" s="308">
        <v>1.2106291232414612E-2</v>
      </c>
      <c r="G65" s="308">
        <v>1.1928652977579453E-2</v>
      </c>
      <c r="H65" s="308">
        <v>1.167364283024201E-2</v>
      </c>
      <c r="I65" s="308">
        <v>1.4963216653269409E-2</v>
      </c>
      <c r="J65" s="308">
        <v>1.4075786414101827E-2</v>
      </c>
      <c r="K65" s="308">
        <v>1.4111998996576254E-2</v>
      </c>
      <c r="L65" s="308">
        <v>1.3306506859960276E-2</v>
      </c>
      <c r="M65" s="308">
        <v>1.325437596189726E-2</v>
      </c>
      <c r="N65" s="308">
        <v>1.4136859473511416E-2</v>
      </c>
      <c r="O65" s="308">
        <v>1.4877727054012784E-2</v>
      </c>
      <c r="P65" s="308">
        <v>1.6775811784095436E-2</v>
      </c>
      <c r="Q65" s="308">
        <v>1.7262303413099544E-2</v>
      </c>
      <c r="R65" s="308">
        <v>1.8064687990098631E-2</v>
      </c>
      <c r="S65" s="308">
        <v>1.981614664193105E-2</v>
      </c>
      <c r="T65" s="308">
        <v>2.0802194334247032E-2</v>
      </c>
      <c r="U65" s="308">
        <v>2.1475583477352969E-2</v>
      </c>
      <c r="V65" s="308">
        <v>2.2805745832552054E-2</v>
      </c>
      <c r="W65" s="308">
        <v>2.7088850858809591E-2</v>
      </c>
      <c r="X65" s="308">
        <v>2.62413115379895E-2</v>
      </c>
      <c r="Y65" s="308">
        <v>2.9897640815394526E-2</v>
      </c>
      <c r="Z65" s="308">
        <v>3.0840372931826027E-2</v>
      </c>
      <c r="AA65" s="420">
        <v>3.108885086200959E-2</v>
      </c>
      <c r="AB65" s="308"/>
    </row>
    <row r="66" spans="1:2507" x14ac:dyDescent="0.3">
      <c r="A66" s="119" t="s">
        <v>464</v>
      </c>
      <c r="B66" s="64" t="s">
        <v>230</v>
      </c>
      <c r="C66" s="327">
        <v>2.0303326826418786E-6</v>
      </c>
      <c r="D66" s="327">
        <v>2.0303326826418786E-6</v>
      </c>
      <c r="E66" s="327">
        <v>2.0303326826418786E-6</v>
      </c>
      <c r="F66" s="327">
        <v>2.0303326826418786E-6</v>
      </c>
      <c r="G66" s="327">
        <v>2.0303326826418786E-6</v>
      </c>
      <c r="H66" s="327">
        <v>2.0303326826418786E-6</v>
      </c>
      <c r="I66" s="327">
        <v>2.0303326826418786E-6</v>
      </c>
      <c r="J66" s="327">
        <v>6.4293868283659495E-6</v>
      </c>
      <c r="K66" s="327">
        <v>5.4142204870450089E-6</v>
      </c>
      <c r="L66" s="327">
        <v>7.782941950127201E-6</v>
      </c>
      <c r="M66" s="7">
        <v>8.1213307305675146E-6</v>
      </c>
      <c r="N66" s="7">
        <v>9.1364970718884535E-6</v>
      </c>
      <c r="O66" s="7">
        <v>1.2520384876291584E-5</v>
      </c>
      <c r="P66" s="7">
        <v>1.7257827802455968E-5</v>
      </c>
      <c r="Q66" s="7">
        <v>1.7257827802455968E-5</v>
      </c>
      <c r="R66" s="7">
        <v>1.8611382924217222E-5</v>
      </c>
      <c r="S66" s="7">
        <v>1.6581050241575341E-5</v>
      </c>
      <c r="T66" s="7">
        <v>2.0980104387299415E-5</v>
      </c>
      <c r="U66" s="7">
        <v>2.3348825850381605E-5</v>
      </c>
      <c r="V66" s="7">
        <v>4.7036040481203515E-5</v>
      </c>
      <c r="W66" s="7">
        <v>6.4970645844540116E-5</v>
      </c>
      <c r="X66" s="7">
        <v>9.3395303401526419E-5</v>
      </c>
      <c r="Y66" s="7">
        <v>1.4246167656537182E-4</v>
      </c>
      <c r="Z66" s="7">
        <v>1.8137638631600782E-4</v>
      </c>
      <c r="AA66" s="421">
        <v>2.4939253118451079E-4</v>
      </c>
      <c r="AB66" s="7"/>
    </row>
    <row r="67" spans="1:2507" x14ac:dyDescent="0.3">
      <c r="A67" s="119" t="s">
        <v>465</v>
      </c>
      <c r="B67" s="64" t="s">
        <v>230</v>
      </c>
      <c r="C67" s="65">
        <v>1.8431167030817611E-3</v>
      </c>
      <c r="D67" s="65">
        <v>1.826244700541053E-3</v>
      </c>
      <c r="E67" s="65">
        <v>1.9092884577272338E-3</v>
      </c>
      <c r="F67" s="65">
        <v>1.901989222585509E-3</v>
      </c>
      <c r="G67" s="65">
        <v>1.9315451419298702E-3</v>
      </c>
      <c r="H67" s="65">
        <v>1.9992724712776778E-3</v>
      </c>
      <c r="I67" s="65">
        <v>1.9333400358171797E-3</v>
      </c>
      <c r="J67" s="65">
        <v>1.9575112734996122E-3</v>
      </c>
      <c r="K67" s="65">
        <v>1.9656481257887483E-3</v>
      </c>
      <c r="L67" s="65">
        <v>2.0795640578366507E-3</v>
      </c>
      <c r="M67" s="65">
        <v>2.1914457768122688E-3</v>
      </c>
      <c r="N67" s="65">
        <v>2.2711390654088053E-3</v>
      </c>
      <c r="O67" s="65">
        <v>2.3363535433143798E-3</v>
      </c>
      <c r="P67" s="65">
        <v>2.3091908158197642E-3</v>
      </c>
      <c r="Q67" s="65">
        <v>2.3607641001817869E-3</v>
      </c>
      <c r="R67" s="65">
        <v>2.8492145567149138E-3</v>
      </c>
      <c r="S67" s="65">
        <v>2.8532829828594821E-3</v>
      </c>
      <c r="T67" s="65">
        <v>2.9447029115197729E-3</v>
      </c>
      <c r="U67" s="65">
        <v>3.0486870973912301E-3</v>
      </c>
      <c r="V67" s="65">
        <v>3.0231996041914363E-3</v>
      </c>
      <c r="W67" s="65">
        <v>3.1245512790281731E-3</v>
      </c>
      <c r="X67" s="65">
        <v>3.072140377518739E-3</v>
      </c>
      <c r="Y67" s="65">
        <v>3.306194540423882E-3</v>
      </c>
      <c r="Z67" s="65">
        <v>3.4202301320642721E-3</v>
      </c>
      <c r="AA67" s="413">
        <v>3.5817705819221166E-3</v>
      </c>
      <c r="AB67" s="386"/>
      <c r="AD67" s="233"/>
    </row>
    <row r="68" spans="1:2507" s="128" customFormat="1" x14ac:dyDescent="0.3">
      <c r="A68" s="129" t="s">
        <v>243</v>
      </c>
      <c r="B68" s="126"/>
      <c r="C68" s="127"/>
      <c r="D68" s="127"/>
      <c r="E68" s="127"/>
      <c r="F68" s="127"/>
      <c r="G68" s="127"/>
      <c r="H68" s="127"/>
      <c r="I68" s="127"/>
      <c r="J68" s="127"/>
      <c r="K68" s="127"/>
      <c r="L68" s="127"/>
      <c r="M68" s="127"/>
      <c r="N68" s="127"/>
      <c r="O68" s="127"/>
      <c r="P68" s="127"/>
      <c r="Q68" s="127"/>
      <c r="R68" s="127"/>
      <c r="S68" s="127"/>
      <c r="T68" s="127"/>
      <c r="U68" s="127"/>
      <c r="V68" s="127"/>
      <c r="W68" s="127"/>
      <c r="X68" s="127"/>
      <c r="Y68" s="127"/>
      <c r="Z68" s="127"/>
      <c r="AA68" s="416"/>
      <c r="AB68" s="127"/>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c r="GS68"/>
      <c r="GT68"/>
      <c r="GU68"/>
      <c r="GV68"/>
      <c r="GW68"/>
      <c r="GX68"/>
      <c r="GY68"/>
      <c r="GZ68"/>
      <c r="HA68"/>
      <c r="HB68"/>
      <c r="HC68"/>
      <c r="HD68"/>
      <c r="HE68"/>
      <c r="HF68"/>
      <c r="HG68"/>
      <c r="HH68"/>
      <c r="HI68"/>
      <c r="HJ68"/>
      <c r="HK68"/>
      <c r="HL68"/>
      <c r="HM68"/>
      <c r="HN68"/>
      <c r="HO68"/>
      <c r="HP68"/>
      <c r="HQ68"/>
      <c r="HR68"/>
      <c r="HS68"/>
      <c r="HT68"/>
      <c r="HU68"/>
      <c r="HV68"/>
      <c r="HW68"/>
      <c r="HX68"/>
      <c r="HY68"/>
      <c r="HZ68"/>
      <c r="IA68"/>
      <c r="IB68"/>
      <c r="IC68"/>
      <c r="ID68"/>
      <c r="IE68"/>
      <c r="IF68"/>
      <c r="IG68"/>
      <c r="IH68"/>
      <c r="II68"/>
      <c r="IJ68"/>
      <c r="IK68"/>
      <c r="IL68"/>
      <c r="IM68"/>
      <c r="IN68"/>
      <c r="IO68"/>
      <c r="IP68"/>
      <c r="IQ68"/>
      <c r="IR68"/>
      <c r="IS68"/>
      <c r="IT68"/>
      <c r="IU68"/>
      <c r="IV68"/>
      <c r="IW68"/>
      <c r="IX68"/>
      <c r="IY68"/>
      <c r="IZ68"/>
      <c r="JA68"/>
      <c r="JB68"/>
      <c r="JC68"/>
      <c r="JD68"/>
      <c r="JE68"/>
      <c r="JF68"/>
      <c r="JG68"/>
      <c r="JH68"/>
      <c r="JI68"/>
      <c r="JJ68"/>
      <c r="JK68"/>
      <c r="JL68"/>
      <c r="JM68"/>
      <c r="JN68"/>
      <c r="JO68"/>
      <c r="JP68"/>
      <c r="JQ68"/>
      <c r="JR68"/>
      <c r="JS68"/>
      <c r="JT68"/>
      <c r="JU68"/>
      <c r="JV68"/>
      <c r="JW68"/>
      <c r="JX68"/>
      <c r="JY68"/>
      <c r="JZ68"/>
      <c r="KA68"/>
      <c r="KB68"/>
      <c r="KC68"/>
      <c r="KD68"/>
      <c r="KE68"/>
      <c r="KF68"/>
      <c r="KG68"/>
      <c r="KH68"/>
      <c r="KI68"/>
      <c r="KJ68"/>
      <c r="KK68"/>
      <c r="KL68"/>
      <c r="KM68"/>
      <c r="KN68"/>
      <c r="KO68"/>
      <c r="KP68"/>
      <c r="KQ68"/>
      <c r="KR68"/>
      <c r="KS68"/>
      <c r="KT68"/>
      <c r="KU68"/>
      <c r="KV68"/>
      <c r="KW68"/>
      <c r="KX68"/>
      <c r="KY68"/>
      <c r="KZ68"/>
      <c r="LA68"/>
      <c r="LB68"/>
      <c r="LC68"/>
      <c r="LD68"/>
      <c r="LE68"/>
      <c r="LF68"/>
      <c r="LG68"/>
      <c r="LH68"/>
      <c r="LI68"/>
      <c r="LJ68"/>
      <c r="LK68"/>
      <c r="LL68"/>
      <c r="LM68"/>
      <c r="LN68"/>
      <c r="LO68"/>
      <c r="LP68"/>
      <c r="LQ68"/>
      <c r="LR68"/>
      <c r="LS68"/>
      <c r="LT68"/>
      <c r="LU68"/>
      <c r="LV68"/>
      <c r="LW68"/>
      <c r="LX68"/>
      <c r="LY68"/>
      <c r="LZ68"/>
      <c r="MA68"/>
      <c r="MB68"/>
      <c r="MC68"/>
      <c r="MD68"/>
      <c r="ME68"/>
      <c r="MF68"/>
      <c r="MG68"/>
      <c r="MH68"/>
      <c r="MI68"/>
      <c r="MJ68"/>
      <c r="MK68"/>
      <c r="ML68"/>
      <c r="MM68"/>
      <c r="MN68"/>
      <c r="MO68"/>
      <c r="MP68"/>
      <c r="MQ68"/>
      <c r="MR68"/>
      <c r="MS68"/>
      <c r="MT68"/>
      <c r="MU68"/>
      <c r="MV68"/>
      <c r="MW68"/>
      <c r="MX68"/>
      <c r="MY68"/>
      <c r="MZ68"/>
      <c r="NA68"/>
      <c r="NB68"/>
      <c r="NC68"/>
      <c r="ND68"/>
      <c r="NE68"/>
      <c r="NF68"/>
      <c r="NG68"/>
      <c r="NH68"/>
      <c r="NI68"/>
      <c r="NJ68"/>
      <c r="NK68"/>
      <c r="NL68"/>
      <c r="NM68"/>
      <c r="NN68"/>
      <c r="NO68"/>
      <c r="NP68"/>
      <c r="NQ68"/>
      <c r="NR68"/>
      <c r="NS68"/>
      <c r="NT68"/>
      <c r="NU68"/>
      <c r="NV68"/>
      <c r="NW68"/>
      <c r="NX68"/>
      <c r="NY68"/>
      <c r="NZ68"/>
      <c r="OA68"/>
      <c r="OB68"/>
      <c r="OC68"/>
      <c r="OD68"/>
      <c r="OE68"/>
      <c r="OF68"/>
      <c r="OG68"/>
      <c r="OH68"/>
      <c r="OI68"/>
      <c r="OJ68"/>
      <c r="OK68"/>
      <c r="OL68"/>
      <c r="OM68"/>
      <c r="ON68"/>
      <c r="OO68"/>
      <c r="OP68"/>
      <c r="OQ68"/>
      <c r="OR68"/>
      <c r="OS68"/>
      <c r="OT68"/>
      <c r="OU68"/>
      <c r="OV68"/>
      <c r="OW68"/>
      <c r="OX68"/>
      <c r="OY68"/>
      <c r="OZ68"/>
      <c r="PA68"/>
      <c r="PB68"/>
      <c r="PC68"/>
      <c r="PD68"/>
      <c r="PE68"/>
      <c r="PF68"/>
      <c r="PG68"/>
      <c r="PH68"/>
      <c r="PI68"/>
      <c r="PJ68"/>
      <c r="PK68"/>
      <c r="PL68"/>
      <c r="PM68"/>
      <c r="PN68"/>
      <c r="PO68"/>
      <c r="PP68"/>
      <c r="PQ68"/>
      <c r="PR68"/>
      <c r="PS68"/>
      <c r="PT68"/>
      <c r="PU68"/>
      <c r="PV68"/>
      <c r="PW68"/>
      <c r="PX68"/>
      <c r="PY68"/>
      <c r="PZ68"/>
      <c r="QA68"/>
      <c r="QB68"/>
      <c r="QC68"/>
      <c r="QD68"/>
      <c r="QE68"/>
      <c r="QF68"/>
      <c r="QG68"/>
      <c r="QH68"/>
      <c r="QI68"/>
      <c r="QJ68"/>
      <c r="QK68"/>
      <c r="QL68"/>
      <c r="QM68"/>
      <c r="QN68"/>
      <c r="QO68"/>
      <c r="QP68"/>
      <c r="QQ68"/>
      <c r="QR68"/>
      <c r="QS68"/>
      <c r="QT68"/>
      <c r="QU68"/>
      <c r="QV68"/>
      <c r="QW68"/>
      <c r="QX68"/>
      <c r="QY68"/>
      <c r="QZ68"/>
      <c r="RA68"/>
      <c r="RB68"/>
      <c r="RC68"/>
      <c r="RD68"/>
      <c r="RE68"/>
      <c r="RF68"/>
      <c r="RG68"/>
      <c r="RH68"/>
      <c r="RI68"/>
      <c r="RJ68"/>
      <c r="RK68"/>
      <c r="RL68"/>
      <c r="RM68"/>
      <c r="RN68"/>
      <c r="RO68"/>
      <c r="RP68"/>
      <c r="RQ68"/>
      <c r="RR68"/>
      <c r="RS68"/>
      <c r="RT68"/>
      <c r="RU68"/>
      <c r="RV68"/>
      <c r="RW68"/>
      <c r="RX68"/>
      <c r="RY68"/>
      <c r="RZ68"/>
      <c r="SA68"/>
      <c r="SB68"/>
      <c r="SC68"/>
      <c r="SD68"/>
      <c r="SE68"/>
      <c r="SF68"/>
      <c r="SG68"/>
      <c r="SH68"/>
      <c r="SI68"/>
      <c r="SJ68"/>
      <c r="SK68"/>
      <c r="SL68"/>
      <c r="SM68"/>
      <c r="SN68"/>
      <c r="SO68"/>
      <c r="SP68"/>
      <c r="SQ68"/>
      <c r="SR68"/>
      <c r="SS68"/>
      <c r="ST68"/>
      <c r="SU68"/>
      <c r="SV68"/>
      <c r="SW68"/>
      <c r="SX68"/>
      <c r="SY68"/>
      <c r="SZ68"/>
      <c r="TA68"/>
      <c r="TB68"/>
      <c r="TC68"/>
      <c r="TD68"/>
      <c r="TE68"/>
      <c r="TF68"/>
      <c r="TG68"/>
      <c r="TH68"/>
      <c r="TI68"/>
      <c r="TJ68"/>
      <c r="TK68"/>
      <c r="TL68"/>
      <c r="TM68"/>
      <c r="TN68"/>
      <c r="TO68"/>
      <c r="TP68"/>
      <c r="TQ68"/>
      <c r="TR68"/>
      <c r="TS68"/>
      <c r="TT68"/>
      <c r="TU68"/>
      <c r="TV68"/>
      <c r="TW68"/>
      <c r="TX68"/>
      <c r="TY68"/>
      <c r="TZ68"/>
      <c r="UA68"/>
      <c r="UB68"/>
      <c r="UC68"/>
      <c r="UD68"/>
      <c r="UE68"/>
      <c r="UF68"/>
      <c r="UG68"/>
      <c r="UH68"/>
      <c r="UI68"/>
      <c r="UJ68"/>
      <c r="UK68"/>
      <c r="UL68"/>
      <c r="UM68"/>
      <c r="UN68"/>
      <c r="UO68"/>
      <c r="UP68"/>
      <c r="UQ68"/>
      <c r="UR68"/>
      <c r="US68"/>
      <c r="UT68"/>
      <c r="UU68"/>
      <c r="UV68"/>
      <c r="UW68"/>
      <c r="UX68"/>
      <c r="UY68"/>
      <c r="UZ68"/>
      <c r="VA68"/>
      <c r="VB68"/>
      <c r="VC68"/>
      <c r="VD68"/>
      <c r="VE68"/>
      <c r="VF68"/>
      <c r="VG68"/>
      <c r="VH68"/>
      <c r="VI68"/>
      <c r="VJ68"/>
      <c r="VK68"/>
      <c r="VL68"/>
      <c r="VM68"/>
      <c r="VN68"/>
      <c r="VO68"/>
      <c r="VP68"/>
      <c r="VQ68"/>
      <c r="VR68"/>
      <c r="VS68"/>
      <c r="VT68"/>
      <c r="VU68"/>
      <c r="VV68"/>
      <c r="VW68"/>
      <c r="VX68"/>
      <c r="VY68"/>
      <c r="VZ68"/>
      <c r="WA68"/>
      <c r="WB68"/>
      <c r="WC68"/>
      <c r="WD68"/>
      <c r="WE68"/>
      <c r="WF68"/>
      <c r="WG68"/>
      <c r="WH68"/>
      <c r="WI68"/>
      <c r="WJ68"/>
      <c r="WK68"/>
      <c r="WL68"/>
      <c r="WM68"/>
      <c r="WN68"/>
      <c r="WO68"/>
      <c r="WP68"/>
      <c r="WQ68"/>
      <c r="WR68"/>
      <c r="WS68"/>
      <c r="WT68"/>
      <c r="WU68"/>
      <c r="WV68"/>
      <c r="WW68"/>
      <c r="WX68"/>
      <c r="WY68"/>
      <c r="WZ68"/>
      <c r="XA68"/>
      <c r="XB68"/>
      <c r="XC68"/>
      <c r="XD68"/>
      <c r="XE68"/>
      <c r="XF68"/>
      <c r="XG68"/>
      <c r="XH68"/>
      <c r="XI68"/>
      <c r="XJ68"/>
      <c r="XK68"/>
      <c r="XL68"/>
      <c r="XM68"/>
      <c r="XN68"/>
      <c r="XO68"/>
      <c r="XP68"/>
      <c r="XQ68"/>
      <c r="XR68"/>
      <c r="XS68"/>
      <c r="XT68"/>
      <c r="XU68"/>
      <c r="XV68"/>
      <c r="XW68"/>
      <c r="XX68"/>
      <c r="XY68"/>
      <c r="XZ68"/>
      <c r="YA68"/>
      <c r="YB68"/>
      <c r="YC68"/>
      <c r="YD68"/>
      <c r="YE68"/>
      <c r="YF68"/>
      <c r="YG68"/>
      <c r="YH68"/>
      <c r="YI68"/>
      <c r="YJ68"/>
      <c r="YK68"/>
      <c r="YL68"/>
      <c r="YM68"/>
      <c r="YN68"/>
      <c r="YO68"/>
      <c r="YP68"/>
      <c r="YQ68"/>
      <c r="YR68"/>
      <c r="YS68"/>
      <c r="YT68"/>
      <c r="YU68"/>
      <c r="YV68"/>
      <c r="YW68"/>
      <c r="YX68"/>
      <c r="YY68"/>
      <c r="YZ68"/>
      <c r="ZA68"/>
      <c r="ZB68"/>
      <c r="ZC68"/>
      <c r="ZD68"/>
      <c r="ZE68"/>
      <c r="ZF68"/>
      <c r="ZG68"/>
      <c r="ZH68"/>
      <c r="ZI68"/>
      <c r="ZJ68"/>
      <c r="ZK68"/>
      <c r="ZL68"/>
      <c r="ZM68"/>
      <c r="ZN68"/>
      <c r="ZO68"/>
      <c r="ZP68"/>
      <c r="ZQ68"/>
      <c r="ZR68"/>
      <c r="ZS68"/>
      <c r="ZT68"/>
      <c r="ZU68"/>
      <c r="ZV68"/>
      <c r="ZW68"/>
      <c r="ZX68"/>
      <c r="ZY68"/>
      <c r="ZZ68"/>
      <c r="AAA68"/>
      <c r="AAB68"/>
      <c r="AAC68"/>
      <c r="AAD68"/>
      <c r="AAE68"/>
      <c r="AAF68"/>
      <c r="AAG68"/>
      <c r="AAH68"/>
      <c r="AAI68"/>
      <c r="AAJ68"/>
      <c r="AAK68"/>
      <c r="AAL68"/>
      <c r="AAM68"/>
      <c r="AAN68"/>
      <c r="AAO68"/>
      <c r="AAP68"/>
      <c r="AAQ68"/>
      <c r="AAR68"/>
      <c r="AAS68"/>
      <c r="AAT68"/>
      <c r="AAU68"/>
      <c r="AAV68"/>
      <c r="AAW68"/>
      <c r="AAX68"/>
      <c r="AAY68"/>
      <c r="AAZ68"/>
      <c r="ABA68"/>
      <c r="ABB68"/>
      <c r="ABC68"/>
      <c r="ABD68"/>
      <c r="ABE68"/>
      <c r="ABF68"/>
      <c r="ABG68"/>
      <c r="ABH68"/>
      <c r="ABI68"/>
      <c r="ABJ68"/>
      <c r="ABK68"/>
      <c r="ABL68"/>
      <c r="ABM68"/>
      <c r="ABN68"/>
      <c r="ABO68"/>
      <c r="ABP68"/>
      <c r="ABQ68"/>
      <c r="ABR68"/>
      <c r="ABS68"/>
      <c r="ABT68"/>
      <c r="ABU68"/>
      <c r="ABV68"/>
      <c r="ABW68"/>
      <c r="ABX68"/>
      <c r="ABY68"/>
      <c r="ABZ68"/>
      <c r="ACA68"/>
      <c r="ACB68"/>
      <c r="ACC68"/>
      <c r="ACD68"/>
      <c r="ACE68"/>
      <c r="ACF68"/>
      <c r="ACG68"/>
      <c r="ACH68"/>
      <c r="ACI68"/>
      <c r="ACJ68"/>
      <c r="ACK68"/>
      <c r="ACL68"/>
      <c r="ACM68"/>
      <c r="ACN68"/>
      <c r="ACO68"/>
      <c r="ACP68"/>
      <c r="ACQ68"/>
      <c r="ACR68"/>
      <c r="ACS68"/>
      <c r="ACT68"/>
      <c r="ACU68"/>
      <c r="ACV68"/>
      <c r="ACW68"/>
      <c r="ACX68"/>
      <c r="ACY68"/>
      <c r="ACZ68"/>
      <c r="ADA68"/>
      <c r="ADB68"/>
      <c r="ADC68"/>
      <c r="ADD68"/>
      <c r="ADE68"/>
      <c r="ADF68"/>
      <c r="ADG68"/>
      <c r="ADH68"/>
      <c r="ADI68"/>
      <c r="ADJ68"/>
      <c r="ADK68"/>
      <c r="ADL68"/>
      <c r="ADM68"/>
      <c r="ADN68"/>
      <c r="ADO68"/>
      <c r="ADP68"/>
      <c r="ADQ68"/>
      <c r="ADR68"/>
      <c r="ADS68"/>
      <c r="ADT68"/>
      <c r="ADU68"/>
      <c r="ADV68"/>
      <c r="ADW68"/>
      <c r="ADX68"/>
      <c r="ADY68"/>
      <c r="ADZ68"/>
      <c r="AEA68"/>
      <c r="AEB68"/>
      <c r="AEC68"/>
      <c r="AED68"/>
      <c r="AEE68"/>
      <c r="AEF68"/>
      <c r="AEG68"/>
      <c r="AEH68"/>
      <c r="AEI68"/>
      <c r="AEJ68"/>
      <c r="AEK68"/>
      <c r="AEL68"/>
      <c r="AEM68"/>
      <c r="AEN68"/>
      <c r="AEO68"/>
      <c r="AEP68"/>
      <c r="AEQ68"/>
      <c r="AER68"/>
      <c r="AES68"/>
      <c r="AET68"/>
      <c r="AEU68"/>
      <c r="AEV68"/>
      <c r="AEW68"/>
      <c r="AEX68"/>
      <c r="AEY68"/>
      <c r="AEZ68"/>
      <c r="AFA68"/>
      <c r="AFB68"/>
      <c r="AFC68"/>
      <c r="AFD68"/>
      <c r="AFE68"/>
      <c r="AFF68"/>
      <c r="AFG68"/>
      <c r="AFH68"/>
      <c r="AFI68"/>
      <c r="AFJ68"/>
      <c r="AFK68"/>
      <c r="AFL68"/>
      <c r="AFM68"/>
      <c r="AFN68"/>
      <c r="AFO68"/>
      <c r="AFP68"/>
      <c r="AFQ68"/>
      <c r="AFR68"/>
      <c r="AFS68"/>
      <c r="AFT68"/>
      <c r="AFU68"/>
      <c r="AFV68"/>
      <c r="AFW68"/>
      <c r="AFX68"/>
      <c r="AFY68"/>
      <c r="AFZ68"/>
      <c r="AGA68"/>
      <c r="AGB68"/>
      <c r="AGC68"/>
      <c r="AGD68"/>
      <c r="AGE68"/>
      <c r="AGF68"/>
      <c r="AGG68"/>
      <c r="AGH68"/>
      <c r="AGI68"/>
      <c r="AGJ68"/>
      <c r="AGK68"/>
      <c r="AGL68"/>
      <c r="AGM68"/>
      <c r="AGN68"/>
      <c r="AGO68"/>
      <c r="AGP68"/>
      <c r="AGQ68"/>
      <c r="AGR68"/>
      <c r="AGS68"/>
      <c r="AGT68"/>
      <c r="AGU68"/>
      <c r="AGV68"/>
      <c r="AGW68"/>
      <c r="AGX68"/>
      <c r="AGY68"/>
      <c r="AGZ68"/>
      <c r="AHA68"/>
      <c r="AHB68"/>
      <c r="AHC68"/>
      <c r="AHD68"/>
      <c r="AHE68"/>
      <c r="AHF68"/>
      <c r="AHG68"/>
      <c r="AHH68"/>
      <c r="AHI68"/>
      <c r="AHJ68"/>
      <c r="AHK68"/>
      <c r="AHL68"/>
      <c r="AHM68"/>
      <c r="AHN68"/>
      <c r="AHO68"/>
      <c r="AHP68"/>
      <c r="AHQ68"/>
      <c r="AHR68"/>
      <c r="AHS68"/>
      <c r="AHT68"/>
      <c r="AHU68"/>
      <c r="AHV68"/>
      <c r="AHW68"/>
      <c r="AHX68"/>
      <c r="AHY68"/>
      <c r="AHZ68"/>
      <c r="AIA68"/>
      <c r="AIB68"/>
      <c r="AIC68"/>
      <c r="AID68"/>
      <c r="AIE68"/>
      <c r="AIF68"/>
      <c r="AIG68"/>
      <c r="AIH68"/>
      <c r="AII68"/>
      <c r="AIJ68"/>
      <c r="AIK68"/>
      <c r="AIL68"/>
      <c r="AIM68"/>
      <c r="AIN68"/>
      <c r="AIO68"/>
      <c r="AIP68"/>
      <c r="AIQ68"/>
      <c r="AIR68"/>
      <c r="AIS68"/>
      <c r="AIT68"/>
      <c r="AIU68"/>
      <c r="AIV68"/>
      <c r="AIW68"/>
      <c r="AIX68"/>
      <c r="AIY68"/>
      <c r="AIZ68"/>
      <c r="AJA68"/>
      <c r="AJB68"/>
      <c r="AJC68"/>
      <c r="AJD68"/>
      <c r="AJE68"/>
      <c r="AJF68"/>
      <c r="AJG68"/>
      <c r="AJH68"/>
      <c r="AJI68"/>
      <c r="AJJ68"/>
      <c r="AJK68"/>
      <c r="AJL68"/>
      <c r="AJM68"/>
      <c r="AJN68"/>
      <c r="AJO68"/>
      <c r="AJP68"/>
      <c r="AJQ68"/>
      <c r="AJR68"/>
      <c r="AJS68"/>
      <c r="AJT68"/>
      <c r="AJU68"/>
      <c r="AJV68"/>
      <c r="AJW68"/>
      <c r="AJX68"/>
      <c r="AJY68"/>
      <c r="AJZ68"/>
      <c r="AKA68"/>
      <c r="AKB68"/>
      <c r="AKC68"/>
      <c r="AKD68"/>
      <c r="AKE68"/>
      <c r="AKF68"/>
      <c r="AKG68"/>
      <c r="AKH68"/>
      <c r="AKI68"/>
      <c r="AKJ68"/>
      <c r="AKK68"/>
      <c r="AKL68"/>
      <c r="AKM68"/>
      <c r="AKN68"/>
      <c r="AKO68"/>
      <c r="AKP68"/>
      <c r="AKQ68"/>
      <c r="AKR68"/>
      <c r="AKS68"/>
      <c r="AKT68"/>
      <c r="AKU68"/>
      <c r="AKV68"/>
      <c r="AKW68"/>
      <c r="AKX68"/>
      <c r="AKY68"/>
      <c r="AKZ68"/>
      <c r="ALA68"/>
      <c r="ALB68"/>
      <c r="ALC68"/>
      <c r="ALD68"/>
      <c r="ALE68"/>
      <c r="ALF68"/>
      <c r="ALG68"/>
      <c r="ALH68"/>
      <c r="ALI68"/>
      <c r="ALJ68"/>
      <c r="ALK68"/>
      <c r="ALL68"/>
      <c r="ALM68"/>
      <c r="ALN68"/>
      <c r="ALO68"/>
      <c r="ALP68"/>
      <c r="ALQ68"/>
      <c r="ALR68"/>
      <c r="ALS68"/>
      <c r="ALT68"/>
      <c r="ALU68"/>
      <c r="ALV68"/>
      <c r="ALW68"/>
      <c r="ALX68"/>
      <c r="ALY68"/>
      <c r="ALZ68"/>
      <c r="AMA68"/>
      <c r="AMB68"/>
      <c r="AMC68"/>
      <c r="AMD68"/>
      <c r="AME68"/>
      <c r="AMF68"/>
      <c r="AMG68"/>
      <c r="AMH68"/>
      <c r="AMI68"/>
      <c r="AMJ68"/>
      <c r="AMK68"/>
      <c r="AML68"/>
      <c r="AMM68"/>
      <c r="AMN68"/>
      <c r="AMO68"/>
      <c r="AMP68"/>
      <c r="AMQ68"/>
      <c r="AMR68"/>
      <c r="AMS68"/>
      <c r="AMT68"/>
      <c r="AMU68"/>
      <c r="AMV68"/>
      <c r="AMW68"/>
      <c r="AMX68"/>
      <c r="AMY68"/>
      <c r="AMZ68"/>
      <c r="ANA68"/>
      <c r="ANB68"/>
      <c r="ANC68"/>
      <c r="AND68"/>
      <c r="ANE68"/>
      <c r="ANF68"/>
      <c r="ANG68"/>
      <c r="ANH68"/>
      <c r="ANI68"/>
      <c r="ANJ68"/>
      <c r="ANK68"/>
      <c r="ANL68"/>
      <c r="ANM68"/>
      <c r="ANN68"/>
      <c r="ANO68"/>
      <c r="ANP68"/>
      <c r="ANQ68"/>
      <c r="ANR68"/>
      <c r="ANS68"/>
      <c r="ANT68"/>
      <c r="ANU68"/>
      <c r="ANV68"/>
      <c r="ANW68"/>
      <c r="ANX68"/>
      <c r="ANY68"/>
      <c r="ANZ68"/>
      <c r="AOA68"/>
      <c r="AOB68"/>
      <c r="AOC68"/>
      <c r="AOD68"/>
      <c r="AOE68"/>
      <c r="AOF68"/>
      <c r="AOG68"/>
      <c r="AOH68"/>
      <c r="AOI68"/>
      <c r="AOJ68"/>
      <c r="AOK68"/>
      <c r="AOL68"/>
      <c r="AOM68"/>
      <c r="AON68"/>
      <c r="AOO68"/>
      <c r="AOP68"/>
      <c r="AOQ68"/>
      <c r="AOR68"/>
      <c r="AOS68"/>
      <c r="AOT68"/>
      <c r="AOU68"/>
      <c r="AOV68"/>
      <c r="AOW68"/>
      <c r="AOX68"/>
      <c r="AOY68"/>
      <c r="AOZ68"/>
      <c r="APA68"/>
      <c r="APB68"/>
      <c r="APC68"/>
      <c r="APD68"/>
      <c r="APE68"/>
      <c r="APF68"/>
      <c r="APG68"/>
      <c r="APH68"/>
      <c r="API68"/>
      <c r="APJ68"/>
      <c r="APK68"/>
      <c r="APL68"/>
      <c r="APM68"/>
      <c r="APN68"/>
      <c r="APO68"/>
      <c r="APP68"/>
      <c r="APQ68"/>
      <c r="APR68"/>
      <c r="APS68"/>
      <c r="APT68"/>
      <c r="APU68"/>
      <c r="APV68"/>
      <c r="APW68"/>
      <c r="APX68"/>
      <c r="APY68"/>
      <c r="APZ68"/>
      <c r="AQA68"/>
      <c r="AQB68"/>
      <c r="AQC68"/>
      <c r="AQD68"/>
      <c r="AQE68"/>
      <c r="AQF68"/>
      <c r="AQG68"/>
      <c r="AQH68"/>
      <c r="AQI68"/>
      <c r="AQJ68"/>
      <c r="AQK68"/>
      <c r="AQL68"/>
      <c r="AQM68"/>
      <c r="AQN68"/>
      <c r="AQO68"/>
      <c r="AQP68"/>
      <c r="AQQ68"/>
      <c r="AQR68"/>
      <c r="AQS68"/>
      <c r="AQT68"/>
      <c r="AQU68"/>
      <c r="AQV68"/>
      <c r="AQW68"/>
      <c r="AQX68"/>
      <c r="AQY68"/>
      <c r="AQZ68"/>
      <c r="ARA68"/>
      <c r="ARB68"/>
      <c r="ARC68"/>
      <c r="ARD68"/>
      <c r="ARE68"/>
      <c r="ARF68"/>
      <c r="ARG68"/>
      <c r="ARH68"/>
      <c r="ARI68"/>
      <c r="ARJ68"/>
      <c r="ARK68"/>
      <c r="ARL68"/>
      <c r="ARM68"/>
      <c r="ARN68"/>
      <c r="ARO68"/>
      <c r="ARP68"/>
      <c r="ARQ68"/>
      <c r="ARR68"/>
      <c r="ARS68"/>
      <c r="ART68"/>
      <c r="ARU68"/>
      <c r="ARV68"/>
      <c r="ARW68"/>
      <c r="ARX68"/>
      <c r="ARY68"/>
      <c r="ARZ68"/>
      <c r="ASA68"/>
      <c r="ASB68"/>
      <c r="ASC68"/>
      <c r="ASD68"/>
      <c r="ASE68"/>
      <c r="ASF68"/>
      <c r="ASG68"/>
      <c r="ASH68"/>
      <c r="ASI68"/>
      <c r="ASJ68"/>
      <c r="ASK68"/>
      <c r="ASL68"/>
      <c r="ASM68"/>
      <c r="ASN68"/>
      <c r="ASO68"/>
      <c r="ASP68"/>
      <c r="ASQ68"/>
      <c r="ASR68"/>
      <c r="ASS68"/>
      <c r="AST68"/>
      <c r="ASU68"/>
      <c r="ASV68"/>
      <c r="ASW68"/>
      <c r="ASX68"/>
      <c r="ASY68"/>
      <c r="ASZ68"/>
      <c r="ATA68"/>
      <c r="ATB68"/>
      <c r="ATC68"/>
      <c r="ATD68"/>
      <c r="ATE68"/>
      <c r="ATF68"/>
      <c r="ATG68"/>
      <c r="ATH68"/>
      <c r="ATI68"/>
      <c r="ATJ68"/>
      <c r="ATK68"/>
      <c r="ATL68"/>
      <c r="ATM68"/>
      <c r="ATN68"/>
      <c r="ATO68"/>
      <c r="ATP68"/>
      <c r="ATQ68"/>
      <c r="ATR68"/>
      <c r="ATS68"/>
      <c r="ATT68"/>
      <c r="ATU68"/>
      <c r="ATV68"/>
      <c r="ATW68"/>
      <c r="ATX68"/>
      <c r="ATY68"/>
      <c r="ATZ68"/>
      <c r="AUA68"/>
      <c r="AUB68"/>
      <c r="AUC68"/>
      <c r="AUD68"/>
      <c r="AUE68"/>
      <c r="AUF68"/>
      <c r="AUG68"/>
      <c r="AUH68"/>
      <c r="AUI68"/>
      <c r="AUJ68"/>
      <c r="AUK68"/>
      <c r="AUL68"/>
      <c r="AUM68"/>
      <c r="AUN68"/>
      <c r="AUO68"/>
      <c r="AUP68"/>
      <c r="AUQ68"/>
      <c r="AUR68"/>
      <c r="AUS68"/>
      <c r="AUT68"/>
      <c r="AUU68"/>
      <c r="AUV68"/>
      <c r="AUW68"/>
      <c r="AUX68"/>
      <c r="AUY68"/>
      <c r="AUZ68"/>
      <c r="AVA68"/>
      <c r="AVB68"/>
      <c r="AVC68"/>
      <c r="AVD68"/>
      <c r="AVE68"/>
      <c r="AVF68"/>
      <c r="AVG68"/>
      <c r="AVH68"/>
      <c r="AVI68"/>
      <c r="AVJ68"/>
      <c r="AVK68"/>
      <c r="AVL68"/>
      <c r="AVM68"/>
      <c r="AVN68"/>
      <c r="AVO68"/>
      <c r="AVP68"/>
      <c r="AVQ68"/>
      <c r="AVR68"/>
      <c r="AVS68"/>
      <c r="AVT68"/>
      <c r="AVU68"/>
      <c r="AVV68"/>
      <c r="AVW68"/>
      <c r="AVX68"/>
      <c r="AVY68"/>
      <c r="AVZ68"/>
      <c r="AWA68"/>
      <c r="AWB68"/>
      <c r="AWC68"/>
      <c r="AWD68"/>
      <c r="AWE68"/>
      <c r="AWF68"/>
      <c r="AWG68"/>
      <c r="AWH68"/>
      <c r="AWI68"/>
      <c r="AWJ68"/>
      <c r="AWK68"/>
      <c r="AWL68"/>
      <c r="AWM68"/>
      <c r="AWN68"/>
      <c r="AWO68"/>
      <c r="AWP68"/>
      <c r="AWQ68"/>
      <c r="AWR68"/>
      <c r="AWS68"/>
      <c r="AWT68"/>
      <c r="AWU68"/>
      <c r="AWV68"/>
      <c r="AWW68"/>
      <c r="AWX68"/>
      <c r="AWY68"/>
      <c r="AWZ68"/>
      <c r="AXA68"/>
      <c r="AXB68"/>
      <c r="AXC68"/>
      <c r="AXD68"/>
      <c r="AXE68"/>
      <c r="AXF68"/>
      <c r="AXG68"/>
      <c r="AXH68"/>
      <c r="AXI68"/>
      <c r="AXJ68"/>
      <c r="AXK68"/>
      <c r="AXL68"/>
      <c r="AXM68"/>
      <c r="AXN68"/>
      <c r="AXO68"/>
      <c r="AXP68"/>
      <c r="AXQ68"/>
      <c r="AXR68"/>
      <c r="AXS68"/>
      <c r="AXT68"/>
      <c r="AXU68"/>
      <c r="AXV68"/>
      <c r="AXW68"/>
      <c r="AXX68"/>
      <c r="AXY68"/>
      <c r="AXZ68"/>
      <c r="AYA68"/>
      <c r="AYB68"/>
      <c r="AYC68"/>
      <c r="AYD68"/>
      <c r="AYE68"/>
      <c r="AYF68"/>
      <c r="AYG68"/>
      <c r="AYH68"/>
      <c r="AYI68"/>
      <c r="AYJ68"/>
      <c r="AYK68"/>
      <c r="AYL68"/>
      <c r="AYM68"/>
      <c r="AYN68"/>
      <c r="AYO68"/>
      <c r="AYP68"/>
      <c r="AYQ68"/>
      <c r="AYR68"/>
      <c r="AYS68"/>
      <c r="AYT68"/>
      <c r="AYU68"/>
      <c r="AYV68"/>
      <c r="AYW68"/>
      <c r="AYX68"/>
      <c r="AYY68"/>
      <c r="AYZ68"/>
      <c r="AZA68"/>
      <c r="AZB68"/>
      <c r="AZC68"/>
      <c r="AZD68"/>
      <c r="AZE68"/>
      <c r="AZF68"/>
      <c r="AZG68"/>
      <c r="AZH68"/>
      <c r="AZI68"/>
      <c r="AZJ68"/>
      <c r="AZK68"/>
      <c r="AZL68"/>
      <c r="AZM68"/>
      <c r="AZN68"/>
      <c r="AZO68"/>
      <c r="AZP68"/>
      <c r="AZQ68"/>
      <c r="AZR68"/>
      <c r="AZS68"/>
      <c r="AZT68"/>
      <c r="AZU68"/>
      <c r="AZV68"/>
      <c r="AZW68"/>
      <c r="AZX68"/>
      <c r="AZY68"/>
      <c r="AZZ68"/>
      <c r="BAA68"/>
      <c r="BAB68"/>
      <c r="BAC68"/>
      <c r="BAD68"/>
      <c r="BAE68"/>
      <c r="BAF68"/>
      <c r="BAG68"/>
      <c r="BAH68"/>
      <c r="BAI68"/>
      <c r="BAJ68"/>
      <c r="BAK68"/>
      <c r="BAL68"/>
      <c r="BAM68"/>
      <c r="BAN68"/>
      <c r="BAO68"/>
      <c r="BAP68"/>
      <c r="BAQ68"/>
      <c r="BAR68"/>
      <c r="BAS68"/>
      <c r="BAT68"/>
      <c r="BAU68"/>
      <c r="BAV68"/>
      <c r="BAW68"/>
      <c r="BAX68"/>
      <c r="BAY68"/>
      <c r="BAZ68"/>
      <c r="BBA68"/>
      <c r="BBB68"/>
      <c r="BBC68"/>
      <c r="BBD68"/>
      <c r="BBE68"/>
      <c r="BBF68"/>
      <c r="BBG68"/>
      <c r="BBH68"/>
      <c r="BBI68"/>
      <c r="BBJ68"/>
      <c r="BBK68"/>
      <c r="BBL68"/>
      <c r="BBM68"/>
      <c r="BBN68"/>
      <c r="BBO68"/>
      <c r="BBP68"/>
      <c r="BBQ68"/>
      <c r="BBR68"/>
      <c r="BBS68"/>
      <c r="BBT68"/>
      <c r="BBU68"/>
      <c r="BBV68"/>
      <c r="BBW68"/>
      <c r="BBX68"/>
      <c r="BBY68"/>
      <c r="BBZ68"/>
      <c r="BCA68"/>
      <c r="BCB68"/>
      <c r="BCC68"/>
      <c r="BCD68"/>
      <c r="BCE68"/>
      <c r="BCF68"/>
      <c r="BCG68"/>
      <c r="BCH68"/>
      <c r="BCI68"/>
      <c r="BCJ68"/>
      <c r="BCK68"/>
      <c r="BCL68"/>
      <c r="BCM68"/>
      <c r="BCN68"/>
      <c r="BCO68"/>
      <c r="BCP68"/>
      <c r="BCQ68"/>
      <c r="BCR68"/>
      <c r="BCS68"/>
      <c r="BCT68"/>
      <c r="BCU68"/>
      <c r="BCV68"/>
      <c r="BCW68"/>
      <c r="BCX68"/>
      <c r="BCY68"/>
      <c r="BCZ68"/>
      <c r="BDA68"/>
      <c r="BDB68"/>
      <c r="BDC68"/>
      <c r="BDD68"/>
      <c r="BDE68"/>
      <c r="BDF68"/>
      <c r="BDG68"/>
      <c r="BDH68"/>
      <c r="BDI68"/>
      <c r="BDJ68"/>
      <c r="BDK68"/>
      <c r="BDL68"/>
      <c r="BDM68"/>
      <c r="BDN68"/>
      <c r="BDO68"/>
      <c r="BDP68"/>
      <c r="BDQ68"/>
      <c r="BDR68"/>
      <c r="BDS68"/>
      <c r="BDT68"/>
      <c r="BDU68"/>
      <c r="BDV68"/>
      <c r="BDW68"/>
      <c r="BDX68"/>
      <c r="BDY68"/>
      <c r="BDZ68"/>
      <c r="BEA68"/>
      <c r="BEB68"/>
      <c r="BEC68"/>
      <c r="BED68"/>
      <c r="BEE68"/>
      <c r="BEF68"/>
      <c r="BEG68"/>
      <c r="BEH68"/>
      <c r="BEI68"/>
      <c r="BEJ68"/>
      <c r="BEK68"/>
      <c r="BEL68"/>
      <c r="BEM68"/>
      <c r="BEN68"/>
      <c r="BEO68"/>
      <c r="BEP68"/>
      <c r="BEQ68"/>
      <c r="BER68"/>
      <c r="BES68"/>
      <c r="BET68"/>
      <c r="BEU68"/>
      <c r="BEV68"/>
      <c r="BEW68"/>
      <c r="BEX68"/>
      <c r="BEY68"/>
      <c r="BEZ68"/>
      <c r="BFA68"/>
      <c r="BFB68"/>
      <c r="BFC68"/>
      <c r="BFD68"/>
      <c r="BFE68"/>
      <c r="BFF68"/>
      <c r="BFG68"/>
      <c r="BFH68"/>
      <c r="BFI68"/>
      <c r="BFJ68"/>
      <c r="BFK68"/>
      <c r="BFL68"/>
      <c r="BFM68"/>
      <c r="BFN68"/>
      <c r="BFO68"/>
      <c r="BFP68"/>
      <c r="BFQ68"/>
      <c r="BFR68"/>
      <c r="BFS68"/>
      <c r="BFT68"/>
      <c r="BFU68"/>
      <c r="BFV68"/>
      <c r="BFW68"/>
      <c r="BFX68"/>
      <c r="BFY68"/>
      <c r="BFZ68"/>
      <c r="BGA68"/>
      <c r="BGB68"/>
      <c r="BGC68"/>
      <c r="BGD68"/>
      <c r="BGE68"/>
      <c r="BGF68"/>
      <c r="BGG68"/>
      <c r="BGH68"/>
      <c r="BGI68"/>
      <c r="BGJ68"/>
      <c r="BGK68"/>
      <c r="BGL68"/>
      <c r="BGM68"/>
      <c r="BGN68"/>
      <c r="BGO68"/>
      <c r="BGP68"/>
      <c r="BGQ68"/>
      <c r="BGR68"/>
      <c r="BGS68"/>
      <c r="BGT68"/>
      <c r="BGU68"/>
      <c r="BGV68"/>
      <c r="BGW68"/>
      <c r="BGX68"/>
      <c r="BGY68"/>
      <c r="BGZ68"/>
      <c r="BHA68"/>
      <c r="BHB68"/>
      <c r="BHC68"/>
      <c r="BHD68"/>
      <c r="BHE68"/>
      <c r="BHF68"/>
      <c r="BHG68"/>
      <c r="BHH68"/>
      <c r="BHI68"/>
      <c r="BHJ68"/>
      <c r="BHK68"/>
      <c r="BHL68"/>
      <c r="BHM68"/>
      <c r="BHN68"/>
      <c r="BHO68"/>
      <c r="BHP68"/>
      <c r="BHQ68"/>
      <c r="BHR68"/>
      <c r="BHS68"/>
      <c r="BHT68"/>
      <c r="BHU68"/>
      <c r="BHV68"/>
      <c r="BHW68"/>
      <c r="BHX68"/>
      <c r="BHY68"/>
      <c r="BHZ68"/>
      <c r="BIA68"/>
      <c r="BIB68"/>
      <c r="BIC68"/>
      <c r="BID68"/>
      <c r="BIE68"/>
      <c r="BIF68"/>
      <c r="BIG68"/>
      <c r="BIH68"/>
      <c r="BII68"/>
      <c r="BIJ68"/>
      <c r="BIK68"/>
      <c r="BIL68"/>
      <c r="BIM68"/>
      <c r="BIN68"/>
      <c r="BIO68"/>
      <c r="BIP68"/>
      <c r="BIQ68"/>
      <c r="BIR68"/>
      <c r="BIS68"/>
      <c r="BIT68"/>
      <c r="BIU68"/>
      <c r="BIV68"/>
      <c r="BIW68"/>
      <c r="BIX68"/>
      <c r="BIY68"/>
      <c r="BIZ68"/>
      <c r="BJA68"/>
      <c r="BJB68"/>
      <c r="BJC68"/>
      <c r="BJD68"/>
      <c r="BJE68"/>
      <c r="BJF68"/>
      <c r="BJG68"/>
      <c r="BJH68"/>
      <c r="BJI68"/>
      <c r="BJJ68"/>
      <c r="BJK68"/>
      <c r="BJL68"/>
      <c r="BJM68"/>
      <c r="BJN68"/>
      <c r="BJO68"/>
      <c r="BJP68"/>
      <c r="BJQ68"/>
      <c r="BJR68"/>
      <c r="BJS68"/>
      <c r="BJT68"/>
      <c r="BJU68"/>
      <c r="BJV68"/>
      <c r="BJW68"/>
      <c r="BJX68"/>
      <c r="BJY68"/>
      <c r="BJZ68"/>
      <c r="BKA68"/>
      <c r="BKB68"/>
      <c r="BKC68"/>
      <c r="BKD68"/>
      <c r="BKE68"/>
      <c r="BKF68"/>
      <c r="BKG68"/>
      <c r="BKH68"/>
      <c r="BKI68"/>
      <c r="BKJ68"/>
      <c r="BKK68"/>
      <c r="BKL68"/>
      <c r="BKM68"/>
      <c r="BKN68"/>
      <c r="BKO68"/>
      <c r="BKP68"/>
      <c r="BKQ68"/>
      <c r="BKR68"/>
      <c r="BKS68"/>
      <c r="BKT68"/>
      <c r="BKU68"/>
      <c r="BKV68"/>
      <c r="BKW68"/>
      <c r="BKX68"/>
      <c r="BKY68"/>
      <c r="BKZ68"/>
      <c r="BLA68"/>
      <c r="BLB68"/>
      <c r="BLC68"/>
      <c r="BLD68"/>
      <c r="BLE68"/>
      <c r="BLF68"/>
      <c r="BLG68"/>
      <c r="BLH68"/>
      <c r="BLI68"/>
      <c r="BLJ68"/>
      <c r="BLK68"/>
      <c r="BLL68"/>
      <c r="BLM68"/>
      <c r="BLN68"/>
      <c r="BLO68"/>
      <c r="BLP68"/>
      <c r="BLQ68"/>
      <c r="BLR68"/>
      <c r="BLS68"/>
      <c r="BLT68"/>
      <c r="BLU68"/>
      <c r="BLV68"/>
      <c r="BLW68"/>
      <c r="BLX68"/>
      <c r="BLY68"/>
      <c r="BLZ68"/>
      <c r="BMA68"/>
      <c r="BMB68"/>
      <c r="BMC68"/>
      <c r="BMD68"/>
      <c r="BME68"/>
      <c r="BMF68"/>
      <c r="BMG68"/>
      <c r="BMH68"/>
      <c r="BMI68"/>
      <c r="BMJ68"/>
      <c r="BMK68"/>
      <c r="BML68"/>
      <c r="BMM68"/>
      <c r="BMN68"/>
      <c r="BMO68"/>
      <c r="BMP68"/>
      <c r="BMQ68"/>
      <c r="BMR68"/>
      <c r="BMS68"/>
      <c r="BMT68"/>
      <c r="BMU68"/>
      <c r="BMV68"/>
      <c r="BMW68"/>
      <c r="BMX68"/>
      <c r="BMY68"/>
      <c r="BMZ68"/>
      <c r="BNA68"/>
      <c r="BNB68"/>
      <c r="BNC68"/>
      <c r="BND68"/>
      <c r="BNE68"/>
      <c r="BNF68"/>
      <c r="BNG68"/>
      <c r="BNH68"/>
      <c r="BNI68"/>
      <c r="BNJ68"/>
      <c r="BNK68"/>
      <c r="BNL68"/>
      <c r="BNM68"/>
      <c r="BNN68"/>
      <c r="BNO68"/>
      <c r="BNP68"/>
      <c r="BNQ68"/>
      <c r="BNR68"/>
      <c r="BNS68"/>
      <c r="BNT68"/>
      <c r="BNU68"/>
      <c r="BNV68"/>
      <c r="BNW68"/>
      <c r="BNX68"/>
      <c r="BNY68"/>
      <c r="BNZ68"/>
      <c r="BOA68"/>
      <c r="BOB68"/>
      <c r="BOC68"/>
      <c r="BOD68"/>
      <c r="BOE68"/>
      <c r="BOF68"/>
      <c r="BOG68"/>
      <c r="BOH68"/>
      <c r="BOI68"/>
      <c r="BOJ68"/>
      <c r="BOK68"/>
      <c r="BOL68"/>
      <c r="BOM68"/>
      <c r="BON68"/>
      <c r="BOO68"/>
      <c r="BOP68"/>
      <c r="BOQ68"/>
      <c r="BOR68"/>
      <c r="BOS68"/>
      <c r="BOT68"/>
      <c r="BOU68"/>
      <c r="BOV68"/>
      <c r="BOW68"/>
      <c r="BOX68"/>
      <c r="BOY68"/>
      <c r="BOZ68"/>
      <c r="BPA68"/>
      <c r="BPB68"/>
      <c r="BPC68"/>
      <c r="BPD68"/>
      <c r="BPE68"/>
      <c r="BPF68"/>
      <c r="BPG68"/>
      <c r="BPH68"/>
      <c r="BPI68"/>
      <c r="BPJ68"/>
      <c r="BPK68"/>
      <c r="BPL68"/>
      <c r="BPM68"/>
      <c r="BPN68"/>
      <c r="BPO68"/>
      <c r="BPP68"/>
      <c r="BPQ68"/>
      <c r="BPR68"/>
      <c r="BPS68"/>
      <c r="BPT68"/>
      <c r="BPU68"/>
      <c r="BPV68"/>
      <c r="BPW68"/>
      <c r="BPX68"/>
      <c r="BPY68"/>
      <c r="BPZ68"/>
      <c r="BQA68"/>
      <c r="BQB68"/>
      <c r="BQC68"/>
      <c r="BQD68"/>
      <c r="BQE68"/>
      <c r="BQF68"/>
      <c r="BQG68"/>
      <c r="BQH68"/>
      <c r="BQI68"/>
      <c r="BQJ68"/>
      <c r="BQK68"/>
      <c r="BQL68"/>
      <c r="BQM68"/>
      <c r="BQN68"/>
      <c r="BQO68"/>
      <c r="BQP68"/>
      <c r="BQQ68"/>
      <c r="BQR68"/>
      <c r="BQS68"/>
      <c r="BQT68"/>
      <c r="BQU68"/>
      <c r="BQV68"/>
      <c r="BQW68"/>
      <c r="BQX68"/>
      <c r="BQY68"/>
      <c r="BQZ68"/>
      <c r="BRA68"/>
      <c r="BRB68"/>
      <c r="BRC68"/>
      <c r="BRD68"/>
      <c r="BRE68"/>
      <c r="BRF68"/>
      <c r="BRG68"/>
      <c r="BRH68"/>
      <c r="BRI68"/>
      <c r="BRJ68"/>
      <c r="BRK68"/>
      <c r="BRL68"/>
      <c r="BRM68"/>
      <c r="BRN68"/>
      <c r="BRO68"/>
      <c r="BRP68"/>
      <c r="BRQ68"/>
      <c r="BRR68"/>
      <c r="BRS68"/>
      <c r="BRT68"/>
      <c r="BRU68"/>
      <c r="BRV68"/>
      <c r="BRW68"/>
      <c r="BRX68"/>
      <c r="BRY68"/>
      <c r="BRZ68"/>
      <c r="BSA68"/>
      <c r="BSB68"/>
      <c r="BSC68"/>
      <c r="BSD68"/>
      <c r="BSE68"/>
      <c r="BSF68"/>
      <c r="BSG68"/>
      <c r="BSH68"/>
      <c r="BSI68"/>
      <c r="BSJ68"/>
      <c r="BSK68"/>
      <c r="BSL68"/>
      <c r="BSM68"/>
      <c r="BSN68"/>
      <c r="BSO68"/>
      <c r="BSP68"/>
      <c r="BSQ68"/>
      <c r="BSR68"/>
      <c r="BSS68"/>
      <c r="BST68"/>
      <c r="BSU68"/>
      <c r="BSV68"/>
      <c r="BSW68"/>
      <c r="BSX68"/>
      <c r="BSY68"/>
      <c r="BSZ68"/>
      <c r="BTA68"/>
      <c r="BTB68"/>
      <c r="BTC68"/>
      <c r="BTD68"/>
      <c r="BTE68"/>
      <c r="BTF68"/>
      <c r="BTG68"/>
      <c r="BTH68"/>
      <c r="BTI68"/>
      <c r="BTJ68"/>
      <c r="BTK68"/>
      <c r="BTL68"/>
      <c r="BTM68"/>
      <c r="BTN68"/>
      <c r="BTO68"/>
      <c r="BTP68"/>
      <c r="BTQ68"/>
      <c r="BTR68"/>
      <c r="BTS68"/>
      <c r="BTT68"/>
      <c r="BTU68"/>
      <c r="BTV68"/>
      <c r="BTW68"/>
      <c r="BTX68"/>
      <c r="BTY68"/>
      <c r="BTZ68"/>
      <c r="BUA68"/>
      <c r="BUB68"/>
      <c r="BUC68"/>
      <c r="BUD68"/>
      <c r="BUE68"/>
      <c r="BUF68"/>
      <c r="BUG68"/>
      <c r="BUH68"/>
      <c r="BUI68"/>
      <c r="BUJ68"/>
      <c r="BUK68"/>
      <c r="BUL68"/>
      <c r="BUM68"/>
      <c r="BUN68"/>
      <c r="BUO68"/>
      <c r="BUP68"/>
      <c r="BUQ68"/>
      <c r="BUR68"/>
      <c r="BUS68"/>
      <c r="BUT68"/>
      <c r="BUU68"/>
      <c r="BUV68"/>
      <c r="BUW68"/>
      <c r="BUX68"/>
      <c r="BUY68"/>
      <c r="BUZ68"/>
      <c r="BVA68"/>
      <c r="BVB68"/>
      <c r="BVC68"/>
      <c r="BVD68"/>
      <c r="BVE68"/>
      <c r="BVF68"/>
      <c r="BVG68"/>
      <c r="BVH68"/>
      <c r="BVI68"/>
      <c r="BVJ68"/>
      <c r="BVK68"/>
      <c r="BVL68"/>
      <c r="BVM68"/>
      <c r="BVN68"/>
      <c r="BVO68"/>
      <c r="BVP68"/>
      <c r="BVQ68"/>
      <c r="BVR68"/>
      <c r="BVS68"/>
      <c r="BVT68"/>
      <c r="BVU68"/>
      <c r="BVV68"/>
      <c r="BVW68"/>
      <c r="BVX68"/>
      <c r="BVY68"/>
      <c r="BVZ68"/>
      <c r="BWA68"/>
      <c r="BWB68"/>
      <c r="BWC68"/>
      <c r="BWD68"/>
      <c r="BWE68"/>
      <c r="BWF68"/>
      <c r="BWG68"/>
      <c r="BWH68"/>
      <c r="BWI68"/>
      <c r="BWJ68"/>
      <c r="BWK68"/>
      <c r="BWL68"/>
      <c r="BWM68"/>
      <c r="BWN68"/>
      <c r="BWO68"/>
      <c r="BWP68"/>
      <c r="BWQ68"/>
      <c r="BWR68"/>
      <c r="BWS68"/>
      <c r="BWT68"/>
      <c r="BWU68"/>
      <c r="BWV68"/>
      <c r="BWW68"/>
      <c r="BWX68"/>
      <c r="BWY68"/>
      <c r="BWZ68"/>
      <c r="BXA68"/>
      <c r="BXB68"/>
      <c r="BXC68"/>
      <c r="BXD68"/>
      <c r="BXE68"/>
      <c r="BXF68"/>
      <c r="BXG68"/>
      <c r="BXH68"/>
      <c r="BXI68"/>
      <c r="BXJ68"/>
      <c r="BXK68"/>
      <c r="BXL68"/>
      <c r="BXM68"/>
      <c r="BXN68"/>
      <c r="BXO68"/>
      <c r="BXP68"/>
      <c r="BXQ68"/>
      <c r="BXR68"/>
      <c r="BXS68"/>
      <c r="BXT68"/>
      <c r="BXU68"/>
      <c r="BXV68"/>
      <c r="BXW68"/>
      <c r="BXX68"/>
      <c r="BXY68"/>
      <c r="BXZ68"/>
      <c r="BYA68"/>
      <c r="BYB68"/>
      <c r="BYC68"/>
      <c r="BYD68"/>
      <c r="BYE68"/>
      <c r="BYF68"/>
      <c r="BYG68"/>
      <c r="BYH68"/>
      <c r="BYI68"/>
      <c r="BYJ68"/>
      <c r="BYK68"/>
      <c r="BYL68"/>
      <c r="BYM68"/>
      <c r="BYN68"/>
      <c r="BYO68"/>
      <c r="BYP68"/>
      <c r="BYQ68"/>
      <c r="BYR68"/>
      <c r="BYS68"/>
      <c r="BYT68"/>
      <c r="BYU68"/>
      <c r="BYV68"/>
      <c r="BYW68"/>
      <c r="BYX68"/>
      <c r="BYY68"/>
      <c r="BYZ68"/>
      <c r="BZA68"/>
      <c r="BZB68"/>
      <c r="BZC68"/>
      <c r="BZD68"/>
      <c r="BZE68"/>
      <c r="BZF68"/>
      <c r="BZG68"/>
      <c r="BZH68"/>
      <c r="BZI68"/>
      <c r="BZJ68"/>
      <c r="BZK68"/>
      <c r="BZL68"/>
      <c r="BZM68"/>
      <c r="BZN68"/>
      <c r="BZO68"/>
      <c r="BZP68"/>
      <c r="BZQ68"/>
      <c r="BZR68"/>
      <c r="BZS68"/>
      <c r="BZT68"/>
      <c r="BZU68"/>
      <c r="BZV68"/>
      <c r="BZW68"/>
      <c r="BZX68"/>
      <c r="BZY68"/>
      <c r="BZZ68"/>
      <c r="CAA68"/>
      <c r="CAB68"/>
      <c r="CAC68"/>
      <c r="CAD68"/>
      <c r="CAE68"/>
      <c r="CAF68"/>
      <c r="CAG68"/>
      <c r="CAH68"/>
      <c r="CAI68"/>
      <c r="CAJ68"/>
      <c r="CAK68"/>
      <c r="CAL68"/>
      <c r="CAM68"/>
      <c r="CAN68"/>
      <c r="CAO68"/>
      <c r="CAP68"/>
      <c r="CAQ68"/>
      <c r="CAR68"/>
      <c r="CAS68"/>
      <c r="CAT68"/>
      <c r="CAU68"/>
      <c r="CAV68"/>
      <c r="CAW68"/>
      <c r="CAX68"/>
      <c r="CAY68"/>
      <c r="CAZ68"/>
      <c r="CBA68"/>
      <c r="CBB68"/>
      <c r="CBC68"/>
      <c r="CBD68"/>
      <c r="CBE68"/>
      <c r="CBF68"/>
      <c r="CBG68"/>
      <c r="CBH68"/>
      <c r="CBI68"/>
      <c r="CBJ68"/>
      <c r="CBK68"/>
      <c r="CBL68"/>
      <c r="CBM68"/>
      <c r="CBN68"/>
      <c r="CBO68"/>
      <c r="CBP68"/>
      <c r="CBQ68"/>
      <c r="CBR68"/>
      <c r="CBS68"/>
      <c r="CBT68"/>
      <c r="CBU68"/>
      <c r="CBV68"/>
      <c r="CBW68"/>
      <c r="CBX68"/>
      <c r="CBY68"/>
      <c r="CBZ68"/>
      <c r="CCA68"/>
      <c r="CCB68"/>
      <c r="CCC68"/>
      <c r="CCD68"/>
      <c r="CCE68"/>
      <c r="CCF68"/>
      <c r="CCG68"/>
      <c r="CCH68"/>
      <c r="CCI68"/>
      <c r="CCJ68"/>
      <c r="CCK68"/>
      <c r="CCL68"/>
      <c r="CCM68"/>
      <c r="CCN68"/>
      <c r="CCO68"/>
      <c r="CCP68"/>
      <c r="CCQ68"/>
      <c r="CCR68"/>
      <c r="CCS68"/>
      <c r="CCT68"/>
      <c r="CCU68"/>
      <c r="CCV68"/>
      <c r="CCW68"/>
      <c r="CCX68"/>
      <c r="CCY68"/>
      <c r="CCZ68"/>
      <c r="CDA68"/>
      <c r="CDB68"/>
      <c r="CDC68"/>
      <c r="CDD68"/>
      <c r="CDE68"/>
      <c r="CDF68"/>
      <c r="CDG68"/>
      <c r="CDH68"/>
      <c r="CDI68"/>
      <c r="CDJ68"/>
      <c r="CDK68"/>
      <c r="CDL68"/>
      <c r="CDM68"/>
      <c r="CDN68"/>
      <c r="CDO68"/>
      <c r="CDP68"/>
      <c r="CDQ68"/>
      <c r="CDR68"/>
      <c r="CDS68"/>
      <c r="CDT68"/>
      <c r="CDU68"/>
      <c r="CDV68"/>
      <c r="CDW68"/>
      <c r="CDX68"/>
      <c r="CDY68"/>
      <c r="CDZ68"/>
      <c r="CEA68"/>
      <c r="CEB68"/>
      <c r="CEC68"/>
      <c r="CED68"/>
      <c r="CEE68"/>
      <c r="CEF68"/>
      <c r="CEG68"/>
      <c r="CEH68"/>
      <c r="CEI68"/>
      <c r="CEJ68"/>
      <c r="CEK68"/>
      <c r="CEL68"/>
      <c r="CEM68"/>
      <c r="CEN68"/>
      <c r="CEO68"/>
      <c r="CEP68"/>
      <c r="CEQ68"/>
      <c r="CER68"/>
      <c r="CES68"/>
      <c r="CET68"/>
      <c r="CEU68"/>
      <c r="CEV68"/>
      <c r="CEW68"/>
      <c r="CEX68"/>
      <c r="CEY68"/>
      <c r="CEZ68"/>
      <c r="CFA68"/>
      <c r="CFB68"/>
      <c r="CFC68"/>
      <c r="CFD68"/>
      <c r="CFE68"/>
      <c r="CFF68"/>
      <c r="CFG68"/>
      <c r="CFH68"/>
      <c r="CFI68"/>
      <c r="CFJ68"/>
      <c r="CFK68"/>
      <c r="CFL68"/>
      <c r="CFM68"/>
      <c r="CFN68"/>
      <c r="CFO68"/>
      <c r="CFP68"/>
      <c r="CFQ68"/>
      <c r="CFR68"/>
      <c r="CFS68"/>
      <c r="CFT68"/>
      <c r="CFU68"/>
      <c r="CFV68"/>
      <c r="CFW68"/>
      <c r="CFX68"/>
      <c r="CFY68"/>
      <c r="CFZ68"/>
      <c r="CGA68"/>
      <c r="CGB68"/>
      <c r="CGC68"/>
      <c r="CGD68"/>
      <c r="CGE68"/>
      <c r="CGF68"/>
      <c r="CGG68"/>
      <c r="CGH68"/>
      <c r="CGI68"/>
      <c r="CGJ68"/>
      <c r="CGK68"/>
      <c r="CGL68"/>
      <c r="CGM68"/>
      <c r="CGN68"/>
      <c r="CGO68"/>
      <c r="CGP68"/>
      <c r="CGQ68"/>
      <c r="CGR68"/>
      <c r="CGS68"/>
      <c r="CGT68"/>
      <c r="CGU68"/>
      <c r="CGV68"/>
      <c r="CGW68"/>
      <c r="CGX68"/>
      <c r="CGY68"/>
      <c r="CGZ68"/>
      <c r="CHA68"/>
      <c r="CHB68"/>
      <c r="CHC68"/>
      <c r="CHD68"/>
      <c r="CHE68"/>
      <c r="CHF68"/>
      <c r="CHG68"/>
      <c r="CHH68"/>
      <c r="CHI68"/>
      <c r="CHJ68"/>
      <c r="CHK68"/>
      <c r="CHL68"/>
      <c r="CHM68"/>
      <c r="CHN68"/>
      <c r="CHO68"/>
      <c r="CHP68"/>
      <c r="CHQ68"/>
      <c r="CHR68"/>
      <c r="CHS68"/>
      <c r="CHT68"/>
      <c r="CHU68"/>
      <c r="CHV68"/>
      <c r="CHW68"/>
      <c r="CHX68"/>
      <c r="CHY68"/>
      <c r="CHZ68"/>
      <c r="CIA68"/>
      <c r="CIB68"/>
      <c r="CIC68"/>
      <c r="CID68"/>
      <c r="CIE68"/>
      <c r="CIF68"/>
      <c r="CIG68"/>
      <c r="CIH68"/>
      <c r="CII68"/>
      <c r="CIJ68"/>
      <c r="CIK68"/>
      <c r="CIL68"/>
      <c r="CIM68"/>
      <c r="CIN68"/>
      <c r="CIO68"/>
      <c r="CIP68"/>
      <c r="CIQ68"/>
      <c r="CIR68"/>
      <c r="CIS68"/>
      <c r="CIT68"/>
      <c r="CIU68"/>
      <c r="CIV68"/>
      <c r="CIW68"/>
      <c r="CIX68"/>
      <c r="CIY68"/>
      <c r="CIZ68"/>
      <c r="CJA68"/>
      <c r="CJB68"/>
      <c r="CJC68"/>
      <c r="CJD68"/>
      <c r="CJE68"/>
      <c r="CJF68"/>
      <c r="CJG68"/>
      <c r="CJH68"/>
      <c r="CJI68"/>
      <c r="CJJ68"/>
      <c r="CJK68"/>
      <c r="CJL68"/>
      <c r="CJM68"/>
      <c r="CJN68"/>
      <c r="CJO68"/>
      <c r="CJP68"/>
      <c r="CJQ68"/>
      <c r="CJR68"/>
      <c r="CJS68"/>
      <c r="CJT68"/>
      <c r="CJU68"/>
      <c r="CJV68"/>
      <c r="CJW68"/>
      <c r="CJX68"/>
      <c r="CJY68"/>
      <c r="CJZ68"/>
      <c r="CKA68"/>
      <c r="CKB68"/>
      <c r="CKC68"/>
      <c r="CKD68"/>
      <c r="CKE68"/>
      <c r="CKF68"/>
      <c r="CKG68"/>
      <c r="CKH68"/>
      <c r="CKI68"/>
      <c r="CKJ68"/>
      <c r="CKK68"/>
      <c r="CKL68"/>
      <c r="CKM68"/>
      <c r="CKN68"/>
      <c r="CKO68"/>
      <c r="CKP68"/>
      <c r="CKQ68"/>
      <c r="CKR68"/>
      <c r="CKS68"/>
      <c r="CKT68"/>
      <c r="CKU68"/>
      <c r="CKV68"/>
      <c r="CKW68"/>
      <c r="CKX68"/>
      <c r="CKY68"/>
      <c r="CKZ68"/>
      <c r="CLA68"/>
      <c r="CLB68"/>
      <c r="CLC68"/>
      <c r="CLD68"/>
      <c r="CLE68"/>
      <c r="CLF68"/>
      <c r="CLG68"/>
      <c r="CLH68"/>
      <c r="CLI68"/>
      <c r="CLJ68"/>
      <c r="CLK68"/>
      <c r="CLL68"/>
      <c r="CLM68"/>
      <c r="CLN68"/>
      <c r="CLO68"/>
      <c r="CLP68"/>
      <c r="CLQ68"/>
      <c r="CLR68"/>
      <c r="CLS68"/>
      <c r="CLT68"/>
      <c r="CLU68"/>
      <c r="CLV68"/>
      <c r="CLW68"/>
      <c r="CLX68"/>
      <c r="CLY68"/>
      <c r="CLZ68"/>
      <c r="CMA68"/>
      <c r="CMB68"/>
      <c r="CMC68"/>
      <c r="CMD68"/>
      <c r="CME68"/>
      <c r="CMF68"/>
      <c r="CMG68"/>
      <c r="CMH68"/>
      <c r="CMI68"/>
      <c r="CMJ68"/>
      <c r="CMK68"/>
      <c r="CML68"/>
      <c r="CMM68"/>
      <c r="CMN68"/>
      <c r="CMO68"/>
      <c r="CMP68"/>
      <c r="CMQ68"/>
      <c r="CMR68"/>
      <c r="CMS68"/>
      <c r="CMT68"/>
      <c r="CMU68"/>
      <c r="CMV68"/>
      <c r="CMW68"/>
      <c r="CMX68"/>
      <c r="CMY68"/>
      <c r="CMZ68"/>
      <c r="CNA68"/>
      <c r="CNB68"/>
      <c r="CNC68"/>
      <c r="CND68"/>
      <c r="CNE68"/>
      <c r="CNF68"/>
      <c r="CNG68"/>
      <c r="CNH68"/>
      <c r="CNI68"/>
      <c r="CNJ68"/>
      <c r="CNK68"/>
      <c r="CNL68"/>
      <c r="CNM68"/>
      <c r="CNN68"/>
      <c r="CNO68"/>
      <c r="CNP68"/>
      <c r="CNQ68"/>
      <c r="CNR68"/>
      <c r="CNS68"/>
      <c r="CNT68"/>
      <c r="CNU68"/>
      <c r="CNV68"/>
      <c r="CNW68"/>
      <c r="CNX68"/>
      <c r="CNY68"/>
      <c r="CNZ68"/>
      <c r="COA68"/>
      <c r="COB68"/>
      <c r="COC68"/>
      <c r="COD68"/>
      <c r="COE68"/>
      <c r="COF68"/>
      <c r="COG68"/>
      <c r="COH68"/>
      <c r="COI68"/>
      <c r="COJ68"/>
      <c r="COK68"/>
      <c r="COL68"/>
      <c r="COM68"/>
      <c r="CON68"/>
      <c r="COO68"/>
      <c r="COP68"/>
      <c r="COQ68"/>
      <c r="COR68"/>
      <c r="COS68"/>
      <c r="COT68"/>
      <c r="COU68"/>
      <c r="COV68"/>
      <c r="COW68"/>
      <c r="COX68"/>
      <c r="COY68"/>
      <c r="COZ68"/>
      <c r="CPA68"/>
      <c r="CPB68"/>
      <c r="CPC68"/>
      <c r="CPD68"/>
      <c r="CPE68"/>
      <c r="CPF68"/>
      <c r="CPG68"/>
      <c r="CPH68"/>
      <c r="CPI68"/>
      <c r="CPJ68"/>
      <c r="CPK68"/>
      <c r="CPL68"/>
      <c r="CPM68"/>
      <c r="CPN68"/>
      <c r="CPO68"/>
      <c r="CPP68"/>
      <c r="CPQ68"/>
      <c r="CPR68"/>
      <c r="CPS68"/>
      <c r="CPT68"/>
      <c r="CPU68"/>
      <c r="CPV68"/>
      <c r="CPW68"/>
      <c r="CPX68"/>
      <c r="CPY68"/>
      <c r="CPZ68"/>
      <c r="CQA68"/>
      <c r="CQB68"/>
      <c r="CQC68"/>
      <c r="CQD68"/>
      <c r="CQE68"/>
      <c r="CQF68"/>
      <c r="CQG68"/>
      <c r="CQH68"/>
      <c r="CQI68"/>
      <c r="CQJ68"/>
      <c r="CQK68"/>
      <c r="CQL68"/>
      <c r="CQM68"/>
      <c r="CQN68"/>
      <c r="CQO68"/>
      <c r="CQP68"/>
      <c r="CQQ68"/>
      <c r="CQR68"/>
      <c r="CQS68"/>
      <c r="CQT68"/>
      <c r="CQU68"/>
      <c r="CQV68"/>
      <c r="CQW68"/>
      <c r="CQX68"/>
      <c r="CQY68"/>
      <c r="CQZ68"/>
      <c r="CRA68"/>
      <c r="CRB68"/>
      <c r="CRC68"/>
      <c r="CRD68"/>
      <c r="CRE68"/>
      <c r="CRF68"/>
      <c r="CRG68"/>
      <c r="CRH68"/>
      <c r="CRI68"/>
      <c r="CRJ68"/>
      <c r="CRK68"/>
    </row>
    <row r="69" spans="1:2507" x14ac:dyDescent="0.3">
      <c r="A69" s="119" t="s">
        <v>251</v>
      </c>
      <c r="B69" s="64" t="s">
        <v>83</v>
      </c>
      <c r="C69" s="65">
        <v>1908</v>
      </c>
      <c r="D69" s="65">
        <v>1996</v>
      </c>
      <c r="E69" s="65">
        <v>2015</v>
      </c>
      <c r="F69" s="65">
        <v>2081</v>
      </c>
      <c r="G69" s="65">
        <v>2125</v>
      </c>
      <c r="H69" s="65">
        <v>2210</v>
      </c>
      <c r="I69" s="65">
        <v>2291</v>
      </c>
      <c r="J69" s="65">
        <v>2271</v>
      </c>
      <c r="K69" s="65">
        <v>2316</v>
      </c>
      <c r="L69" s="65">
        <v>2393</v>
      </c>
      <c r="M69" s="65">
        <v>2449</v>
      </c>
      <c r="N69" s="65">
        <v>2516</v>
      </c>
      <c r="O69" s="65">
        <v>2545</v>
      </c>
      <c r="P69" s="65">
        <v>2517</v>
      </c>
      <c r="Q69" s="65">
        <v>2617</v>
      </c>
      <c r="R69" s="65">
        <v>2639</v>
      </c>
      <c r="S69" s="65">
        <v>2659</v>
      </c>
      <c r="T69" s="65">
        <v>2597</v>
      </c>
      <c r="U69" s="65">
        <v>2602</v>
      </c>
      <c r="V69" s="65">
        <v>2568</v>
      </c>
      <c r="W69" s="65">
        <v>2620</v>
      </c>
      <c r="X69" s="65">
        <v>2507</v>
      </c>
      <c r="Y69" s="7">
        <v>2345</v>
      </c>
      <c r="Z69" s="7">
        <v>2364</v>
      </c>
      <c r="AA69" s="421">
        <v>2408</v>
      </c>
      <c r="AB69" s="7">
        <v>0</v>
      </c>
    </row>
    <row r="70" spans="1:2507" x14ac:dyDescent="0.3">
      <c r="A70" s="119" t="s">
        <v>250</v>
      </c>
      <c r="B70" s="64" t="s">
        <v>119</v>
      </c>
      <c r="C70" s="65">
        <v>36.399000000000001</v>
      </c>
      <c r="D70" s="65">
        <v>36.264000000000003</v>
      </c>
      <c r="E70" s="65">
        <v>36.923999999999999</v>
      </c>
      <c r="F70" s="65">
        <v>37.249000000000002</v>
      </c>
      <c r="G70" s="65">
        <v>37.673999999999999</v>
      </c>
      <c r="H70" s="65">
        <v>37.813000000000002</v>
      </c>
      <c r="I70" s="65">
        <v>38.008000000000003</v>
      </c>
      <c r="J70" s="65">
        <v>38.707999999999998</v>
      </c>
      <c r="K70" s="65">
        <v>38.843000000000004</v>
      </c>
      <c r="L70" s="65">
        <v>39.840000000000003</v>
      </c>
      <c r="M70" s="65">
        <v>39.902999999999999</v>
      </c>
      <c r="N70" s="65">
        <v>39.938000000000002</v>
      </c>
      <c r="O70" s="65">
        <v>40.540999999999997</v>
      </c>
      <c r="P70" s="65">
        <v>41.534999999999997</v>
      </c>
      <c r="Q70" s="65">
        <v>41.945999999999998</v>
      </c>
      <c r="R70" s="65">
        <v>42.082000000000001</v>
      </c>
      <c r="S70" s="65">
        <v>42.186999999999998</v>
      </c>
      <c r="T70" s="65">
        <v>42.884999999999998</v>
      </c>
      <c r="U70" s="65">
        <v>43.195999999999998</v>
      </c>
      <c r="V70" s="65">
        <v>43.381999999999998</v>
      </c>
      <c r="W70" s="65">
        <v>43.393000000000001</v>
      </c>
      <c r="X70" s="65">
        <v>43.951000000000001</v>
      </c>
      <c r="Y70" s="65">
        <v>43.854999999999997</v>
      </c>
      <c r="Z70" s="65">
        <v>44.466000000000001</v>
      </c>
      <c r="AA70" s="413">
        <v>44.268000000000001</v>
      </c>
      <c r="AB70" s="386"/>
    </row>
    <row r="71" spans="1:2507" x14ac:dyDescent="0.3">
      <c r="A71" s="119" t="s">
        <v>282</v>
      </c>
      <c r="B71" s="64" t="s">
        <v>182</v>
      </c>
      <c r="C71" s="65">
        <v>10395</v>
      </c>
      <c r="D71" s="65">
        <v>10600</v>
      </c>
      <c r="E71" s="65">
        <v>10664</v>
      </c>
      <c r="F71" s="65">
        <v>10871</v>
      </c>
      <c r="G71" s="65">
        <v>11122</v>
      </c>
      <c r="H71" s="65">
        <v>11486</v>
      </c>
      <c r="I71" s="65">
        <v>11817</v>
      </c>
      <c r="J71" s="65">
        <v>12132</v>
      </c>
      <c r="K71" s="65">
        <v>12443</v>
      </c>
      <c r="L71" s="65">
        <v>12707</v>
      </c>
      <c r="M71" s="65">
        <v>13246</v>
      </c>
      <c r="N71" s="65">
        <v>13506</v>
      </c>
      <c r="O71" s="65">
        <v>13950</v>
      </c>
      <c r="P71" s="65">
        <v>14472</v>
      </c>
      <c r="Q71" s="65">
        <v>15136</v>
      </c>
      <c r="R71" s="65">
        <v>15717.721862300001</v>
      </c>
      <c r="S71" s="65">
        <v>16402.931668000001</v>
      </c>
      <c r="T71" s="65">
        <v>17186.670522299999</v>
      </c>
      <c r="U71" s="65">
        <v>17452.342337900001</v>
      </c>
      <c r="V71" s="65">
        <v>17396.8323423</v>
      </c>
      <c r="W71" s="65">
        <v>18645.439964100002</v>
      </c>
      <c r="X71" s="65">
        <v>19332.7421049</v>
      </c>
      <c r="Y71" s="65">
        <v>19696.372044200001</v>
      </c>
      <c r="Z71" s="65">
        <v>20314.169914999999</v>
      </c>
      <c r="AA71" s="413">
        <v>20715.762224999999</v>
      </c>
      <c r="AB71" s="386"/>
    </row>
    <row r="72" spans="1:2507" x14ac:dyDescent="0.3">
      <c r="A72" s="119" t="s">
        <v>611</v>
      </c>
      <c r="B72" s="64" t="s">
        <v>80</v>
      </c>
      <c r="C72" s="65"/>
      <c r="D72" s="65"/>
      <c r="E72" s="65"/>
      <c r="F72" s="65"/>
      <c r="G72" s="65"/>
      <c r="H72" s="64">
        <v>0.64000784030457258</v>
      </c>
      <c r="I72" s="64">
        <v>0.62549460956593605</v>
      </c>
      <c r="J72" s="64">
        <v>0.63301193696135905</v>
      </c>
      <c r="K72" s="64">
        <v>0.64869229237508808</v>
      </c>
      <c r="L72" s="64">
        <v>0.64692764622107068</v>
      </c>
      <c r="M72" s="64">
        <v>0.61380977372090084</v>
      </c>
      <c r="N72" s="64">
        <v>0.60610921413878205</v>
      </c>
      <c r="O72" s="64">
        <v>0.59861752426344217</v>
      </c>
      <c r="P72" s="64">
        <v>0.59528139159619797</v>
      </c>
      <c r="Q72" s="64">
        <v>0.58658626148270199</v>
      </c>
      <c r="R72" s="64">
        <v>0.5447112921280477</v>
      </c>
      <c r="S72" s="64">
        <v>0.52717673519315</v>
      </c>
      <c r="T72" s="64">
        <v>0.50322019827902753</v>
      </c>
      <c r="U72" s="64">
        <v>0.49668145545839515</v>
      </c>
      <c r="V72" s="64">
        <v>0.48668197474167624</v>
      </c>
      <c r="W72" s="64">
        <v>0.47750300962695119</v>
      </c>
      <c r="X72" s="64">
        <v>0.47070644665043565</v>
      </c>
      <c r="Y72" s="64">
        <v>0.44995202983813604</v>
      </c>
      <c r="Z72" s="64">
        <v>0.39036741840327338</v>
      </c>
      <c r="AA72" s="64">
        <v>0.38200350592375598</v>
      </c>
      <c r="AB72" s="64"/>
    </row>
    <row r="73" spans="1:2507" x14ac:dyDescent="0.3">
      <c r="A73" s="119"/>
      <c r="B73" s="65"/>
      <c r="C73" s="7"/>
      <c r="D73" s="7"/>
      <c r="E73" s="7"/>
      <c r="F73" s="7"/>
      <c r="G73" s="7"/>
      <c r="H73" s="33"/>
      <c r="I73" s="33"/>
      <c r="J73" s="33"/>
      <c r="K73" s="33"/>
      <c r="L73" s="33"/>
      <c r="M73" s="33"/>
      <c r="N73" s="33"/>
      <c r="O73" s="33"/>
      <c r="P73" s="33"/>
      <c r="Q73" s="33"/>
      <c r="R73" s="33"/>
      <c r="S73" s="33"/>
      <c r="T73" s="33"/>
      <c r="U73" s="33"/>
      <c r="V73" s="33"/>
      <c r="W73" s="33"/>
      <c r="X73" s="33"/>
      <c r="Y73" s="33"/>
      <c r="Z73" s="33"/>
      <c r="AA73" s="33"/>
      <c r="AB73" s="35"/>
    </row>
    <row r="74" spans="1:2507" x14ac:dyDescent="0.3">
      <c r="A74" s="7"/>
      <c r="B74" s="7"/>
      <c r="C74" s="7"/>
      <c r="D74" s="7"/>
      <c r="E74" s="7"/>
      <c r="F74" s="7"/>
      <c r="G74" s="7"/>
      <c r="H74" s="7"/>
      <c r="I74" s="7"/>
      <c r="J74" s="7"/>
      <c r="K74" s="7"/>
      <c r="L74" s="7"/>
      <c r="M74" s="7"/>
      <c r="N74" s="7"/>
      <c r="O74" s="7"/>
      <c r="P74" s="7"/>
      <c r="Q74" s="7"/>
      <c r="R74" s="7"/>
      <c r="S74" s="7"/>
      <c r="T74" s="7"/>
      <c r="U74" s="7"/>
      <c r="V74" s="7"/>
      <c r="W74" s="7"/>
      <c r="X74" s="7"/>
      <c r="Y74" s="7"/>
      <c r="Z74" s="7"/>
      <c r="AA74" s="7"/>
    </row>
    <row r="75" spans="1:2507" x14ac:dyDescent="0.3">
      <c r="A75" s="7" t="s">
        <v>460</v>
      </c>
      <c r="B75" s="7"/>
      <c r="C75" s="7"/>
      <c r="D75" s="7"/>
      <c r="E75" s="7"/>
      <c r="F75" s="7"/>
      <c r="G75" s="7"/>
      <c r="H75" s="7">
        <v>0.18497727967085997</v>
      </c>
      <c r="I75" s="7">
        <v>0.17191646447570985</v>
      </c>
      <c r="J75" s="7">
        <v>0.1330532764569175</v>
      </c>
      <c r="K75" s="7">
        <v>0.15161781088000842</v>
      </c>
      <c r="L75" s="7">
        <v>0.13531842227897417</v>
      </c>
      <c r="M75" s="7">
        <v>0.12023891330325187</v>
      </c>
      <c r="N75" s="7">
        <v>0.12010733048107938</v>
      </c>
      <c r="O75" s="7">
        <v>0.10499688074615252</v>
      </c>
      <c r="P75" s="7">
        <v>0.10170168137771297</v>
      </c>
      <c r="Q75" s="7">
        <v>8.9097578583166234E-2</v>
      </c>
      <c r="R75" s="7">
        <v>8.2113209242762941E-2</v>
      </c>
      <c r="S75" s="7">
        <v>7.546615577930145E-2</v>
      </c>
      <c r="T75" s="7">
        <v>7.1352379512200179E-2</v>
      </c>
      <c r="U75" s="7">
        <v>6.937841924029578E-2</v>
      </c>
      <c r="V75" s="7">
        <v>7.2134341126453824E-2</v>
      </c>
      <c r="W75" s="7">
        <v>7.7758019921493809E-2</v>
      </c>
      <c r="X75" s="7">
        <v>6.9023030718483841E-2</v>
      </c>
      <c r="Y75" s="7">
        <v>6.4980326622514628E-2</v>
      </c>
      <c r="Z75" s="7">
        <v>6.4780781553863923E-2</v>
      </c>
      <c r="AA75" s="7">
        <v>6.7529547502664572E-2</v>
      </c>
    </row>
    <row r="76" spans="1:2507" ht="15" thickBot="1" x14ac:dyDescent="0.35"/>
    <row r="77" spans="1:2507" ht="15" thickBot="1" x14ac:dyDescent="0.35">
      <c r="A77" s="508" t="s">
        <v>125</v>
      </c>
      <c r="B77" s="509"/>
      <c r="C77" s="510"/>
    </row>
    <row r="78" spans="1:2507" s="128" customFormat="1" x14ac:dyDescent="0.3">
      <c r="A78" s="129" t="s">
        <v>263</v>
      </c>
      <c r="B78" s="126"/>
      <c r="C78" s="127"/>
      <c r="D78"/>
      <c r="E78"/>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c r="GO78"/>
      <c r="GP78"/>
      <c r="GQ78"/>
      <c r="GR78"/>
      <c r="GS78"/>
      <c r="GT78"/>
      <c r="GU78"/>
      <c r="GV78"/>
      <c r="GW78"/>
      <c r="GX78"/>
      <c r="GY78"/>
      <c r="GZ78"/>
      <c r="HA78"/>
      <c r="HB78"/>
      <c r="HC78"/>
      <c r="HD78"/>
      <c r="HE78"/>
      <c r="HF78"/>
      <c r="HG78"/>
      <c r="HH78"/>
      <c r="HI78"/>
      <c r="HJ78"/>
      <c r="HK78"/>
      <c r="HL78"/>
      <c r="HM78"/>
      <c r="HN78"/>
      <c r="HO78"/>
      <c r="HP78"/>
      <c r="HQ78"/>
      <c r="HR78"/>
      <c r="HS78"/>
      <c r="HT78"/>
      <c r="HU78"/>
      <c r="HV78"/>
      <c r="HW78"/>
      <c r="HX78"/>
      <c r="HY78"/>
      <c r="HZ78"/>
      <c r="IA78"/>
      <c r="IB78"/>
      <c r="IC78"/>
      <c r="ID78"/>
      <c r="IE78"/>
      <c r="IF78"/>
      <c r="IG78"/>
      <c r="IH78"/>
      <c r="II78"/>
      <c r="IJ78"/>
      <c r="IK78"/>
      <c r="IL78"/>
      <c r="IM78"/>
      <c r="IN78"/>
      <c r="IO78"/>
      <c r="IP78"/>
      <c r="IQ78"/>
      <c r="IR78"/>
      <c r="IS78"/>
      <c r="IT78"/>
      <c r="IU78"/>
      <c r="IV78"/>
      <c r="IW78"/>
      <c r="IX78"/>
      <c r="IY78"/>
      <c r="IZ78"/>
      <c r="JA78"/>
      <c r="JB78"/>
      <c r="JC78"/>
      <c r="JD78"/>
      <c r="JE78"/>
      <c r="JF78"/>
      <c r="JG78"/>
      <c r="JH78"/>
      <c r="JI78"/>
      <c r="JJ78"/>
      <c r="JK78"/>
      <c r="JL78"/>
      <c r="JM78"/>
      <c r="JN78"/>
      <c r="JO78"/>
      <c r="JP78"/>
      <c r="JQ78"/>
      <c r="JR78"/>
      <c r="JS78"/>
      <c r="JT78"/>
      <c r="JU78"/>
      <c r="JV78"/>
      <c r="JW78"/>
      <c r="JX78"/>
      <c r="JY78"/>
      <c r="JZ78"/>
      <c r="KA78"/>
      <c r="KB78"/>
      <c r="KC78"/>
      <c r="KD78"/>
      <c r="KE78"/>
      <c r="KF78"/>
      <c r="KG78"/>
      <c r="KH78"/>
      <c r="KI78"/>
      <c r="KJ78"/>
      <c r="KK78"/>
      <c r="KL78"/>
      <c r="KM78"/>
      <c r="KN78"/>
      <c r="KO78"/>
      <c r="KP78"/>
      <c r="KQ78"/>
      <c r="KR78"/>
      <c r="KS78"/>
      <c r="KT78"/>
      <c r="KU78"/>
      <c r="KV78"/>
      <c r="KW78"/>
      <c r="KX78"/>
      <c r="KY78"/>
      <c r="KZ78"/>
      <c r="LA78"/>
      <c r="LB78"/>
      <c r="LC78"/>
      <c r="LD78"/>
      <c r="LE78"/>
      <c r="LF78"/>
      <c r="LG78"/>
      <c r="LH78"/>
      <c r="LI78"/>
      <c r="LJ78"/>
      <c r="LK78"/>
      <c r="LL78"/>
      <c r="LM78"/>
      <c r="LN78"/>
      <c r="LO78"/>
      <c r="LP78"/>
      <c r="LQ78"/>
      <c r="LR78"/>
      <c r="LS78"/>
      <c r="LT78"/>
      <c r="LU78"/>
      <c r="LV78"/>
      <c r="LW78"/>
      <c r="LX78"/>
      <c r="LY78"/>
      <c r="LZ78"/>
      <c r="MA78"/>
      <c r="MB78"/>
      <c r="MC78"/>
      <c r="MD78"/>
      <c r="ME78"/>
      <c r="MF78"/>
      <c r="MG78"/>
      <c r="MH78"/>
      <c r="MI78"/>
      <c r="MJ78"/>
      <c r="MK78"/>
      <c r="ML78"/>
      <c r="MM78"/>
      <c r="MN78"/>
      <c r="MO78"/>
      <c r="MP78"/>
      <c r="MQ78"/>
      <c r="MR78"/>
      <c r="MS78"/>
      <c r="MT78"/>
      <c r="MU78"/>
      <c r="MV78"/>
      <c r="MW78"/>
      <c r="MX78"/>
      <c r="MY78"/>
      <c r="MZ78"/>
      <c r="NA78"/>
      <c r="NB78"/>
      <c r="NC78"/>
      <c r="ND78"/>
      <c r="NE78"/>
      <c r="NF78"/>
      <c r="NG78"/>
      <c r="NH78"/>
      <c r="NI78"/>
      <c r="NJ78"/>
      <c r="NK78"/>
      <c r="NL78"/>
      <c r="NM78"/>
      <c r="NN78"/>
      <c r="NO78"/>
      <c r="NP78"/>
      <c r="NQ78"/>
      <c r="NR78"/>
      <c r="NS78"/>
      <c r="NT78"/>
      <c r="NU78"/>
      <c r="NV78"/>
      <c r="NW78"/>
      <c r="NX78"/>
      <c r="NY78"/>
      <c r="NZ78"/>
      <c r="OA78"/>
      <c r="OB78"/>
      <c r="OC78"/>
      <c r="OD78"/>
      <c r="OE78"/>
      <c r="OF78"/>
      <c r="OG78"/>
      <c r="OH78"/>
      <c r="OI78"/>
      <c r="OJ78"/>
      <c r="OK78"/>
      <c r="OL78"/>
      <c r="OM78"/>
      <c r="ON78"/>
      <c r="OO78"/>
      <c r="OP78"/>
      <c r="OQ78"/>
      <c r="OR78"/>
      <c r="OS78"/>
      <c r="OT78"/>
      <c r="OU78"/>
      <c r="OV78"/>
      <c r="OW78"/>
      <c r="OX78"/>
      <c r="OY78"/>
      <c r="OZ78"/>
      <c r="PA78"/>
      <c r="PB78"/>
      <c r="PC78"/>
      <c r="PD78"/>
      <c r="PE78"/>
      <c r="PF78"/>
      <c r="PG78"/>
      <c r="PH78"/>
      <c r="PI78"/>
      <c r="PJ78"/>
      <c r="PK78"/>
      <c r="PL78"/>
      <c r="PM78"/>
      <c r="PN78"/>
      <c r="PO78"/>
      <c r="PP78"/>
      <c r="PQ78"/>
      <c r="PR78"/>
      <c r="PS78"/>
      <c r="PT78"/>
      <c r="PU78"/>
      <c r="PV78"/>
      <c r="PW78"/>
      <c r="PX78"/>
      <c r="PY78"/>
      <c r="PZ78"/>
      <c r="QA78"/>
      <c r="QB78"/>
      <c r="QC78"/>
      <c r="QD78"/>
      <c r="QE78"/>
      <c r="QF78"/>
      <c r="QG78"/>
      <c r="QH78"/>
      <c r="QI78"/>
      <c r="QJ78"/>
      <c r="QK78"/>
      <c r="QL78"/>
      <c r="QM78"/>
      <c r="QN78"/>
      <c r="QO78"/>
      <c r="QP78"/>
      <c r="QQ78"/>
      <c r="QR78"/>
      <c r="QS78"/>
      <c r="QT78"/>
      <c r="QU78"/>
      <c r="QV78"/>
      <c r="QW78"/>
      <c r="QX78"/>
      <c r="QY78"/>
      <c r="QZ78"/>
      <c r="RA78"/>
      <c r="RB78"/>
      <c r="RC78"/>
      <c r="RD78"/>
      <c r="RE78"/>
      <c r="RF78"/>
      <c r="RG78"/>
      <c r="RH78"/>
      <c r="RI78"/>
      <c r="RJ78"/>
      <c r="RK78"/>
      <c r="RL78"/>
      <c r="RM78"/>
      <c r="RN78"/>
      <c r="RO78"/>
      <c r="RP78"/>
      <c r="RQ78"/>
      <c r="RR78"/>
      <c r="RS78"/>
      <c r="RT78"/>
      <c r="RU78"/>
      <c r="RV78"/>
      <c r="RW78"/>
      <c r="RX78"/>
      <c r="RY78"/>
      <c r="RZ78"/>
      <c r="SA78"/>
      <c r="SB78"/>
      <c r="SC78"/>
      <c r="SD78"/>
      <c r="SE78"/>
      <c r="SF78"/>
      <c r="SG78"/>
      <c r="SH78"/>
      <c r="SI78"/>
      <c r="SJ78"/>
      <c r="SK78"/>
      <c r="SL78"/>
      <c r="SM78"/>
      <c r="SN78"/>
      <c r="SO78"/>
      <c r="SP78"/>
      <c r="SQ78"/>
      <c r="SR78"/>
      <c r="SS78"/>
      <c r="ST78"/>
      <c r="SU78"/>
      <c r="SV78"/>
      <c r="SW78"/>
      <c r="SX78"/>
      <c r="SY78"/>
      <c r="SZ78"/>
      <c r="TA78"/>
      <c r="TB78"/>
      <c r="TC78"/>
      <c r="TD78"/>
      <c r="TE78"/>
      <c r="TF78"/>
      <c r="TG78"/>
      <c r="TH78"/>
      <c r="TI78"/>
      <c r="TJ78"/>
      <c r="TK78"/>
      <c r="TL78"/>
      <c r="TM78"/>
      <c r="TN78"/>
      <c r="TO78"/>
      <c r="TP78"/>
      <c r="TQ78"/>
      <c r="TR78"/>
      <c r="TS78"/>
      <c r="TT78"/>
      <c r="TU78"/>
      <c r="TV78"/>
      <c r="TW78"/>
      <c r="TX78"/>
      <c r="TY78"/>
      <c r="TZ78"/>
      <c r="UA78"/>
      <c r="UB78"/>
      <c r="UC78"/>
      <c r="UD78"/>
      <c r="UE78"/>
      <c r="UF78"/>
      <c r="UG78"/>
      <c r="UH78"/>
      <c r="UI78"/>
      <c r="UJ78"/>
      <c r="UK78"/>
      <c r="UL78"/>
      <c r="UM78"/>
      <c r="UN78"/>
      <c r="UO78"/>
      <c r="UP78"/>
      <c r="UQ78"/>
      <c r="UR78"/>
      <c r="US78"/>
      <c r="UT78"/>
      <c r="UU78"/>
      <c r="UV78"/>
      <c r="UW78"/>
      <c r="UX78"/>
      <c r="UY78"/>
      <c r="UZ78"/>
      <c r="VA78"/>
      <c r="VB78"/>
      <c r="VC78"/>
      <c r="VD78"/>
      <c r="VE78"/>
      <c r="VF78"/>
      <c r="VG78"/>
      <c r="VH78"/>
      <c r="VI78"/>
      <c r="VJ78"/>
      <c r="VK78"/>
      <c r="VL78"/>
      <c r="VM78"/>
      <c r="VN78"/>
      <c r="VO78"/>
      <c r="VP78"/>
      <c r="VQ78"/>
      <c r="VR78"/>
      <c r="VS78"/>
      <c r="VT78"/>
      <c r="VU78"/>
      <c r="VV78"/>
      <c r="VW78"/>
      <c r="VX78"/>
      <c r="VY78"/>
      <c r="VZ78"/>
      <c r="WA78"/>
      <c r="WB78"/>
      <c r="WC78"/>
      <c r="WD78"/>
      <c r="WE78"/>
      <c r="WF78"/>
      <c r="WG78"/>
      <c r="WH78"/>
      <c r="WI78"/>
      <c r="WJ78"/>
      <c r="WK78"/>
      <c r="WL78"/>
      <c r="WM78"/>
      <c r="WN78"/>
      <c r="WO78"/>
      <c r="WP78"/>
      <c r="WQ78"/>
      <c r="WR78"/>
      <c r="WS78"/>
      <c r="WT78"/>
      <c r="WU78"/>
      <c r="WV78"/>
      <c r="WW78"/>
      <c r="WX78"/>
      <c r="WY78"/>
      <c r="WZ78"/>
      <c r="XA78"/>
      <c r="XB78"/>
      <c r="XC78"/>
      <c r="XD78"/>
      <c r="XE78"/>
      <c r="XF78"/>
      <c r="XG78"/>
      <c r="XH78"/>
      <c r="XI78"/>
      <c r="XJ78"/>
      <c r="XK78"/>
      <c r="XL78"/>
      <c r="XM78"/>
      <c r="XN78"/>
      <c r="XO78"/>
      <c r="XP78"/>
      <c r="XQ78"/>
      <c r="XR78"/>
      <c r="XS78"/>
      <c r="XT78"/>
      <c r="XU78"/>
      <c r="XV78"/>
      <c r="XW78"/>
      <c r="XX78"/>
      <c r="XY78"/>
      <c r="XZ78"/>
      <c r="YA78"/>
      <c r="YB78"/>
      <c r="YC78"/>
      <c r="YD78"/>
      <c r="YE78"/>
      <c r="YF78"/>
      <c r="YG78"/>
      <c r="YH78"/>
      <c r="YI78"/>
      <c r="YJ78"/>
      <c r="YK78"/>
      <c r="YL78"/>
      <c r="YM78"/>
      <c r="YN78"/>
      <c r="YO78"/>
      <c r="YP78"/>
      <c r="YQ78"/>
      <c r="YR78"/>
      <c r="YS78"/>
      <c r="YT78"/>
      <c r="YU78"/>
      <c r="YV78"/>
      <c r="YW78"/>
      <c r="YX78"/>
      <c r="YY78"/>
      <c r="YZ78"/>
      <c r="ZA78"/>
      <c r="ZB78"/>
      <c r="ZC78"/>
      <c r="ZD78"/>
      <c r="ZE78"/>
      <c r="ZF78"/>
      <c r="ZG78"/>
      <c r="ZH78"/>
      <c r="ZI78"/>
      <c r="ZJ78"/>
      <c r="ZK78"/>
      <c r="ZL78"/>
      <c r="ZM78"/>
      <c r="ZN78"/>
      <c r="ZO78"/>
      <c r="ZP78"/>
      <c r="ZQ78"/>
      <c r="ZR78"/>
      <c r="ZS78"/>
      <c r="ZT78"/>
      <c r="ZU78"/>
      <c r="ZV78"/>
      <c r="ZW78"/>
      <c r="ZX78"/>
      <c r="ZY78"/>
      <c r="ZZ78"/>
      <c r="AAA78"/>
      <c r="AAB78"/>
      <c r="AAC78"/>
      <c r="AAD78"/>
      <c r="AAE78"/>
      <c r="AAF78"/>
      <c r="AAG78"/>
      <c r="AAH78"/>
      <c r="AAI78"/>
      <c r="AAJ78"/>
      <c r="AAK78"/>
      <c r="AAL78"/>
      <c r="AAM78"/>
      <c r="AAN78"/>
      <c r="AAO78"/>
      <c r="AAP78"/>
      <c r="AAQ78"/>
      <c r="AAR78"/>
      <c r="AAS78"/>
      <c r="AAT78"/>
      <c r="AAU78"/>
      <c r="AAV78"/>
      <c r="AAW78"/>
      <c r="AAX78"/>
      <c r="AAY78"/>
      <c r="AAZ78"/>
      <c r="ABA78"/>
      <c r="ABB78"/>
      <c r="ABC78"/>
      <c r="ABD78"/>
      <c r="ABE78"/>
      <c r="ABF78"/>
      <c r="ABG78"/>
      <c r="ABH78"/>
      <c r="ABI78"/>
      <c r="ABJ78"/>
      <c r="ABK78"/>
      <c r="ABL78"/>
      <c r="ABM78"/>
      <c r="ABN78"/>
      <c r="ABO78"/>
      <c r="ABP78"/>
      <c r="ABQ78"/>
      <c r="ABR78"/>
      <c r="ABS78"/>
      <c r="ABT78"/>
      <c r="ABU78"/>
      <c r="ABV78"/>
      <c r="ABW78"/>
      <c r="ABX78"/>
      <c r="ABY78"/>
      <c r="ABZ78"/>
      <c r="ACA78"/>
      <c r="ACB78"/>
      <c r="ACC78"/>
      <c r="ACD78"/>
      <c r="ACE78"/>
      <c r="ACF78"/>
      <c r="ACG78"/>
      <c r="ACH78"/>
      <c r="ACI78"/>
      <c r="ACJ78"/>
      <c r="ACK78"/>
      <c r="ACL78"/>
      <c r="ACM78"/>
      <c r="ACN78"/>
      <c r="ACO78"/>
      <c r="ACP78"/>
      <c r="ACQ78"/>
      <c r="ACR78"/>
      <c r="ACS78"/>
      <c r="ACT78"/>
      <c r="ACU78"/>
      <c r="ACV78"/>
      <c r="ACW78"/>
      <c r="ACX78"/>
      <c r="ACY78"/>
      <c r="ACZ78"/>
      <c r="ADA78"/>
      <c r="ADB78"/>
      <c r="ADC78"/>
      <c r="ADD78"/>
      <c r="ADE78"/>
      <c r="ADF78"/>
      <c r="ADG78"/>
      <c r="ADH78"/>
      <c r="ADI78"/>
      <c r="ADJ78"/>
      <c r="ADK78"/>
      <c r="ADL78"/>
      <c r="ADM78"/>
      <c r="ADN78"/>
      <c r="ADO78"/>
      <c r="ADP78"/>
      <c r="ADQ78"/>
      <c r="ADR78"/>
      <c r="ADS78"/>
      <c r="ADT78"/>
      <c r="ADU78"/>
      <c r="ADV78"/>
      <c r="ADW78"/>
      <c r="ADX78"/>
      <c r="ADY78"/>
      <c r="ADZ78"/>
      <c r="AEA78"/>
      <c r="AEB78"/>
      <c r="AEC78"/>
      <c r="AED78"/>
      <c r="AEE78"/>
      <c r="AEF78"/>
      <c r="AEG78"/>
      <c r="AEH78"/>
      <c r="AEI78"/>
      <c r="AEJ78"/>
      <c r="AEK78"/>
      <c r="AEL78"/>
      <c r="AEM78"/>
      <c r="AEN78"/>
      <c r="AEO78"/>
      <c r="AEP78"/>
      <c r="AEQ78"/>
      <c r="AER78"/>
      <c r="AES78"/>
      <c r="AET78"/>
      <c r="AEU78"/>
      <c r="AEV78"/>
      <c r="AEW78"/>
      <c r="AEX78"/>
      <c r="AEY78"/>
      <c r="AEZ78"/>
      <c r="AFA78"/>
      <c r="AFB78"/>
      <c r="AFC78"/>
      <c r="AFD78"/>
      <c r="AFE78"/>
      <c r="AFF78"/>
      <c r="AFG78"/>
      <c r="AFH78"/>
      <c r="AFI78"/>
      <c r="AFJ78"/>
      <c r="AFK78"/>
      <c r="AFL78"/>
      <c r="AFM78"/>
      <c r="AFN78"/>
      <c r="AFO78"/>
      <c r="AFP78"/>
      <c r="AFQ78"/>
      <c r="AFR78"/>
      <c r="AFS78"/>
      <c r="AFT78"/>
      <c r="AFU78"/>
      <c r="AFV78"/>
      <c r="AFW78"/>
      <c r="AFX78"/>
      <c r="AFY78"/>
      <c r="AFZ78"/>
      <c r="AGA78"/>
      <c r="AGB78"/>
      <c r="AGC78"/>
      <c r="AGD78"/>
      <c r="AGE78"/>
      <c r="AGF78"/>
      <c r="AGG78"/>
      <c r="AGH78"/>
      <c r="AGI78"/>
      <c r="AGJ78"/>
      <c r="AGK78"/>
      <c r="AGL78"/>
      <c r="AGM78"/>
      <c r="AGN78"/>
      <c r="AGO78"/>
      <c r="AGP78"/>
      <c r="AGQ78"/>
      <c r="AGR78"/>
      <c r="AGS78"/>
      <c r="AGT78"/>
      <c r="AGU78"/>
      <c r="AGV78"/>
      <c r="AGW78"/>
      <c r="AGX78"/>
      <c r="AGY78"/>
      <c r="AGZ78"/>
      <c r="AHA78"/>
      <c r="AHB78"/>
      <c r="AHC78"/>
      <c r="AHD78"/>
      <c r="AHE78"/>
      <c r="AHF78"/>
      <c r="AHG78"/>
      <c r="AHH78"/>
      <c r="AHI78"/>
      <c r="AHJ78"/>
      <c r="AHK78"/>
      <c r="AHL78"/>
      <c r="AHM78"/>
      <c r="AHN78"/>
      <c r="AHO78"/>
      <c r="AHP78"/>
      <c r="AHQ78"/>
      <c r="AHR78"/>
      <c r="AHS78"/>
      <c r="AHT78"/>
      <c r="AHU78"/>
      <c r="AHV78"/>
      <c r="AHW78"/>
      <c r="AHX78"/>
      <c r="AHY78"/>
      <c r="AHZ78"/>
      <c r="AIA78"/>
      <c r="AIB78"/>
      <c r="AIC78"/>
      <c r="AID78"/>
      <c r="AIE78"/>
      <c r="AIF78"/>
      <c r="AIG78"/>
      <c r="AIH78"/>
      <c r="AII78"/>
      <c r="AIJ78"/>
      <c r="AIK78"/>
      <c r="AIL78"/>
      <c r="AIM78"/>
      <c r="AIN78"/>
      <c r="AIO78"/>
      <c r="AIP78"/>
      <c r="AIQ78"/>
      <c r="AIR78"/>
      <c r="AIS78"/>
      <c r="AIT78"/>
      <c r="AIU78"/>
      <c r="AIV78"/>
      <c r="AIW78"/>
      <c r="AIX78"/>
      <c r="AIY78"/>
      <c r="AIZ78"/>
      <c r="AJA78"/>
      <c r="AJB78"/>
      <c r="AJC78"/>
      <c r="AJD78"/>
      <c r="AJE78"/>
      <c r="AJF78"/>
      <c r="AJG78"/>
      <c r="AJH78"/>
      <c r="AJI78"/>
      <c r="AJJ78"/>
      <c r="AJK78"/>
      <c r="AJL78"/>
      <c r="AJM78"/>
      <c r="AJN78"/>
      <c r="AJO78"/>
      <c r="AJP78"/>
      <c r="AJQ78"/>
      <c r="AJR78"/>
      <c r="AJS78"/>
      <c r="AJT78"/>
      <c r="AJU78"/>
      <c r="AJV78"/>
      <c r="AJW78"/>
      <c r="AJX78"/>
      <c r="AJY78"/>
      <c r="AJZ78"/>
      <c r="AKA78"/>
      <c r="AKB78"/>
      <c r="AKC78"/>
      <c r="AKD78"/>
      <c r="AKE78"/>
      <c r="AKF78"/>
      <c r="AKG78"/>
      <c r="AKH78"/>
      <c r="AKI78"/>
      <c r="AKJ78"/>
      <c r="AKK78"/>
      <c r="AKL78"/>
      <c r="AKM78"/>
      <c r="AKN78"/>
      <c r="AKO78"/>
      <c r="AKP78"/>
      <c r="AKQ78"/>
      <c r="AKR78"/>
      <c r="AKS78"/>
      <c r="AKT78"/>
      <c r="AKU78"/>
      <c r="AKV78"/>
      <c r="AKW78"/>
      <c r="AKX78"/>
      <c r="AKY78"/>
      <c r="AKZ78"/>
      <c r="ALA78"/>
      <c r="ALB78"/>
      <c r="ALC78"/>
      <c r="ALD78"/>
      <c r="ALE78"/>
      <c r="ALF78"/>
      <c r="ALG78"/>
      <c r="ALH78"/>
      <c r="ALI78"/>
      <c r="ALJ78"/>
      <c r="ALK78"/>
      <c r="ALL78"/>
      <c r="ALM78"/>
      <c r="ALN78"/>
      <c r="ALO78"/>
      <c r="ALP78"/>
      <c r="ALQ78"/>
      <c r="ALR78"/>
      <c r="ALS78"/>
      <c r="ALT78"/>
      <c r="ALU78"/>
      <c r="ALV78"/>
      <c r="ALW78"/>
      <c r="ALX78"/>
      <c r="ALY78"/>
      <c r="ALZ78"/>
      <c r="AMA78"/>
      <c r="AMB78"/>
      <c r="AMC78"/>
      <c r="AMD78"/>
      <c r="AME78"/>
      <c r="AMF78"/>
      <c r="AMG78"/>
      <c r="AMH78"/>
      <c r="AMI78"/>
      <c r="AMJ78"/>
      <c r="AMK78"/>
      <c r="AML78"/>
      <c r="AMM78"/>
      <c r="AMN78"/>
      <c r="AMO78"/>
      <c r="AMP78"/>
      <c r="AMQ78"/>
      <c r="AMR78"/>
      <c r="AMS78"/>
      <c r="AMT78"/>
      <c r="AMU78"/>
      <c r="AMV78"/>
      <c r="AMW78"/>
      <c r="AMX78"/>
      <c r="AMY78"/>
      <c r="AMZ78"/>
      <c r="ANA78"/>
      <c r="ANB78"/>
      <c r="ANC78"/>
      <c r="AND78"/>
      <c r="ANE78"/>
      <c r="ANF78"/>
      <c r="ANG78"/>
      <c r="ANH78"/>
      <c r="ANI78"/>
      <c r="ANJ78"/>
      <c r="ANK78"/>
      <c r="ANL78"/>
      <c r="ANM78"/>
      <c r="ANN78"/>
      <c r="ANO78"/>
      <c r="ANP78"/>
      <c r="ANQ78"/>
      <c r="ANR78"/>
      <c r="ANS78"/>
      <c r="ANT78"/>
      <c r="ANU78"/>
      <c r="ANV78"/>
      <c r="ANW78"/>
      <c r="ANX78"/>
      <c r="ANY78"/>
      <c r="ANZ78"/>
      <c r="AOA78"/>
      <c r="AOB78"/>
      <c r="AOC78"/>
      <c r="AOD78"/>
      <c r="AOE78"/>
      <c r="AOF78"/>
      <c r="AOG78"/>
      <c r="AOH78"/>
      <c r="AOI78"/>
      <c r="AOJ78"/>
      <c r="AOK78"/>
      <c r="AOL78"/>
      <c r="AOM78"/>
      <c r="AON78"/>
      <c r="AOO78"/>
      <c r="AOP78"/>
      <c r="AOQ78"/>
      <c r="AOR78"/>
      <c r="AOS78"/>
      <c r="AOT78"/>
      <c r="AOU78"/>
      <c r="AOV78"/>
      <c r="AOW78"/>
      <c r="AOX78"/>
      <c r="AOY78"/>
      <c r="AOZ78"/>
      <c r="APA78"/>
      <c r="APB78"/>
      <c r="APC78"/>
      <c r="APD78"/>
      <c r="APE78"/>
      <c r="APF78"/>
      <c r="APG78"/>
      <c r="APH78"/>
      <c r="API78"/>
      <c r="APJ78"/>
      <c r="APK78"/>
      <c r="APL78"/>
      <c r="APM78"/>
      <c r="APN78"/>
      <c r="APO78"/>
      <c r="APP78"/>
      <c r="APQ78"/>
      <c r="APR78"/>
      <c r="APS78"/>
      <c r="APT78"/>
      <c r="APU78"/>
      <c r="APV78"/>
      <c r="APW78"/>
      <c r="APX78"/>
      <c r="APY78"/>
      <c r="APZ78"/>
      <c r="AQA78"/>
      <c r="AQB78"/>
      <c r="AQC78"/>
      <c r="AQD78"/>
      <c r="AQE78"/>
      <c r="AQF78"/>
      <c r="AQG78"/>
      <c r="AQH78"/>
      <c r="AQI78"/>
      <c r="AQJ78"/>
      <c r="AQK78"/>
      <c r="AQL78"/>
      <c r="AQM78"/>
      <c r="AQN78"/>
      <c r="AQO78"/>
      <c r="AQP78"/>
      <c r="AQQ78"/>
      <c r="AQR78"/>
      <c r="AQS78"/>
      <c r="AQT78"/>
      <c r="AQU78"/>
      <c r="AQV78"/>
      <c r="AQW78"/>
      <c r="AQX78"/>
      <c r="AQY78"/>
      <c r="AQZ78"/>
      <c r="ARA78"/>
      <c r="ARB78"/>
      <c r="ARC78"/>
      <c r="ARD78"/>
      <c r="ARE78"/>
      <c r="ARF78"/>
      <c r="ARG78"/>
      <c r="ARH78"/>
      <c r="ARI78"/>
      <c r="ARJ78"/>
      <c r="ARK78"/>
      <c r="ARL78"/>
      <c r="ARM78"/>
      <c r="ARN78"/>
      <c r="ARO78"/>
      <c r="ARP78"/>
      <c r="ARQ78"/>
      <c r="ARR78"/>
      <c r="ARS78"/>
      <c r="ART78"/>
      <c r="ARU78"/>
      <c r="ARV78"/>
      <c r="ARW78"/>
      <c r="ARX78"/>
      <c r="ARY78"/>
      <c r="ARZ78"/>
      <c r="ASA78"/>
      <c r="ASB78"/>
      <c r="ASC78"/>
      <c r="ASD78"/>
      <c r="ASE78"/>
      <c r="ASF78"/>
      <c r="ASG78"/>
      <c r="ASH78"/>
      <c r="ASI78"/>
      <c r="ASJ78"/>
      <c r="ASK78"/>
      <c r="ASL78"/>
      <c r="ASM78"/>
      <c r="ASN78"/>
      <c r="ASO78"/>
      <c r="ASP78"/>
      <c r="ASQ78"/>
      <c r="ASR78"/>
      <c r="ASS78"/>
      <c r="AST78"/>
      <c r="ASU78"/>
      <c r="ASV78"/>
      <c r="ASW78"/>
      <c r="ASX78"/>
      <c r="ASY78"/>
      <c r="ASZ78"/>
      <c r="ATA78"/>
      <c r="ATB78"/>
      <c r="ATC78"/>
      <c r="ATD78"/>
      <c r="ATE78"/>
      <c r="ATF78"/>
      <c r="ATG78"/>
      <c r="ATH78"/>
      <c r="ATI78"/>
      <c r="ATJ78"/>
      <c r="ATK78"/>
      <c r="ATL78"/>
      <c r="ATM78"/>
      <c r="ATN78"/>
      <c r="ATO78"/>
      <c r="ATP78"/>
      <c r="ATQ78"/>
      <c r="ATR78"/>
      <c r="ATS78"/>
      <c r="ATT78"/>
      <c r="ATU78"/>
      <c r="ATV78"/>
      <c r="ATW78"/>
      <c r="ATX78"/>
      <c r="ATY78"/>
      <c r="ATZ78"/>
      <c r="AUA78"/>
      <c r="AUB78"/>
      <c r="AUC78"/>
      <c r="AUD78"/>
      <c r="AUE78"/>
      <c r="AUF78"/>
      <c r="AUG78"/>
      <c r="AUH78"/>
      <c r="AUI78"/>
      <c r="AUJ78"/>
      <c r="AUK78"/>
      <c r="AUL78"/>
      <c r="AUM78"/>
      <c r="AUN78"/>
      <c r="AUO78"/>
      <c r="AUP78"/>
      <c r="AUQ78"/>
      <c r="AUR78"/>
      <c r="AUS78"/>
      <c r="AUT78"/>
      <c r="AUU78"/>
      <c r="AUV78"/>
      <c r="AUW78"/>
      <c r="AUX78"/>
      <c r="AUY78"/>
      <c r="AUZ78"/>
      <c r="AVA78"/>
      <c r="AVB78"/>
      <c r="AVC78"/>
      <c r="AVD78"/>
      <c r="AVE78"/>
      <c r="AVF78"/>
      <c r="AVG78"/>
      <c r="AVH78"/>
      <c r="AVI78"/>
      <c r="AVJ78"/>
      <c r="AVK78"/>
      <c r="AVL78"/>
      <c r="AVM78"/>
      <c r="AVN78"/>
      <c r="AVO78"/>
      <c r="AVP78"/>
      <c r="AVQ78"/>
      <c r="AVR78"/>
      <c r="AVS78"/>
      <c r="AVT78"/>
      <c r="AVU78"/>
      <c r="AVV78"/>
      <c r="AVW78"/>
      <c r="AVX78"/>
      <c r="AVY78"/>
      <c r="AVZ78"/>
      <c r="AWA78"/>
      <c r="AWB78"/>
      <c r="AWC78"/>
      <c r="AWD78"/>
      <c r="AWE78"/>
      <c r="AWF78"/>
      <c r="AWG78"/>
      <c r="AWH78"/>
      <c r="AWI78"/>
      <c r="AWJ78"/>
      <c r="AWK78"/>
      <c r="AWL78"/>
      <c r="AWM78"/>
      <c r="AWN78"/>
      <c r="AWO78"/>
      <c r="AWP78"/>
      <c r="AWQ78"/>
      <c r="AWR78"/>
      <c r="AWS78"/>
      <c r="AWT78"/>
      <c r="AWU78"/>
      <c r="AWV78"/>
      <c r="AWW78"/>
      <c r="AWX78"/>
      <c r="AWY78"/>
      <c r="AWZ78"/>
      <c r="AXA78"/>
      <c r="AXB78"/>
      <c r="AXC78"/>
      <c r="AXD78"/>
      <c r="AXE78"/>
      <c r="AXF78"/>
      <c r="AXG78"/>
      <c r="AXH78"/>
      <c r="AXI78"/>
      <c r="AXJ78"/>
      <c r="AXK78"/>
      <c r="AXL78"/>
      <c r="AXM78"/>
      <c r="AXN78"/>
      <c r="AXO78"/>
      <c r="AXP78"/>
      <c r="AXQ78"/>
      <c r="AXR78"/>
      <c r="AXS78"/>
      <c r="AXT78"/>
      <c r="AXU78"/>
      <c r="AXV78"/>
      <c r="AXW78"/>
      <c r="AXX78"/>
      <c r="AXY78"/>
      <c r="AXZ78"/>
      <c r="AYA78"/>
      <c r="AYB78"/>
      <c r="AYC78"/>
      <c r="AYD78"/>
      <c r="AYE78"/>
      <c r="AYF78"/>
      <c r="AYG78"/>
      <c r="AYH78"/>
      <c r="AYI78"/>
      <c r="AYJ78"/>
      <c r="AYK78"/>
      <c r="AYL78"/>
      <c r="AYM78"/>
      <c r="AYN78"/>
      <c r="AYO78"/>
      <c r="AYP78"/>
      <c r="AYQ78"/>
      <c r="AYR78"/>
      <c r="AYS78"/>
      <c r="AYT78"/>
      <c r="AYU78"/>
      <c r="AYV78"/>
      <c r="AYW78"/>
      <c r="AYX78"/>
      <c r="AYY78"/>
      <c r="AYZ78"/>
      <c r="AZA78"/>
      <c r="AZB78"/>
      <c r="AZC78"/>
      <c r="AZD78"/>
      <c r="AZE78"/>
      <c r="AZF78"/>
      <c r="AZG78"/>
      <c r="AZH78"/>
      <c r="AZI78"/>
      <c r="AZJ78"/>
      <c r="AZK78"/>
      <c r="AZL78"/>
      <c r="AZM78"/>
      <c r="AZN78"/>
      <c r="AZO78"/>
      <c r="AZP78"/>
      <c r="AZQ78"/>
      <c r="AZR78"/>
      <c r="AZS78"/>
      <c r="AZT78"/>
      <c r="AZU78"/>
      <c r="AZV78"/>
      <c r="AZW78"/>
      <c r="AZX78"/>
      <c r="AZY78"/>
      <c r="AZZ78"/>
      <c r="BAA78"/>
      <c r="BAB78"/>
      <c r="BAC78"/>
      <c r="BAD78"/>
      <c r="BAE78"/>
      <c r="BAF78"/>
      <c r="BAG78"/>
      <c r="BAH78"/>
      <c r="BAI78"/>
      <c r="BAJ78"/>
      <c r="BAK78"/>
      <c r="BAL78"/>
      <c r="BAM78"/>
      <c r="BAN78"/>
      <c r="BAO78"/>
      <c r="BAP78"/>
      <c r="BAQ78"/>
      <c r="BAR78"/>
      <c r="BAS78"/>
      <c r="BAT78"/>
      <c r="BAU78"/>
      <c r="BAV78"/>
      <c r="BAW78"/>
      <c r="BAX78"/>
      <c r="BAY78"/>
      <c r="BAZ78"/>
      <c r="BBA78"/>
      <c r="BBB78"/>
      <c r="BBC78"/>
      <c r="BBD78"/>
      <c r="BBE78"/>
      <c r="BBF78"/>
      <c r="BBG78"/>
      <c r="BBH78"/>
      <c r="BBI78"/>
      <c r="BBJ78"/>
      <c r="BBK78"/>
      <c r="BBL78"/>
      <c r="BBM78"/>
      <c r="BBN78"/>
      <c r="BBO78"/>
      <c r="BBP78"/>
      <c r="BBQ78"/>
      <c r="BBR78"/>
      <c r="BBS78"/>
      <c r="BBT78"/>
      <c r="BBU78"/>
      <c r="BBV78"/>
      <c r="BBW78"/>
      <c r="BBX78"/>
      <c r="BBY78"/>
      <c r="BBZ78"/>
      <c r="BCA78"/>
      <c r="BCB78"/>
      <c r="BCC78"/>
      <c r="BCD78"/>
      <c r="BCE78"/>
      <c r="BCF78"/>
      <c r="BCG78"/>
      <c r="BCH78"/>
      <c r="BCI78"/>
      <c r="BCJ78"/>
      <c r="BCK78"/>
      <c r="BCL78"/>
      <c r="BCM78"/>
      <c r="BCN78"/>
      <c r="BCO78"/>
      <c r="BCP78"/>
      <c r="BCQ78"/>
      <c r="BCR78"/>
      <c r="BCS78"/>
      <c r="BCT78"/>
      <c r="BCU78"/>
      <c r="BCV78"/>
      <c r="BCW78"/>
      <c r="BCX78"/>
      <c r="BCY78"/>
      <c r="BCZ78"/>
      <c r="BDA78"/>
      <c r="BDB78"/>
      <c r="BDC78"/>
      <c r="BDD78"/>
      <c r="BDE78"/>
      <c r="BDF78"/>
      <c r="BDG78"/>
      <c r="BDH78"/>
      <c r="BDI78"/>
      <c r="BDJ78"/>
      <c r="BDK78"/>
      <c r="BDL78"/>
      <c r="BDM78"/>
      <c r="BDN78"/>
      <c r="BDO78"/>
      <c r="BDP78"/>
      <c r="BDQ78"/>
      <c r="BDR78"/>
      <c r="BDS78"/>
      <c r="BDT78"/>
      <c r="BDU78"/>
      <c r="BDV78"/>
      <c r="BDW78"/>
      <c r="BDX78"/>
      <c r="BDY78"/>
      <c r="BDZ78"/>
      <c r="BEA78"/>
      <c r="BEB78"/>
      <c r="BEC78"/>
      <c r="BED78"/>
      <c r="BEE78"/>
      <c r="BEF78"/>
      <c r="BEG78"/>
      <c r="BEH78"/>
      <c r="BEI78"/>
      <c r="BEJ78"/>
      <c r="BEK78"/>
      <c r="BEL78"/>
      <c r="BEM78"/>
      <c r="BEN78"/>
      <c r="BEO78"/>
      <c r="BEP78"/>
      <c r="BEQ78"/>
      <c r="BER78"/>
      <c r="BES78"/>
      <c r="BET78"/>
      <c r="BEU78"/>
      <c r="BEV78"/>
      <c r="BEW78"/>
      <c r="BEX78"/>
      <c r="BEY78"/>
      <c r="BEZ78"/>
      <c r="BFA78"/>
      <c r="BFB78"/>
      <c r="BFC78"/>
      <c r="BFD78"/>
      <c r="BFE78"/>
      <c r="BFF78"/>
      <c r="BFG78"/>
      <c r="BFH78"/>
      <c r="BFI78"/>
      <c r="BFJ78"/>
      <c r="BFK78"/>
      <c r="BFL78"/>
      <c r="BFM78"/>
      <c r="BFN78"/>
      <c r="BFO78"/>
      <c r="BFP78"/>
      <c r="BFQ78"/>
      <c r="BFR78"/>
      <c r="BFS78"/>
      <c r="BFT78"/>
      <c r="BFU78"/>
      <c r="BFV78"/>
      <c r="BFW78"/>
      <c r="BFX78"/>
      <c r="BFY78"/>
      <c r="BFZ78"/>
      <c r="BGA78"/>
      <c r="BGB78"/>
      <c r="BGC78"/>
      <c r="BGD78"/>
      <c r="BGE78"/>
      <c r="BGF78"/>
      <c r="BGG78"/>
      <c r="BGH78"/>
      <c r="BGI78"/>
      <c r="BGJ78"/>
      <c r="BGK78"/>
      <c r="BGL78"/>
      <c r="BGM78"/>
      <c r="BGN78"/>
      <c r="BGO78"/>
      <c r="BGP78"/>
      <c r="BGQ78"/>
      <c r="BGR78"/>
      <c r="BGS78"/>
      <c r="BGT78"/>
      <c r="BGU78"/>
      <c r="BGV78"/>
      <c r="BGW78"/>
      <c r="BGX78"/>
      <c r="BGY78"/>
      <c r="BGZ78"/>
      <c r="BHA78"/>
      <c r="BHB78"/>
      <c r="BHC78"/>
      <c r="BHD78"/>
      <c r="BHE78"/>
      <c r="BHF78"/>
      <c r="BHG78"/>
      <c r="BHH78"/>
      <c r="BHI78"/>
      <c r="BHJ78"/>
      <c r="BHK78"/>
      <c r="BHL78"/>
      <c r="BHM78"/>
      <c r="BHN78"/>
      <c r="BHO78"/>
      <c r="BHP78"/>
      <c r="BHQ78"/>
      <c r="BHR78"/>
      <c r="BHS78"/>
      <c r="BHT78"/>
      <c r="BHU78"/>
      <c r="BHV78"/>
      <c r="BHW78"/>
      <c r="BHX78"/>
      <c r="BHY78"/>
      <c r="BHZ78"/>
      <c r="BIA78"/>
      <c r="BIB78"/>
      <c r="BIC78"/>
      <c r="BID78"/>
      <c r="BIE78"/>
      <c r="BIF78"/>
      <c r="BIG78"/>
      <c r="BIH78"/>
      <c r="BII78"/>
      <c r="BIJ78"/>
      <c r="BIK78"/>
      <c r="BIL78"/>
      <c r="BIM78"/>
      <c r="BIN78"/>
      <c r="BIO78"/>
      <c r="BIP78"/>
      <c r="BIQ78"/>
      <c r="BIR78"/>
      <c r="BIS78"/>
      <c r="BIT78"/>
      <c r="BIU78"/>
      <c r="BIV78"/>
      <c r="BIW78"/>
      <c r="BIX78"/>
      <c r="BIY78"/>
      <c r="BIZ78"/>
      <c r="BJA78"/>
      <c r="BJB78"/>
      <c r="BJC78"/>
      <c r="BJD78"/>
      <c r="BJE78"/>
      <c r="BJF78"/>
      <c r="BJG78"/>
      <c r="BJH78"/>
      <c r="BJI78"/>
      <c r="BJJ78"/>
      <c r="BJK78"/>
      <c r="BJL78"/>
      <c r="BJM78"/>
      <c r="BJN78"/>
      <c r="BJO78"/>
      <c r="BJP78"/>
      <c r="BJQ78"/>
      <c r="BJR78"/>
      <c r="BJS78"/>
      <c r="BJT78"/>
      <c r="BJU78"/>
      <c r="BJV78"/>
      <c r="BJW78"/>
      <c r="BJX78"/>
      <c r="BJY78"/>
      <c r="BJZ78"/>
      <c r="BKA78"/>
      <c r="BKB78"/>
      <c r="BKC78"/>
      <c r="BKD78"/>
      <c r="BKE78"/>
      <c r="BKF78"/>
      <c r="BKG78"/>
      <c r="BKH78"/>
      <c r="BKI78"/>
      <c r="BKJ78"/>
      <c r="BKK78"/>
      <c r="BKL78"/>
      <c r="BKM78"/>
      <c r="BKN78"/>
      <c r="BKO78"/>
      <c r="BKP78"/>
      <c r="BKQ78"/>
      <c r="BKR78"/>
      <c r="BKS78"/>
      <c r="BKT78"/>
      <c r="BKU78"/>
      <c r="BKV78"/>
      <c r="BKW78"/>
      <c r="BKX78"/>
      <c r="BKY78"/>
      <c r="BKZ78"/>
      <c r="BLA78"/>
      <c r="BLB78"/>
      <c r="BLC78"/>
      <c r="BLD78"/>
      <c r="BLE78"/>
      <c r="BLF78"/>
      <c r="BLG78"/>
      <c r="BLH78"/>
      <c r="BLI78"/>
      <c r="BLJ78"/>
      <c r="BLK78"/>
      <c r="BLL78"/>
      <c r="BLM78"/>
      <c r="BLN78"/>
      <c r="BLO78"/>
      <c r="BLP78"/>
      <c r="BLQ78"/>
      <c r="BLR78"/>
      <c r="BLS78"/>
      <c r="BLT78"/>
      <c r="BLU78"/>
      <c r="BLV78"/>
      <c r="BLW78"/>
      <c r="BLX78"/>
      <c r="BLY78"/>
      <c r="BLZ78"/>
      <c r="BMA78"/>
      <c r="BMB78"/>
      <c r="BMC78"/>
      <c r="BMD78"/>
      <c r="BME78"/>
      <c r="BMF78"/>
      <c r="BMG78"/>
      <c r="BMH78"/>
      <c r="BMI78"/>
      <c r="BMJ78"/>
      <c r="BMK78"/>
      <c r="BML78"/>
      <c r="BMM78"/>
      <c r="BMN78"/>
      <c r="BMO78"/>
      <c r="BMP78"/>
      <c r="BMQ78"/>
      <c r="BMR78"/>
      <c r="BMS78"/>
      <c r="BMT78"/>
      <c r="BMU78"/>
      <c r="BMV78"/>
      <c r="BMW78"/>
      <c r="BMX78"/>
      <c r="BMY78"/>
      <c r="BMZ78"/>
      <c r="BNA78"/>
      <c r="BNB78"/>
      <c r="BNC78"/>
      <c r="BND78"/>
      <c r="BNE78"/>
      <c r="BNF78"/>
      <c r="BNG78"/>
      <c r="BNH78"/>
      <c r="BNI78"/>
      <c r="BNJ78"/>
      <c r="BNK78"/>
      <c r="BNL78"/>
      <c r="BNM78"/>
      <c r="BNN78"/>
      <c r="BNO78"/>
      <c r="BNP78"/>
      <c r="BNQ78"/>
      <c r="BNR78"/>
      <c r="BNS78"/>
      <c r="BNT78"/>
      <c r="BNU78"/>
      <c r="BNV78"/>
      <c r="BNW78"/>
      <c r="BNX78"/>
      <c r="BNY78"/>
      <c r="BNZ78"/>
      <c r="BOA78"/>
      <c r="BOB78"/>
      <c r="BOC78"/>
      <c r="BOD78"/>
      <c r="BOE78"/>
      <c r="BOF78"/>
      <c r="BOG78"/>
      <c r="BOH78"/>
      <c r="BOI78"/>
      <c r="BOJ78"/>
      <c r="BOK78"/>
      <c r="BOL78"/>
      <c r="BOM78"/>
      <c r="BON78"/>
      <c r="BOO78"/>
      <c r="BOP78"/>
      <c r="BOQ78"/>
      <c r="BOR78"/>
      <c r="BOS78"/>
      <c r="BOT78"/>
      <c r="BOU78"/>
      <c r="BOV78"/>
      <c r="BOW78"/>
      <c r="BOX78"/>
      <c r="BOY78"/>
      <c r="BOZ78"/>
      <c r="BPA78"/>
      <c r="BPB78"/>
      <c r="BPC78"/>
      <c r="BPD78"/>
      <c r="BPE78"/>
      <c r="BPF78"/>
      <c r="BPG78"/>
      <c r="BPH78"/>
      <c r="BPI78"/>
      <c r="BPJ78"/>
      <c r="BPK78"/>
      <c r="BPL78"/>
      <c r="BPM78"/>
      <c r="BPN78"/>
      <c r="BPO78"/>
      <c r="BPP78"/>
      <c r="BPQ78"/>
      <c r="BPR78"/>
      <c r="BPS78"/>
      <c r="BPT78"/>
      <c r="BPU78"/>
      <c r="BPV78"/>
      <c r="BPW78"/>
      <c r="BPX78"/>
      <c r="BPY78"/>
      <c r="BPZ78"/>
      <c r="BQA78"/>
      <c r="BQB78"/>
      <c r="BQC78"/>
      <c r="BQD78"/>
      <c r="BQE78"/>
      <c r="BQF78"/>
      <c r="BQG78"/>
      <c r="BQH78"/>
      <c r="BQI78"/>
      <c r="BQJ78"/>
      <c r="BQK78"/>
      <c r="BQL78"/>
      <c r="BQM78"/>
      <c r="BQN78"/>
      <c r="BQO78"/>
      <c r="BQP78"/>
      <c r="BQQ78"/>
      <c r="BQR78"/>
      <c r="BQS78"/>
      <c r="BQT78"/>
      <c r="BQU78"/>
      <c r="BQV78"/>
      <c r="BQW78"/>
      <c r="BQX78"/>
      <c r="BQY78"/>
      <c r="BQZ78"/>
      <c r="BRA78"/>
      <c r="BRB78"/>
      <c r="BRC78"/>
      <c r="BRD78"/>
      <c r="BRE78"/>
      <c r="BRF78"/>
      <c r="BRG78"/>
      <c r="BRH78"/>
      <c r="BRI78"/>
      <c r="BRJ78"/>
      <c r="BRK78"/>
      <c r="BRL78"/>
      <c r="BRM78"/>
      <c r="BRN78"/>
      <c r="BRO78"/>
      <c r="BRP78"/>
      <c r="BRQ78"/>
      <c r="BRR78"/>
      <c r="BRS78"/>
      <c r="BRT78"/>
      <c r="BRU78"/>
      <c r="BRV78"/>
      <c r="BRW78"/>
      <c r="BRX78"/>
      <c r="BRY78"/>
      <c r="BRZ78"/>
      <c r="BSA78"/>
      <c r="BSB78"/>
      <c r="BSC78"/>
      <c r="BSD78"/>
      <c r="BSE78"/>
      <c r="BSF78"/>
      <c r="BSG78"/>
      <c r="BSH78"/>
      <c r="BSI78"/>
      <c r="BSJ78"/>
      <c r="BSK78"/>
      <c r="BSL78"/>
      <c r="BSM78"/>
      <c r="BSN78"/>
      <c r="BSO78"/>
      <c r="BSP78"/>
      <c r="BSQ78"/>
      <c r="BSR78"/>
      <c r="BSS78"/>
      <c r="BST78"/>
      <c r="BSU78"/>
      <c r="BSV78"/>
      <c r="BSW78"/>
      <c r="BSX78"/>
      <c r="BSY78"/>
      <c r="BSZ78"/>
      <c r="BTA78"/>
      <c r="BTB78"/>
      <c r="BTC78"/>
      <c r="BTD78"/>
      <c r="BTE78"/>
      <c r="BTF78"/>
      <c r="BTG78"/>
      <c r="BTH78"/>
      <c r="BTI78"/>
      <c r="BTJ78"/>
      <c r="BTK78"/>
      <c r="BTL78"/>
      <c r="BTM78"/>
      <c r="BTN78"/>
      <c r="BTO78"/>
      <c r="BTP78"/>
      <c r="BTQ78"/>
      <c r="BTR78"/>
      <c r="BTS78"/>
      <c r="BTT78"/>
      <c r="BTU78"/>
      <c r="BTV78"/>
      <c r="BTW78"/>
      <c r="BTX78"/>
      <c r="BTY78"/>
      <c r="BTZ78"/>
      <c r="BUA78"/>
      <c r="BUB78"/>
      <c r="BUC78"/>
      <c r="BUD78"/>
      <c r="BUE78"/>
      <c r="BUF78"/>
      <c r="BUG78"/>
      <c r="BUH78"/>
      <c r="BUI78"/>
      <c r="BUJ78"/>
      <c r="BUK78"/>
      <c r="BUL78"/>
      <c r="BUM78"/>
      <c r="BUN78"/>
      <c r="BUO78"/>
      <c r="BUP78"/>
      <c r="BUQ78"/>
      <c r="BUR78"/>
      <c r="BUS78"/>
      <c r="BUT78"/>
      <c r="BUU78"/>
      <c r="BUV78"/>
      <c r="BUW78"/>
      <c r="BUX78"/>
      <c r="BUY78"/>
      <c r="BUZ78"/>
      <c r="BVA78"/>
      <c r="BVB78"/>
      <c r="BVC78"/>
      <c r="BVD78"/>
      <c r="BVE78"/>
      <c r="BVF78"/>
      <c r="BVG78"/>
      <c r="BVH78"/>
      <c r="BVI78"/>
      <c r="BVJ78"/>
      <c r="BVK78"/>
      <c r="BVL78"/>
      <c r="BVM78"/>
      <c r="BVN78"/>
      <c r="BVO78"/>
      <c r="BVP78"/>
      <c r="BVQ78"/>
      <c r="BVR78"/>
      <c r="BVS78"/>
      <c r="BVT78"/>
      <c r="BVU78"/>
      <c r="BVV78"/>
      <c r="BVW78"/>
      <c r="BVX78"/>
      <c r="BVY78"/>
      <c r="BVZ78"/>
      <c r="BWA78"/>
      <c r="BWB78"/>
      <c r="BWC78"/>
      <c r="BWD78"/>
      <c r="BWE78"/>
      <c r="BWF78"/>
      <c r="BWG78"/>
      <c r="BWH78"/>
      <c r="BWI78"/>
      <c r="BWJ78"/>
      <c r="BWK78"/>
      <c r="BWL78"/>
      <c r="BWM78"/>
      <c r="BWN78"/>
      <c r="BWO78"/>
      <c r="BWP78"/>
      <c r="BWQ78"/>
      <c r="BWR78"/>
      <c r="BWS78"/>
      <c r="BWT78"/>
      <c r="BWU78"/>
      <c r="BWV78"/>
      <c r="BWW78"/>
      <c r="BWX78"/>
      <c r="BWY78"/>
      <c r="BWZ78"/>
      <c r="BXA78"/>
      <c r="BXB78"/>
      <c r="BXC78"/>
      <c r="BXD78"/>
      <c r="BXE78"/>
      <c r="BXF78"/>
      <c r="BXG78"/>
      <c r="BXH78"/>
      <c r="BXI78"/>
      <c r="BXJ78"/>
      <c r="BXK78"/>
      <c r="BXL78"/>
      <c r="BXM78"/>
      <c r="BXN78"/>
      <c r="BXO78"/>
      <c r="BXP78"/>
      <c r="BXQ78"/>
      <c r="BXR78"/>
      <c r="BXS78"/>
      <c r="BXT78"/>
      <c r="BXU78"/>
      <c r="BXV78"/>
      <c r="BXW78"/>
      <c r="BXX78"/>
      <c r="BXY78"/>
      <c r="BXZ78"/>
      <c r="BYA78"/>
      <c r="BYB78"/>
      <c r="BYC78"/>
      <c r="BYD78"/>
      <c r="BYE78"/>
      <c r="BYF78"/>
      <c r="BYG78"/>
      <c r="BYH78"/>
      <c r="BYI78"/>
      <c r="BYJ78"/>
      <c r="BYK78"/>
      <c r="BYL78"/>
      <c r="BYM78"/>
      <c r="BYN78"/>
      <c r="BYO78"/>
      <c r="BYP78"/>
      <c r="BYQ78"/>
      <c r="BYR78"/>
      <c r="BYS78"/>
      <c r="BYT78"/>
      <c r="BYU78"/>
      <c r="BYV78"/>
      <c r="BYW78"/>
      <c r="BYX78"/>
      <c r="BYY78"/>
      <c r="BYZ78"/>
      <c r="BZA78"/>
      <c r="BZB78"/>
      <c r="BZC78"/>
      <c r="BZD78"/>
      <c r="BZE78"/>
      <c r="BZF78"/>
      <c r="BZG78"/>
      <c r="BZH78"/>
      <c r="BZI78"/>
      <c r="BZJ78"/>
      <c r="BZK78"/>
      <c r="BZL78"/>
      <c r="BZM78"/>
      <c r="BZN78"/>
      <c r="BZO78"/>
      <c r="BZP78"/>
      <c r="BZQ78"/>
      <c r="BZR78"/>
      <c r="BZS78"/>
      <c r="BZT78"/>
      <c r="BZU78"/>
      <c r="BZV78"/>
      <c r="BZW78"/>
      <c r="BZX78"/>
      <c r="BZY78"/>
      <c r="BZZ78"/>
      <c r="CAA78"/>
      <c r="CAB78"/>
      <c r="CAC78"/>
      <c r="CAD78"/>
      <c r="CAE78"/>
      <c r="CAF78"/>
      <c r="CAG78"/>
      <c r="CAH78"/>
      <c r="CAI78"/>
      <c r="CAJ78"/>
      <c r="CAK78"/>
      <c r="CAL78"/>
      <c r="CAM78"/>
      <c r="CAN78"/>
      <c r="CAO78"/>
      <c r="CAP78"/>
      <c r="CAQ78"/>
      <c r="CAR78"/>
      <c r="CAS78"/>
      <c r="CAT78"/>
      <c r="CAU78"/>
      <c r="CAV78"/>
      <c r="CAW78"/>
      <c r="CAX78"/>
      <c r="CAY78"/>
      <c r="CAZ78"/>
      <c r="CBA78"/>
      <c r="CBB78"/>
      <c r="CBC78"/>
      <c r="CBD78"/>
      <c r="CBE78"/>
      <c r="CBF78"/>
      <c r="CBG78"/>
      <c r="CBH78"/>
      <c r="CBI78"/>
      <c r="CBJ78"/>
      <c r="CBK78"/>
      <c r="CBL78"/>
      <c r="CBM78"/>
      <c r="CBN78"/>
      <c r="CBO78"/>
      <c r="CBP78"/>
      <c r="CBQ78"/>
      <c r="CBR78"/>
      <c r="CBS78"/>
      <c r="CBT78"/>
      <c r="CBU78"/>
      <c r="CBV78"/>
      <c r="CBW78"/>
      <c r="CBX78"/>
      <c r="CBY78"/>
      <c r="CBZ78"/>
      <c r="CCA78"/>
      <c r="CCB78"/>
      <c r="CCC78"/>
      <c r="CCD78"/>
      <c r="CCE78"/>
      <c r="CCF78"/>
      <c r="CCG78"/>
      <c r="CCH78"/>
      <c r="CCI78"/>
      <c r="CCJ78"/>
      <c r="CCK78"/>
      <c r="CCL78"/>
      <c r="CCM78"/>
      <c r="CCN78"/>
      <c r="CCO78"/>
      <c r="CCP78"/>
      <c r="CCQ78"/>
      <c r="CCR78"/>
      <c r="CCS78"/>
      <c r="CCT78"/>
      <c r="CCU78"/>
      <c r="CCV78"/>
      <c r="CCW78"/>
      <c r="CCX78"/>
      <c r="CCY78"/>
      <c r="CCZ78"/>
      <c r="CDA78"/>
      <c r="CDB78"/>
      <c r="CDC78"/>
      <c r="CDD78"/>
      <c r="CDE78"/>
      <c r="CDF78"/>
      <c r="CDG78"/>
      <c r="CDH78"/>
      <c r="CDI78"/>
      <c r="CDJ78"/>
      <c r="CDK78"/>
      <c r="CDL78"/>
      <c r="CDM78"/>
      <c r="CDN78"/>
      <c r="CDO78"/>
      <c r="CDP78"/>
      <c r="CDQ78"/>
      <c r="CDR78"/>
      <c r="CDS78"/>
      <c r="CDT78"/>
      <c r="CDU78"/>
      <c r="CDV78"/>
      <c r="CDW78"/>
      <c r="CDX78"/>
      <c r="CDY78"/>
      <c r="CDZ78"/>
      <c r="CEA78"/>
      <c r="CEB78"/>
      <c r="CEC78"/>
      <c r="CED78"/>
      <c r="CEE78"/>
      <c r="CEF78"/>
      <c r="CEG78"/>
      <c r="CEH78"/>
      <c r="CEI78"/>
      <c r="CEJ78"/>
      <c r="CEK78"/>
      <c r="CEL78"/>
      <c r="CEM78"/>
      <c r="CEN78"/>
      <c r="CEO78"/>
      <c r="CEP78"/>
      <c r="CEQ78"/>
      <c r="CER78"/>
      <c r="CES78"/>
      <c r="CET78"/>
      <c r="CEU78"/>
      <c r="CEV78"/>
      <c r="CEW78"/>
      <c r="CEX78"/>
      <c r="CEY78"/>
      <c r="CEZ78"/>
      <c r="CFA78"/>
      <c r="CFB78"/>
      <c r="CFC78"/>
      <c r="CFD78"/>
      <c r="CFE78"/>
      <c r="CFF78"/>
      <c r="CFG78"/>
      <c r="CFH78"/>
      <c r="CFI78"/>
      <c r="CFJ78"/>
      <c r="CFK78"/>
      <c r="CFL78"/>
      <c r="CFM78"/>
      <c r="CFN78"/>
      <c r="CFO78"/>
      <c r="CFP78"/>
      <c r="CFQ78"/>
      <c r="CFR78"/>
      <c r="CFS78"/>
      <c r="CFT78"/>
      <c r="CFU78"/>
      <c r="CFV78"/>
      <c r="CFW78"/>
      <c r="CFX78"/>
      <c r="CFY78"/>
      <c r="CFZ78"/>
      <c r="CGA78"/>
      <c r="CGB78"/>
      <c r="CGC78"/>
      <c r="CGD78"/>
      <c r="CGE78"/>
      <c r="CGF78"/>
      <c r="CGG78"/>
      <c r="CGH78"/>
      <c r="CGI78"/>
      <c r="CGJ78"/>
      <c r="CGK78"/>
      <c r="CGL78"/>
      <c r="CGM78"/>
      <c r="CGN78"/>
      <c r="CGO78"/>
      <c r="CGP78"/>
      <c r="CGQ78"/>
      <c r="CGR78"/>
      <c r="CGS78"/>
      <c r="CGT78"/>
      <c r="CGU78"/>
      <c r="CGV78"/>
      <c r="CGW78"/>
      <c r="CGX78"/>
      <c r="CGY78"/>
      <c r="CGZ78"/>
      <c r="CHA78"/>
      <c r="CHB78"/>
      <c r="CHC78"/>
      <c r="CHD78"/>
      <c r="CHE78"/>
      <c r="CHF78"/>
      <c r="CHG78"/>
      <c r="CHH78"/>
      <c r="CHI78"/>
      <c r="CHJ78"/>
      <c r="CHK78"/>
      <c r="CHL78"/>
      <c r="CHM78"/>
      <c r="CHN78"/>
      <c r="CHO78"/>
      <c r="CHP78"/>
      <c r="CHQ78"/>
      <c r="CHR78"/>
      <c r="CHS78"/>
      <c r="CHT78"/>
      <c r="CHU78"/>
      <c r="CHV78"/>
      <c r="CHW78"/>
      <c r="CHX78"/>
      <c r="CHY78"/>
      <c r="CHZ78"/>
      <c r="CIA78"/>
      <c r="CIB78"/>
      <c r="CIC78"/>
      <c r="CID78"/>
      <c r="CIE78"/>
      <c r="CIF78"/>
      <c r="CIG78"/>
      <c r="CIH78"/>
      <c r="CII78"/>
      <c r="CIJ78"/>
      <c r="CIK78"/>
      <c r="CIL78"/>
      <c r="CIM78"/>
      <c r="CIN78"/>
      <c r="CIO78"/>
      <c r="CIP78"/>
      <c r="CIQ78"/>
      <c r="CIR78"/>
      <c r="CIS78"/>
      <c r="CIT78"/>
      <c r="CIU78"/>
      <c r="CIV78"/>
      <c r="CIW78"/>
      <c r="CIX78"/>
      <c r="CIY78"/>
      <c r="CIZ78"/>
      <c r="CJA78"/>
      <c r="CJB78"/>
      <c r="CJC78"/>
      <c r="CJD78"/>
      <c r="CJE78"/>
      <c r="CJF78"/>
      <c r="CJG78"/>
      <c r="CJH78"/>
      <c r="CJI78"/>
      <c r="CJJ78"/>
      <c r="CJK78"/>
      <c r="CJL78"/>
      <c r="CJM78"/>
      <c r="CJN78"/>
      <c r="CJO78"/>
      <c r="CJP78"/>
      <c r="CJQ78"/>
      <c r="CJR78"/>
      <c r="CJS78"/>
      <c r="CJT78"/>
      <c r="CJU78"/>
      <c r="CJV78"/>
      <c r="CJW78"/>
      <c r="CJX78"/>
      <c r="CJY78"/>
      <c r="CJZ78"/>
      <c r="CKA78"/>
      <c r="CKB78"/>
      <c r="CKC78"/>
      <c r="CKD78"/>
      <c r="CKE78"/>
      <c r="CKF78"/>
      <c r="CKG78"/>
      <c r="CKH78"/>
      <c r="CKI78"/>
      <c r="CKJ78"/>
      <c r="CKK78"/>
      <c r="CKL78"/>
      <c r="CKM78"/>
      <c r="CKN78"/>
      <c r="CKO78"/>
      <c r="CKP78"/>
      <c r="CKQ78"/>
      <c r="CKR78"/>
      <c r="CKS78"/>
      <c r="CKT78"/>
      <c r="CKU78"/>
      <c r="CKV78"/>
      <c r="CKW78"/>
      <c r="CKX78"/>
      <c r="CKY78"/>
      <c r="CKZ78"/>
      <c r="CLA78"/>
      <c r="CLB78"/>
      <c r="CLC78"/>
      <c r="CLD78"/>
      <c r="CLE78"/>
      <c r="CLF78"/>
      <c r="CLG78"/>
      <c r="CLH78"/>
      <c r="CLI78"/>
      <c r="CLJ78"/>
      <c r="CLK78"/>
      <c r="CLL78"/>
      <c r="CLM78"/>
      <c r="CLN78"/>
      <c r="CLO78"/>
      <c r="CLP78"/>
      <c r="CLQ78"/>
      <c r="CLR78"/>
      <c r="CLS78"/>
      <c r="CLT78"/>
      <c r="CLU78"/>
      <c r="CLV78"/>
      <c r="CLW78"/>
      <c r="CLX78"/>
      <c r="CLY78"/>
      <c r="CLZ78"/>
      <c r="CMA78"/>
      <c r="CMB78"/>
      <c r="CMC78"/>
      <c r="CMD78"/>
      <c r="CME78"/>
      <c r="CMF78"/>
      <c r="CMG78"/>
      <c r="CMH78"/>
      <c r="CMI78"/>
      <c r="CMJ78"/>
      <c r="CMK78"/>
      <c r="CML78"/>
      <c r="CMM78"/>
      <c r="CMN78"/>
      <c r="CMO78"/>
      <c r="CMP78"/>
      <c r="CMQ78"/>
      <c r="CMR78"/>
      <c r="CMS78"/>
      <c r="CMT78"/>
      <c r="CMU78"/>
      <c r="CMV78"/>
      <c r="CMW78"/>
      <c r="CMX78"/>
      <c r="CMY78"/>
      <c r="CMZ78"/>
      <c r="CNA78"/>
      <c r="CNB78"/>
      <c r="CNC78"/>
      <c r="CND78"/>
      <c r="CNE78"/>
      <c r="CNF78"/>
      <c r="CNG78"/>
      <c r="CNH78"/>
      <c r="CNI78"/>
      <c r="CNJ78"/>
      <c r="CNK78"/>
      <c r="CNL78"/>
      <c r="CNM78"/>
      <c r="CNN78"/>
      <c r="CNO78"/>
      <c r="CNP78"/>
      <c r="CNQ78"/>
      <c r="CNR78"/>
      <c r="CNS78"/>
      <c r="CNT78"/>
      <c r="CNU78"/>
      <c r="CNV78"/>
      <c r="CNW78"/>
      <c r="CNX78"/>
      <c r="CNY78"/>
      <c r="CNZ78"/>
      <c r="COA78"/>
      <c r="COB78"/>
      <c r="COC78"/>
      <c r="COD78"/>
      <c r="COE78"/>
      <c r="COF78"/>
      <c r="COG78"/>
      <c r="COH78"/>
      <c r="COI78"/>
      <c r="COJ78"/>
      <c r="COK78"/>
      <c r="COL78"/>
      <c r="COM78"/>
      <c r="CON78"/>
      <c r="COO78"/>
      <c r="COP78"/>
      <c r="COQ78"/>
      <c r="COR78"/>
      <c r="COS78"/>
      <c r="COT78"/>
      <c r="COU78"/>
      <c r="COV78"/>
      <c r="COW78"/>
      <c r="COX78"/>
      <c r="COY78"/>
      <c r="COZ78"/>
      <c r="CPA78"/>
      <c r="CPB78"/>
      <c r="CPC78"/>
      <c r="CPD78"/>
      <c r="CPE78"/>
      <c r="CPF78"/>
      <c r="CPG78"/>
      <c r="CPH78"/>
      <c r="CPI78"/>
      <c r="CPJ78"/>
      <c r="CPK78"/>
      <c r="CPL78"/>
      <c r="CPM78"/>
      <c r="CPN78"/>
      <c r="CPO78"/>
      <c r="CPP78"/>
      <c r="CPQ78"/>
      <c r="CPR78"/>
      <c r="CPS78"/>
      <c r="CPT78"/>
      <c r="CPU78"/>
      <c r="CPV78"/>
      <c r="CPW78"/>
      <c r="CPX78"/>
      <c r="CPY78"/>
      <c r="CPZ78"/>
      <c r="CQA78"/>
      <c r="CQB78"/>
      <c r="CQC78"/>
      <c r="CQD78"/>
      <c r="CQE78"/>
      <c r="CQF78"/>
      <c r="CQG78"/>
      <c r="CQH78"/>
      <c r="CQI78"/>
      <c r="CQJ78"/>
      <c r="CQK78"/>
      <c r="CQL78"/>
      <c r="CQM78"/>
      <c r="CQN78"/>
      <c r="CQO78"/>
      <c r="CQP78"/>
      <c r="CQQ78"/>
      <c r="CQR78"/>
      <c r="CQS78"/>
      <c r="CQT78"/>
      <c r="CQU78"/>
      <c r="CQV78"/>
      <c r="CQW78"/>
      <c r="CQX78"/>
      <c r="CQY78"/>
      <c r="CQZ78"/>
      <c r="CRA78"/>
      <c r="CRB78"/>
      <c r="CRC78"/>
      <c r="CRD78"/>
      <c r="CRE78"/>
      <c r="CRF78"/>
      <c r="CRG78"/>
      <c r="CRH78"/>
      <c r="CRI78"/>
      <c r="CRJ78"/>
      <c r="CRK78"/>
    </row>
    <row r="79" spans="1:2507" x14ac:dyDescent="0.3">
      <c r="A79" s="119" t="s">
        <v>126</v>
      </c>
      <c r="B79" s="123" t="s">
        <v>73</v>
      </c>
      <c r="C79" s="53">
        <v>0.88400000000000001</v>
      </c>
    </row>
    <row r="80" spans="1:2507" x14ac:dyDescent="0.3">
      <c r="A80" s="119" t="s">
        <v>127</v>
      </c>
      <c r="B80" s="123" t="s">
        <v>73</v>
      </c>
      <c r="C80" s="158">
        <v>0.17194658004023933</v>
      </c>
      <c r="E80" s="15"/>
      <c r="F80" s="15"/>
      <c r="G80" s="15"/>
      <c r="H80" s="15"/>
    </row>
    <row r="81" spans="1:2507" x14ac:dyDescent="0.3">
      <c r="A81" s="119" t="s">
        <v>183</v>
      </c>
      <c r="B81" s="123" t="s">
        <v>73</v>
      </c>
      <c r="C81" s="158">
        <v>0.11139790590538201</v>
      </c>
      <c r="E81" s="15"/>
      <c r="F81" s="15"/>
      <c r="G81" s="15"/>
      <c r="H81" s="15"/>
    </row>
    <row r="82" spans="1:2507" x14ac:dyDescent="0.3">
      <c r="A82" s="119" t="s">
        <v>270</v>
      </c>
      <c r="B82" s="123" t="s">
        <v>174</v>
      </c>
      <c r="C82" s="158">
        <v>2.1000000000000001E-2</v>
      </c>
      <c r="E82" s="15"/>
      <c r="F82" s="287"/>
      <c r="G82" s="288"/>
      <c r="H82" s="15"/>
    </row>
    <row r="83" spans="1:2507" x14ac:dyDescent="0.3">
      <c r="A83" s="119" t="s">
        <v>271</v>
      </c>
      <c r="B83" s="123" t="s">
        <v>174</v>
      </c>
      <c r="C83" s="158">
        <v>0.16300000000000001</v>
      </c>
      <c r="E83" s="15"/>
      <c r="F83" s="287"/>
      <c r="G83" s="288"/>
      <c r="H83" s="15"/>
    </row>
    <row r="84" spans="1:2507" x14ac:dyDescent="0.3">
      <c r="A84" s="236"/>
      <c r="B84" s="237"/>
      <c r="C84" s="221"/>
      <c r="E84" s="15"/>
      <c r="F84" s="287"/>
      <c r="G84" s="288"/>
      <c r="H84" s="15"/>
    </row>
    <row r="85" spans="1:2507" x14ac:dyDescent="0.3">
      <c r="A85" s="119" t="s">
        <v>630</v>
      </c>
      <c r="B85" s="123" t="s">
        <v>73</v>
      </c>
      <c r="C85" s="158">
        <v>2.8160563794549454E-2</v>
      </c>
      <c r="E85" s="15"/>
      <c r="F85" s="287"/>
      <c r="G85" s="288"/>
      <c r="H85" s="15"/>
    </row>
    <row r="86" spans="1:2507" x14ac:dyDescent="0.3">
      <c r="A86" s="119" t="s">
        <v>626</v>
      </c>
      <c r="B86" s="123" t="s">
        <v>73</v>
      </c>
      <c r="C86" s="158">
        <v>2.3919144255342362E-2</v>
      </c>
      <c r="E86" s="15"/>
      <c r="F86" s="287"/>
      <c r="G86" s="288"/>
      <c r="H86" s="15"/>
    </row>
    <row r="87" spans="1:2507" x14ac:dyDescent="0.3">
      <c r="A87" s="119" t="s">
        <v>688</v>
      </c>
      <c r="B87" s="123" t="s">
        <v>73</v>
      </c>
      <c r="C87" s="158">
        <v>7.2415243025247378E-2</v>
      </c>
      <c r="E87" s="15"/>
      <c r="F87" s="287"/>
      <c r="G87" s="288"/>
      <c r="H87" s="15"/>
    </row>
    <row r="88" spans="1:2507" x14ac:dyDescent="0.3">
      <c r="A88" s="119" t="s">
        <v>627</v>
      </c>
      <c r="B88" s="123" t="s">
        <v>73</v>
      </c>
      <c r="C88" s="158">
        <v>4.7714333877406645E-2</v>
      </c>
      <c r="E88" s="15"/>
      <c r="F88" s="287"/>
      <c r="G88" s="287"/>
      <c r="H88" s="15"/>
    </row>
    <row r="89" spans="1:2507" x14ac:dyDescent="0.3">
      <c r="A89" s="119" t="s">
        <v>628</v>
      </c>
      <c r="B89" s="123" t="s">
        <v>73</v>
      </c>
      <c r="C89" s="158">
        <v>0.2513158057702729</v>
      </c>
      <c r="E89" s="15"/>
      <c r="F89" s="15"/>
      <c r="G89" s="15"/>
      <c r="H89" s="15"/>
    </row>
    <row r="90" spans="1:2507" x14ac:dyDescent="0.3">
      <c r="A90" s="119" t="s">
        <v>631</v>
      </c>
      <c r="B90" s="123" t="s">
        <v>73</v>
      </c>
      <c r="C90" s="158">
        <v>0.41031784894531964</v>
      </c>
      <c r="E90" s="15"/>
      <c r="F90" s="15"/>
      <c r="G90" s="15"/>
      <c r="H90" s="15"/>
    </row>
    <row r="91" spans="1:2507" x14ac:dyDescent="0.3">
      <c r="A91" s="119" t="s">
        <v>629</v>
      </c>
      <c r="B91" s="123" t="s">
        <v>73</v>
      </c>
      <c r="C91" s="290">
        <v>0.45342377398037281</v>
      </c>
      <c r="E91" s="15"/>
      <c r="F91" s="15"/>
      <c r="G91" s="15"/>
      <c r="H91" s="15"/>
    </row>
    <row r="92" spans="1:2507" x14ac:dyDescent="0.3">
      <c r="A92" s="119" t="s">
        <v>632</v>
      </c>
      <c r="B92" s="123" t="s">
        <v>73</v>
      </c>
      <c r="C92" s="291">
        <v>0.29499999999999998</v>
      </c>
      <c r="E92" s="15"/>
      <c r="F92" s="287"/>
      <c r="G92" s="289"/>
      <c r="H92" s="15"/>
    </row>
    <row r="93" spans="1:2507" s="128" customFormat="1" x14ac:dyDescent="0.3">
      <c r="A93" s="129" t="s">
        <v>264</v>
      </c>
      <c r="B93" s="126"/>
      <c r="C93" s="127"/>
      <c r="D93"/>
      <c r="E93" s="15"/>
      <c r="F93" s="15"/>
      <c r="G93" s="15"/>
      <c r="H93" s="15"/>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c r="GF93"/>
      <c r="GG93"/>
      <c r="GH93"/>
      <c r="GI93"/>
      <c r="GJ93"/>
      <c r="GK93"/>
      <c r="GL93"/>
      <c r="GM93"/>
      <c r="GN93"/>
      <c r="GO93"/>
      <c r="GP93"/>
      <c r="GQ93"/>
      <c r="GR93"/>
      <c r="GS93"/>
      <c r="GT93"/>
      <c r="GU93"/>
      <c r="GV93"/>
      <c r="GW93"/>
      <c r="GX93"/>
      <c r="GY93"/>
      <c r="GZ93"/>
      <c r="HA93"/>
      <c r="HB93"/>
      <c r="HC93"/>
      <c r="HD93"/>
      <c r="HE93"/>
      <c r="HF93"/>
      <c r="HG93"/>
      <c r="HH93"/>
      <c r="HI93"/>
      <c r="HJ93"/>
      <c r="HK93"/>
      <c r="HL93"/>
      <c r="HM93"/>
      <c r="HN93"/>
      <c r="HO93"/>
      <c r="HP93"/>
      <c r="HQ93"/>
      <c r="HR93"/>
      <c r="HS93"/>
      <c r="HT93"/>
      <c r="HU93"/>
      <c r="HV93"/>
      <c r="HW93"/>
      <c r="HX93"/>
      <c r="HY93"/>
      <c r="HZ93"/>
      <c r="IA93"/>
      <c r="IB93"/>
      <c r="IC93"/>
      <c r="ID93"/>
      <c r="IE93"/>
      <c r="IF93"/>
      <c r="IG93"/>
      <c r="IH93"/>
      <c r="II93"/>
      <c r="IJ93"/>
      <c r="IK93"/>
      <c r="IL93"/>
      <c r="IM93"/>
      <c r="IN93"/>
      <c r="IO93"/>
      <c r="IP93"/>
      <c r="IQ93"/>
      <c r="IR93"/>
      <c r="IS93"/>
      <c r="IT93"/>
      <c r="IU93"/>
      <c r="IV93"/>
      <c r="IW93"/>
      <c r="IX93"/>
      <c r="IY93"/>
      <c r="IZ93"/>
      <c r="JA93"/>
      <c r="JB93"/>
      <c r="JC93"/>
      <c r="JD93"/>
      <c r="JE93"/>
      <c r="JF93"/>
      <c r="JG93"/>
      <c r="JH93"/>
      <c r="JI93"/>
      <c r="JJ93"/>
      <c r="JK93"/>
      <c r="JL93"/>
      <c r="JM93"/>
      <c r="JN93"/>
      <c r="JO93"/>
      <c r="JP93"/>
      <c r="JQ93"/>
      <c r="JR93"/>
      <c r="JS93"/>
      <c r="JT93"/>
      <c r="JU93"/>
      <c r="JV93"/>
      <c r="JW93"/>
      <c r="JX93"/>
      <c r="JY93"/>
      <c r="JZ93"/>
      <c r="KA93"/>
      <c r="KB93"/>
      <c r="KC93"/>
      <c r="KD93"/>
      <c r="KE93"/>
      <c r="KF93"/>
      <c r="KG93"/>
      <c r="KH93"/>
      <c r="KI93"/>
      <c r="KJ93"/>
      <c r="KK93"/>
      <c r="KL93"/>
      <c r="KM93"/>
      <c r="KN93"/>
      <c r="KO93"/>
      <c r="KP93"/>
      <c r="KQ93"/>
      <c r="KR93"/>
      <c r="KS93"/>
      <c r="KT93"/>
      <c r="KU93"/>
      <c r="KV93"/>
      <c r="KW93"/>
      <c r="KX93"/>
      <c r="KY93"/>
      <c r="KZ93"/>
      <c r="LA93"/>
      <c r="LB93"/>
      <c r="LC93"/>
      <c r="LD93"/>
      <c r="LE93"/>
      <c r="LF93"/>
      <c r="LG93"/>
      <c r="LH93"/>
      <c r="LI93"/>
      <c r="LJ93"/>
      <c r="LK93"/>
      <c r="LL93"/>
      <c r="LM93"/>
      <c r="LN93"/>
      <c r="LO93"/>
      <c r="LP93"/>
      <c r="LQ93"/>
      <c r="LR93"/>
      <c r="LS93"/>
      <c r="LT93"/>
      <c r="LU93"/>
      <c r="LV93"/>
      <c r="LW93"/>
      <c r="LX93"/>
      <c r="LY93"/>
      <c r="LZ93"/>
      <c r="MA93"/>
      <c r="MB93"/>
      <c r="MC93"/>
      <c r="MD93"/>
      <c r="ME93"/>
      <c r="MF93"/>
      <c r="MG93"/>
      <c r="MH93"/>
      <c r="MI93"/>
      <c r="MJ93"/>
      <c r="MK93"/>
      <c r="ML93"/>
      <c r="MM93"/>
      <c r="MN93"/>
      <c r="MO93"/>
      <c r="MP93"/>
      <c r="MQ93"/>
      <c r="MR93"/>
      <c r="MS93"/>
      <c r="MT93"/>
      <c r="MU93"/>
      <c r="MV93"/>
      <c r="MW93"/>
      <c r="MX93"/>
      <c r="MY93"/>
      <c r="MZ93"/>
      <c r="NA93"/>
      <c r="NB93"/>
      <c r="NC93"/>
      <c r="ND93"/>
      <c r="NE93"/>
      <c r="NF93"/>
      <c r="NG93"/>
      <c r="NH93"/>
      <c r="NI93"/>
      <c r="NJ93"/>
      <c r="NK93"/>
      <c r="NL93"/>
      <c r="NM93"/>
      <c r="NN93"/>
      <c r="NO93"/>
      <c r="NP93"/>
      <c r="NQ93"/>
      <c r="NR93"/>
      <c r="NS93"/>
      <c r="NT93"/>
      <c r="NU93"/>
      <c r="NV93"/>
      <c r="NW93"/>
      <c r="NX93"/>
      <c r="NY93"/>
      <c r="NZ93"/>
      <c r="OA93"/>
      <c r="OB93"/>
      <c r="OC93"/>
      <c r="OD93"/>
      <c r="OE93"/>
      <c r="OF93"/>
      <c r="OG93"/>
      <c r="OH93"/>
      <c r="OI93"/>
      <c r="OJ93"/>
      <c r="OK93"/>
      <c r="OL93"/>
      <c r="OM93"/>
      <c r="ON93"/>
      <c r="OO93"/>
      <c r="OP93"/>
      <c r="OQ93"/>
      <c r="OR93"/>
      <c r="OS93"/>
      <c r="OT93"/>
      <c r="OU93"/>
      <c r="OV93"/>
      <c r="OW93"/>
      <c r="OX93"/>
      <c r="OY93"/>
      <c r="OZ93"/>
      <c r="PA93"/>
      <c r="PB93"/>
      <c r="PC93"/>
      <c r="PD93"/>
      <c r="PE93"/>
      <c r="PF93"/>
      <c r="PG93"/>
      <c r="PH93"/>
      <c r="PI93"/>
      <c r="PJ93"/>
      <c r="PK93"/>
      <c r="PL93"/>
      <c r="PM93"/>
      <c r="PN93"/>
      <c r="PO93"/>
      <c r="PP93"/>
      <c r="PQ93"/>
      <c r="PR93"/>
      <c r="PS93"/>
      <c r="PT93"/>
      <c r="PU93"/>
      <c r="PV93"/>
      <c r="PW93"/>
      <c r="PX93"/>
      <c r="PY93"/>
      <c r="PZ93"/>
      <c r="QA93"/>
      <c r="QB93"/>
      <c r="QC93"/>
      <c r="QD93"/>
      <c r="QE93"/>
      <c r="QF93"/>
      <c r="QG93"/>
      <c r="QH93"/>
      <c r="QI93"/>
      <c r="QJ93"/>
      <c r="QK93"/>
      <c r="QL93"/>
      <c r="QM93"/>
      <c r="QN93"/>
      <c r="QO93"/>
      <c r="QP93"/>
      <c r="QQ93"/>
      <c r="QR93"/>
      <c r="QS93"/>
      <c r="QT93"/>
      <c r="QU93"/>
      <c r="QV93"/>
      <c r="QW93"/>
      <c r="QX93"/>
      <c r="QY93"/>
      <c r="QZ93"/>
      <c r="RA93"/>
      <c r="RB93"/>
      <c r="RC93"/>
      <c r="RD93"/>
      <c r="RE93"/>
      <c r="RF93"/>
      <c r="RG93"/>
      <c r="RH93"/>
      <c r="RI93"/>
      <c r="RJ93"/>
      <c r="RK93"/>
      <c r="RL93"/>
      <c r="RM93"/>
      <c r="RN93"/>
      <c r="RO93"/>
      <c r="RP93"/>
      <c r="RQ93"/>
      <c r="RR93"/>
      <c r="RS93"/>
      <c r="RT93"/>
      <c r="RU93"/>
      <c r="RV93"/>
      <c r="RW93"/>
      <c r="RX93"/>
      <c r="RY93"/>
      <c r="RZ93"/>
      <c r="SA93"/>
      <c r="SB93"/>
      <c r="SC93"/>
      <c r="SD93"/>
      <c r="SE93"/>
      <c r="SF93"/>
      <c r="SG93"/>
      <c r="SH93"/>
      <c r="SI93"/>
      <c r="SJ93"/>
      <c r="SK93"/>
      <c r="SL93"/>
      <c r="SM93"/>
      <c r="SN93"/>
      <c r="SO93"/>
      <c r="SP93"/>
      <c r="SQ93"/>
      <c r="SR93"/>
      <c r="SS93"/>
      <c r="ST93"/>
      <c r="SU93"/>
      <c r="SV93"/>
      <c r="SW93"/>
      <c r="SX93"/>
      <c r="SY93"/>
      <c r="SZ93"/>
      <c r="TA93"/>
      <c r="TB93"/>
      <c r="TC93"/>
      <c r="TD93"/>
      <c r="TE93"/>
      <c r="TF93"/>
      <c r="TG93"/>
      <c r="TH93"/>
      <c r="TI93"/>
      <c r="TJ93"/>
      <c r="TK93"/>
      <c r="TL93"/>
      <c r="TM93"/>
      <c r="TN93"/>
      <c r="TO93"/>
      <c r="TP93"/>
      <c r="TQ93"/>
      <c r="TR93"/>
      <c r="TS93"/>
      <c r="TT93"/>
      <c r="TU93"/>
      <c r="TV93"/>
      <c r="TW93"/>
      <c r="TX93"/>
      <c r="TY93"/>
      <c r="TZ93"/>
      <c r="UA93"/>
      <c r="UB93"/>
      <c r="UC93"/>
      <c r="UD93"/>
      <c r="UE93"/>
      <c r="UF93"/>
      <c r="UG93"/>
      <c r="UH93"/>
      <c r="UI93"/>
      <c r="UJ93"/>
      <c r="UK93"/>
      <c r="UL93"/>
      <c r="UM93"/>
      <c r="UN93"/>
      <c r="UO93"/>
      <c r="UP93"/>
      <c r="UQ93"/>
      <c r="UR93"/>
      <c r="US93"/>
      <c r="UT93"/>
      <c r="UU93"/>
      <c r="UV93"/>
      <c r="UW93"/>
      <c r="UX93"/>
      <c r="UY93"/>
      <c r="UZ93"/>
      <c r="VA93"/>
      <c r="VB93"/>
      <c r="VC93"/>
      <c r="VD93"/>
      <c r="VE93"/>
      <c r="VF93"/>
      <c r="VG93"/>
      <c r="VH93"/>
      <c r="VI93"/>
      <c r="VJ93"/>
      <c r="VK93"/>
      <c r="VL93"/>
      <c r="VM93"/>
      <c r="VN93"/>
      <c r="VO93"/>
      <c r="VP93"/>
      <c r="VQ93"/>
      <c r="VR93"/>
      <c r="VS93"/>
      <c r="VT93"/>
      <c r="VU93"/>
      <c r="VV93"/>
      <c r="VW93"/>
      <c r="VX93"/>
      <c r="VY93"/>
      <c r="VZ93"/>
      <c r="WA93"/>
      <c r="WB93"/>
      <c r="WC93"/>
      <c r="WD93"/>
      <c r="WE93"/>
      <c r="WF93"/>
      <c r="WG93"/>
      <c r="WH93"/>
      <c r="WI93"/>
      <c r="WJ93"/>
      <c r="WK93"/>
      <c r="WL93"/>
      <c r="WM93"/>
      <c r="WN93"/>
      <c r="WO93"/>
      <c r="WP93"/>
      <c r="WQ93"/>
      <c r="WR93"/>
      <c r="WS93"/>
      <c r="WT93"/>
      <c r="WU93"/>
      <c r="WV93"/>
      <c r="WW93"/>
      <c r="WX93"/>
      <c r="WY93"/>
      <c r="WZ93"/>
      <c r="XA93"/>
      <c r="XB93"/>
      <c r="XC93"/>
      <c r="XD93"/>
      <c r="XE93"/>
      <c r="XF93"/>
      <c r="XG93"/>
      <c r="XH93"/>
      <c r="XI93"/>
      <c r="XJ93"/>
      <c r="XK93"/>
      <c r="XL93"/>
      <c r="XM93"/>
      <c r="XN93"/>
      <c r="XO93"/>
      <c r="XP93"/>
      <c r="XQ93"/>
      <c r="XR93"/>
      <c r="XS93"/>
      <c r="XT93"/>
      <c r="XU93"/>
      <c r="XV93"/>
      <c r="XW93"/>
      <c r="XX93"/>
      <c r="XY93"/>
      <c r="XZ93"/>
      <c r="YA93"/>
      <c r="YB93"/>
      <c r="YC93"/>
      <c r="YD93"/>
      <c r="YE93"/>
      <c r="YF93"/>
      <c r="YG93"/>
      <c r="YH93"/>
      <c r="YI93"/>
      <c r="YJ93"/>
      <c r="YK93"/>
      <c r="YL93"/>
      <c r="YM93"/>
      <c r="YN93"/>
      <c r="YO93"/>
      <c r="YP93"/>
      <c r="YQ93"/>
      <c r="YR93"/>
      <c r="YS93"/>
      <c r="YT93"/>
      <c r="YU93"/>
      <c r="YV93"/>
      <c r="YW93"/>
      <c r="YX93"/>
      <c r="YY93"/>
      <c r="YZ93"/>
      <c r="ZA93"/>
      <c r="ZB93"/>
      <c r="ZC93"/>
      <c r="ZD93"/>
      <c r="ZE93"/>
      <c r="ZF93"/>
      <c r="ZG93"/>
      <c r="ZH93"/>
      <c r="ZI93"/>
      <c r="ZJ93"/>
      <c r="ZK93"/>
      <c r="ZL93"/>
      <c r="ZM93"/>
      <c r="ZN93"/>
      <c r="ZO93"/>
      <c r="ZP93"/>
      <c r="ZQ93"/>
      <c r="ZR93"/>
      <c r="ZS93"/>
      <c r="ZT93"/>
      <c r="ZU93"/>
      <c r="ZV93"/>
      <c r="ZW93"/>
      <c r="ZX93"/>
      <c r="ZY93"/>
      <c r="ZZ93"/>
      <c r="AAA93"/>
      <c r="AAB93"/>
      <c r="AAC93"/>
      <c r="AAD93"/>
      <c r="AAE93"/>
      <c r="AAF93"/>
      <c r="AAG93"/>
      <c r="AAH93"/>
      <c r="AAI93"/>
      <c r="AAJ93"/>
      <c r="AAK93"/>
      <c r="AAL93"/>
      <c r="AAM93"/>
      <c r="AAN93"/>
      <c r="AAO93"/>
      <c r="AAP93"/>
      <c r="AAQ93"/>
      <c r="AAR93"/>
      <c r="AAS93"/>
      <c r="AAT93"/>
      <c r="AAU93"/>
      <c r="AAV93"/>
      <c r="AAW93"/>
      <c r="AAX93"/>
      <c r="AAY93"/>
      <c r="AAZ93"/>
      <c r="ABA93"/>
      <c r="ABB93"/>
      <c r="ABC93"/>
      <c r="ABD93"/>
      <c r="ABE93"/>
      <c r="ABF93"/>
      <c r="ABG93"/>
      <c r="ABH93"/>
      <c r="ABI93"/>
      <c r="ABJ93"/>
      <c r="ABK93"/>
      <c r="ABL93"/>
      <c r="ABM93"/>
      <c r="ABN93"/>
      <c r="ABO93"/>
      <c r="ABP93"/>
      <c r="ABQ93"/>
      <c r="ABR93"/>
      <c r="ABS93"/>
      <c r="ABT93"/>
      <c r="ABU93"/>
      <c r="ABV93"/>
      <c r="ABW93"/>
      <c r="ABX93"/>
      <c r="ABY93"/>
      <c r="ABZ93"/>
      <c r="ACA93"/>
      <c r="ACB93"/>
      <c r="ACC93"/>
      <c r="ACD93"/>
      <c r="ACE93"/>
      <c r="ACF93"/>
      <c r="ACG93"/>
      <c r="ACH93"/>
      <c r="ACI93"/>
      <c r="ACJ93"/>
      <c r="ACK93"/>
      <c r="ACL93"/>
      <c r="ACM93"/>
      <c r="ACN93"/>
      <c r="ACO93"/>
      <c r="ACP93"/>
      <c r="ACQ93"/>
      <c r="ACR93"/>
      <c r="ACS93"/>
      <c r="ACT93"/>
      <c r="ACU93"/>
      <c r="ACV93"/>
      <c r="ACW93"/>
      <c r="ACX93"/>
      <c r="ACY93"/>
      <c r="ACZ93"/>
      <c r="ADA93"/>
      <c r="ADB93"/>
      <c r="ADC93"/>
      <c r="ADD93"/>
      <c r="ADE93"/>
      <c r="ADF93"/>
      <c r="ADG93"/>
      <c r="ADH93"/>
      <c r="ADI93"/>
      <c r="ADJ93"/>
      <c r="ADK93"/>
      <c r="ADL93"/>
      <c r="ADM93"/>
      <c r="ADN93"/>
      <c r="ADO93"/>
      <c r="ADP93"/>
      <c r="ADQ93"/>
      <c r="ADR93"/>
      <c r="ADS93"/>
      <c r="ADT93"/>
      <c r="ADU93"/>
      <c r="ADV93"/>
      <c r="ADW93"/>
      <c r="ADX93"/>
      <c r="ADY93"/>
      <c r="ADZ93"/>
      <c r="AEA93"/>
      <c r="AEB93"/>
      <c r="AEC93"/>
      <c r="AED93"/>
      <c r="AEE93"/>
      <c r="AEF93"/>
      <c r="AEG93"/>
      <c r="AEH93"/>
      <c r="AEI93"/>
      <c r="AEJ93"/>
      <c r="AEK93"/>
      <c r="AEL93"/>
      <c r="AEM93"/>
      <c r="AEN93"/>
      <c r="AEO93"/>
      <c r="AEP93"/>
      <c r="AEQ93"/>
      <c r="AER93"/>
      <c r="AES93"/>
      <c r="AET93"/>
      <c r="AEU93"/>
      <c r="AEV93"/>
      <c r="AEW93"/>
      <c r="AEX93"/>
      <c r="AEY93"/>
      <c r="AEZ93"/>
      <c r="AFA93"/>
      <c r="AFB93"/>
      <c r="AFC93"/>
      <c r="AFD93"/>
      <c r="AFE93"/>
      <c r="AFF93"/>
      <c r="AFG93"/>
      <c r="AFH93"/>
      <c r="AFI93"/>
      <c r="AFJ93"/>
      <c r="AFK93"/>
      <c r="AFL93"/>
      <c r="AFM93"/>
      <c r="AFN93"/>
      <c r="AFO93"/>
      <c r="AFP93"/>
      <c r="AFQ93"/>
      <c r="AFR93"/>
      <c r="AFS93"/>
      <c r="AFT93"/>
      <c r="AFU93"/>
      <c r="AFV93"/>
      <c r="AFW93"/>
      <c r="AFX93"/>
      <c r="AFY93"/>
      <c r="AFZ93"/>
      <c r="AGA93"/>
      <c r="AGB93"/>
      <c r="AGC93"/>
      <c r="AGD93"/>
      <c r="AGE93"/>
      <c r="AGF93"/>
      <c r="AGG93"/>
      <c r="AGH93"/>
      <c r="AGI93"/>
      <c r="AGJ93"/>
      <c r="AGK93"/>
      <c r="AGL93"/>
      <c r="AGM93"/>
      <c r="AGN93"/>
      <c r="AGO93"/>
      <c r="AGP93"/>
      <c r="AGQ93"/>
      <c r="AGR93"/>
      <c r="AGS93"/>
      <c r="AGT93"/>
      <c r="AGU93"/>
      <c r="AGV93"/>
      <c r="AGW93"/>
      <c r="AGX93"/>
      <c r="AGY93"/>
      <c r="AGZ93"/>
      <c r="AHA93"/>
      <c r="AHB93"/>
      <c r="AHC93"/>
      <c r="AHD93"/>
      <c r="AHE93"/>
      <c r="AHF93"/>
      <c r="AHG93"/>
      <c r="AHH93"/>
      <c r="AHI93"/>
      <c r="AHJ93"/>
      <c r="AHK93"/>
      <c r="AHL93"/>
      <c r="AHM93"/>
      <c r="AHN93"/>
      <c r="AHO93"/>
      <c r="AHP93"/>
      <c r="AHQ93"/>
      <c r="AHR93"/>
      <c r="AHS93"/>
      <c r="AHT93"/>
      <c r="AHU93"/>
      <c r="AHV93"/>
      <c r="AHW93"/>
      <c r="AHX93"/>
      <c r="AHY93"/>
      <c r="AHZ93"/>
      <c r="AIA93"/>
      <c r="AIB93"/>
      <c r="AIC93"/>
      <c r="AID93"/>
      <c r="AIE93"/>
      <c r="AIF93"/>
      <c r="AIG93"/>
      <c r="AIH93"/>
      <c r="AII93"/>
      <c r="AIJ93"/>
      <c r="AIK93"/>
      <c r="AIL93"/>
      <c r="AIM93"/>
      <c r="AIN93"/>
      <c r="AIO93"/>
      <c r="AIP93"/>
      <c r="AIQ93"/>
      <c r="AIR93"/>
      <c r="AIS93"/>
      <c r="AIT93"/>
      <c r="AIU93"/>
      <c r="AIV93"/>
      <c r="AIW93"/>
      <c r="AIX93"/>
      <c r="AIY93"/>
      <c r="AIZ93"/>
      <c r="AJA93"/>
      <c r="AJB93"/>
      <c r="AJC93"/>
      <c r="AJD93"/>
      <c r="AJE93"/>
      <c r="AJF93"/>
      <c r="AJG93"/>
      <c r="AJH93"/>
      <c r="AJI93"/>
      <c r="AJJ93"/>
      <c r="AJK93"/>
      <c r="AJL93"/>
      <c r="AJM93"/>
      <c r="AJN93"/>
      <c r="AJO93"/>
      <c r="AJP93"/>
      <c r="AJQ93"/>
      <c r="AJR93"/>
      <c r="AJS93"/>
      <c r="AJT93"/>
      <c r="AJU93"/>
      <c r="AJV93"/>
      <c r="AJW93"/>
      <c r="AJX93"/>
      <c r="AJY93"/>
      <c r="AJZ93"/>
      <c r="AKA93"/>
      <c r="AKB93"/>
      <c r="AKC93"/>
      <c r="AKD93"/>
      <c r="AKE93"/>
      <c r="AKF93"/>
      <c r="AKG93"/>
      <c r="AKH93"/>
      <c r="AKI93"/>
      <c r="AKJ93"/>
      <c r="AKK93"/>
      <c r="AKL93"/>
      <c r="AKM93"/>
      <c r="AKN93"/>
      <c r="AKO93"/>
      <c r="AKP93"/>
      <c r="AKQ93"/>
      <c r="AKR93"/>
      <c r="AKS93"/>
      <c r="AKT93"/>
      <c r="AKU93"/>
      <c r="AKV93"/>
      <c r="AKW93"/>
      <c r="AKX93"/>
      <c r="AKY93"/>
      <c r="AKZ93"/>
      <c r="ALA93"/>
      <c r="ALB93"/>
      <c r="ALC93"/>
      <c r="ALD93"/>
      <c r="ALE93"/>
      <c r="ALF93"/>
      <c r="ALG93"/>
      <c r="ALH93"/>
      <c r="ALI93"/>
      <c r="ALJ93"/>
      <c r="ALK93"/>
      <c r="ALL93"/>
      <c r="ALM93"/>
      <c r="ALN93"/>
      <c r="ALO93"/>
      <c r="ALP93"/>
      <c r="ALQ93"/>
      <c r="ALR93"/>
      <c r="ALS93"/>
      <c r="ALT93"/>
      <c r="ALU93"/>
      <c r="ALV93"/>
      <c r="ALW93"/>
      <c r="ALX93"/>
      <c r="ALY93"/>
      <c r="ALZ93"/>
      <c r="AMA93"/>
      <c r="AMB93"/>
      <c r="AMC93"/>
      <c r="AMD93"/>
      <c r="AME93"/>
      <c r="AMF93"/>
      <c r="AMG93"/>
      <c r="AMH93"/>
      <c r="AMI93"/>
      <c r="AMJ93"/>
      <c r="AMK93"/>
      <c r="AML93"/>
      <c r="AMM93"/>
      <c r="AMN93"/>
      <c r="AMO93"/>
      <c r="AMP93"/>
      <c r="AMQ93"/>
      <c r="AMR93"/>
      <c r="AMS93"/>
      <c r="AMT93"/>
      <c r="AMU93"/>
      <c r="AMV93"/>
      <c r="AMW93"/>
      <c r="AMX93"/>
      <c r="AMY93"/>
      <c r="AMZ93"/>
      <c r="ANA93"/>
      <c r="ANB93"/>
      <c r="ANC93"/>
      <c r="AND93"/>
      <c r="ANE93"/>
      <c r="ANF93"/>
      <c r="ANG93"/>
      <c r="ANH93"/>
      <c r="ANI93"/>
      <c r="ANJ93"/>
      <c r="ANK93"/>
      <c r="ANL93"/>
      <c r="ANM93"/>
      <c r="ANN93"/>
      <c r="ANO93"/>
      <c r="ANP93"/>
      <c r="ANQ93"/>
      <c r="ANR93"/>
      <c r="ANS93"/>
      <c r="ANT93"/>
      <c r="ANU93"/>
      <c r="ANV93"/>
      <c r="ANW93"/>
      <c r="ANX93"/>
      <c r="ANY93"/>
      <c r="ANZ93"/>
      <c r="AOA93"/>
      <c r="AOB93"/>
      <c r="AOC93"/>
      <c r="AOD93"/>
      <c r="AOE93"/>
      <c r="AOF93"/>
      <c r="AOG93"/>
      <c r="AOH93"/>
      <c r="AOI93"/>
      <c r="AOJ93"/>
      <c r="AOK93"/>
      <c r="AOL93"/>
      <c r="AOM93"/>
      <c r="AON93"/>
      <c r="AOO93"/>
      <c r="AOP93"/>
      <c r="AOQ93"/>
      <c r="AOR93"/>
      <c r="AOS93"/>
      <c r="AOT93"/>
      <c r="AOU93"/>
      <c r="AOV93"/>
      <c r="AOW93"/>
      <c r="AOX93"/>
      <c r="AOY93"/>
      <c r="AOZ93"/>
      <c r="APA93"/>
      <c r="APB93"/>
      <c r="APC93"/>
      <c r="APD93"/>
      <c r="APE93"/>
      <c r="APF93"/>
      <c r="APG93"/>
      <c r="APH93"/>
      <c r="API93"/>
      <c r="APJ93"/>
      <c r="APK93"/>
      <c r="APL93"/>
      <c r="APM93"/>
      <c r="APN93"/>
      <c r="APO93"/>
      <c r="APP93"/>
      <c r="APQ93"/>
      <c r="APR93"/>
      <c r="APS93"/>
      <c r="APT93"/>
      <c r="APU93"/>
      <c r="APV93"/>
      <c r="APW93"/>
      <c r="APX93"/>
      <c r="APY93"/>
      <c r="APZ93"/>
      <c r="AQA93"/>
      <c r="AQB93"/>
      <c r="AQC93"/>
      <c r="AQD93"/>
      <c r="AQE93"/>
      <c r="AQF93"/>
      <c r="AQG93"/>
      <c r="AQH93"/>
      <c r="AQI93"/>
      <c r="AQJ93"/>
      <c r="AQK93"/>
      <c r="AQL93"/>
      <c r="AQM93"/>
      <c r="AQN93"/>
      <c r="AQO93"/>
      <c r="AQP93"/>
      <c r="AQQ93"/>
      <c r="AQR93"/>
      <c r="AQS93"/>
      <c r="AQT93"/>
      <c r="AQU93"/>
      <c r="AQV93"/>
      <c r="AQW93"/>
      <c r="AQX93"/>
      <c r="AQY93"/>
      <c r="AQZ93"/>
      <c r="ARA93"/>
      <c r="ARB93"/>
      <c r="ARC93"/>
      <c r="ARD93"/>
      <c r="ARE93"/>
      <c r="ARF93"/>
      <c r="ARG93"/>
      <c r="ARH93"/>
      <c r="ARI93"/>
      <c r="ARJ93"/>
      <c r="ARK93"/>
      <c r="ARL93"/>
      <c r="ARM93"/>
      <c r="ARN93"/>
      <c r="ARO93"/>
      <c r="ARP93"/>
      <c r="ARQ93"/>
      <c r="ARR93"/>
      <c r="ARS93"/>
      <c r="ART93"/>
      <c r="ARU93"/>
      <c r="ARV93"/>
      <c r="ARW93"/>
      <c r="ARX93"/>
      <c r="ARY93"/>
      <c r="ARZ93"/>
      <c r="ASA93"/>
      <c r="ASB93"/>
      <c r="ASC93"/>
      <c r="ASD93"/>
      <c r="ASE93"/>
      <c r="ASF93"/>
      <c r="ASG93"/>
      <c r="ASH93"/>
      <c r="ASI93"/>
      <c r="ASJ93"/>
      <c r="ASK93"/>
      <c r="ASL93"/>
      <c r="ASM93"/>
      <c r="ASN93"/>
      <c r="ASO93"/>
      <c r="ASP93"/>
      <c r="ASQ93"/>
      <c r="ASR93"/>
      <c r="ASS93"/>
      <c r="AST93"/>
      <c r="ASU93"/>
      <c r="ASV93"/>
      <c r="ASW93"/>
      <c r="ASX93"/>
      <c r="ASY93"/>
      <c r="ASZ93"/>
      <c r="ATA93"/>
      <c r="ATB93"/>
      <c r="ATC93"/>
      <c r="ATD93"/>
      <c r="ATE93"/>
      <c r="ATF93"/>
      <c r="ATG93"/>
      <c r="ATH93"/>
      <c r="ATI93"/>
      <c r="ATJ93"/>
      <c r="ATK93"/>
      <c r="ATL93"/>
      <c r="ATM93"/>
      <c r="ATN93"/>
      <c r="ATO93"/>
      <c r="ATP93"/>
      <c r="ATQ93"/>
      <c r="ATR93"/>
      <c r="ATS93"/>
      <c r="ATT93"/>
      <c r="ATU93"/>
      <c r="ATV93"/>
      <c r="ATW93"/>
      <c r="ATX93"/>
      <c r="ATY93"/>
      <c r="ATZ93"/>
      <c r="AUA93"/>
      <c r="AUB93"/>
      <c r="AUC93"/>
      <c r="AUD93"/>
      <c r="AUE93"/>
      <c r="AUF93"/>
      <c r="AUG93"/>
      <c r="AUH93"/>
      <c r="AUI93"/>
      <c r="AUJ93"/>
      <c r="AUK93"/>
      <c r="AUL93"/>
      <c r="AUM93"/>
      <c r="AUN93"/>
      <c r="AUO93"/>
      <c r="AUP93"/>
      <c r="AUQ93"/>
      <c r="AUR93"/>
      <c r="AUS93"/>
      <c r="AUT93"/>
      <c r="AUU93"/>
      <c r="AUV93"/>
      <c r="AUW93"/>
      <c r="AUX93"/>
      <c r="AUY93"/>
      <c r="AUZ93"/>
      <c r="AVA93"/>
      <c r="AVB93"/>
      <c r="AVC93"/>
      <c r="AVD93"/>
      <c r="AVE93"/>
      <c r="AVF93"/>
      <c r="AVG93"/>
      <c r="AVH93"/>
      <c r="AVI93"/>
      <c r="AVJ93"/>
      <c r="AVK93"/>
      <c r="AVL93"/>
      <c r="AVM93"/>
      <c r="AVN93"/>
      <c r="AVO93"/>
      <c r="AVP93"/>
      <c r="AVQ93"/>
      <c r="AVR93"/>
      <c r="AVS93"/>
      <c r="AVT93"/>
      <c r="AVU93"/>
      <c r="AVV93"/>
      <c r="AVW93"/>
      <c r="AVX93"/>
      <c r="AVY93"/>
      <c r="AVZ93"/>
      <c r="AWA93"/>
      <c r="AWB93"/>
      <c r="AWC93"/>
      <c r="AWD93"/>
      <c r="AWE93"/>
      <c r="AWF93"/>
      <c r="AWG93"/>
      <c r="AWH93"/>
      <c r="AWI93"/>
      <c r="AWJ93"/>
      <c r="AWK93"/>
      <c r="AWL93"/>
      <c r="AWM93"/>
      <c r="AWN93"/>
      <c r="AWO93"/>
      <c r="AWP93"/>
      <c r="AWQ93"/>
      <c r="AWR93"/>
      <c r="AWS93"/>
      <c r="AWT93"/>
      <c r="AWU93"/>
      <c r="AWV93"/>
      <c r="AWW93"/>
      <c r="AWX93"/>
      <c r="AWY93"/>
      <c r="AWZ93"/>
      <c r="AXA93"/>
      <c r="AXB93"/>
      <c r="AXC93"/>
      <c r="AXD93"/>
      <c r="AXE93"/>
      <c r="AXF93"/>
      <c r="AXG93"/>
      <c r="AXH93"/>
      <c r="AXI93"/>
      <c r="AXJ93"/>
      <c r="AXK93"/>
      <c r="AXL93"/>
      <c r="AXM93"/>
      <c r="AXN93"/>
      <c r="AXO93"/>
      <c r="AXP93"/>
      <c r="AXQ93"/>
      <c r="AXR93"/>
      <c r="AXS93"/>
      <c r="AXT93"/>
      <c r="AXU93"/>
      <c r="AXV93"/>
      <c r="AXW93"/>
      <c r="AXX93"/>
      <c r="AXY93"/>
      <c r="AXZ93"/>
      <c r="AYA93"/>
      <c r="AYB93"/>
      <c r="AYC93"/>
      <c r="AYD93"/>
      <c r="AYE93"/>
      <c r="AYF93"/>
      <c r="AYG93"/>
      <c r="AYH93"/>
      <c r="AYI93"/>
      <c r="AYJ93"/>
      <c r="AYK93"/>
      <c r="AYL93"/>
      <c r="AYM93"/>
      <c r="AYN93"/>
      <c r="AYO93"/>
      <c r="AYP93"/>
      <c r="AYQ93"/>
      <c r="AYR93"/>
      <c r="AYS93"/>
      <c r="AYT93"/>
      <c r="AYU93"/>
      <c r="AYV93"/>
      <c r="AYW93"/>
      <c r="AYX93"/>
      <c r="AYY93"/>
      <c r="AYZ93"/>
      <c r="AZA93"/>
      <c r="AZB93"/>
      <c r="AZC93"/>
      <c r="AZD93"/>
      <c r="AZE93"/>
      <c r="AZF93"/>
      <c r="AZG93"/>
      <c r="AZH93"/>
      <c r="AZI93"/>
      <c r="AZJ93"/>
      <c r="AZK93"/>
      <c r="AZL93"/>
      <c r="AZM93"/>
      <c r="AZN93"/>
      <c r="AZO93"/>
      <c r="AZP93"/>
      <c r="AZQ93"/>
      <c r="AZR93"/>
      <c r="AZS93"/>
      <c r="AZT93"/>
      <c r="AZU93"/>
      <c r="AZV93"/>
      <c r="AZW93"/>
      <c r="AZX93"/>
      <c r="AZY93"/>
      <c r="AZZ93"/>
      <c r="BAA93"/>
      <c r="BAB93"/>
      <c r="BAC93"/>
      <c r="BAD93"/>
      <c r="BAE93"/>
      <c r="BAF93"/>
      <c r="BAG93"/>
      <c r="BAH93"/>
      <c r="BAI93"/>
      <c r="BAJ93"/>
      <c r="BAK93"/>
      <c r="BAL93"/>
      <c r="BAM93"/>
      <c r="BAN93"/>
      <c r="BAO93"/>
      <c r="BAP93"/>
      <c r="BAQ93"/>
      <c r="BAR93"/>
      <c r="BAS93"/>
      <c r="BAT93"/>
      <c r="BAU93"/>
      <c r="BAV93"/>
      <c r="BAW93"/>
      <c r="BAX93"/>
      <c r="BAY93"/>
      <c r="BAZ93"/>
      <c r="BBA93"/>
      <c r="BBB93"/>
      <c r="BBC93"/>
      <c r="BBD93"/>
      <c r="BBE93"/>
      <c r="BBF93"/>
      <c r="BBG93"/>
      <c r="BBH93"/>
      <c r="BBI93"/>
      <c r="BBJ93"/>
      <c r="BBK93"/>
      <c r="BBL93"/>
      <c r="BBM93"/>
      <c r="BBN93"/>
      <c r="BBO93"/>
      <c r="BBP93"/>
      <c r="BBQ93"/>
      <c r="BBR93"/>
      <c r="BBS93"/>
      <c r="BBT93"/>
      <c r="BBU93"/>
      <c r="BBV93"/>
      <c r="BBW93"/>
      <c r="BBX93"/>
      <c r="BBY93"/>
      <c r="BBZ93"/>
      <c r="BCA93"/>
      <c r="BCB93"/>
      <c r="BCC93"/>
      <c r="BCD93"/>
      <c r="BCE93"/>
      <c r="BCF93"/>
      <c r="BCG93"/>
      <c r="BCH93"/>
      <c r="BCI93"/>
      <c r="BCJ93"/>
      <c r="BCK93"/>
      <c r="BCL93"/>
      <c r="BCM93"/>
      <c r="BCN93"/>
      <c r="BCO93"/>
      <c r="BCP93"/>
      <c r="BCQ93"/>
      <c r="BCR93"/>
      <c r="BCS93"/>
      <c r="BCT93"/>
      <c r="BCU93"/>
      <c r="BCV93"/>
      <c r="BCW93"/>
      <c r="BCX93"/>
      <c r="BCY93"/>
      <c r="BCZ93"/>
      <c r="BDA93"/>
      <c r="BDB93"/>
      <c r="BDC93"/>
      <c r="BDD93"/>
      <c r="BDE93"/>
      <c r="BDF93"/>
      <c r="BDG93"/>
      <c r="BDH93"/>
      <c r="BDI93"/>
      <c r="BDJ93"/>
      <c r="BDK93"/>
      <c r="BDL93"/>
      <c r="BDM93"/>
      <c r="BDN93"/>
      <c r="BDO93"/>
      <c r="BDP93"/>
      <c r="BDQ93"/>
      <c r="BDR93"/>
      <c r="BDS93"/>
      <c r="BDT93"/>
      <c r="BDU93"/>
      <c r="BDV93"/>
      <c r="BDW93"/>
      <c r="BDX93"/>
      <c r="BDY93"/>
      <c r="BDZ93"/>
      <c r="BEA93"/>
      <c r="BEB93"/>
      <c r="BEC93"/>
      <c r="BED93"/>
      <c r="BEE93"/>
      <c r="BEF93"/>
      <c r="BEG93"/>
      <c r="BEH93"/>
      <c r="BEI93"/>
      <c r="BEJ93"/>
      <c r="BEK93"/>
      <c r="BEL93"/>
      <c r="BEM93"/>
      <c r="BEN93"/>
      <c r="BEO93"/>
      <c r="BEP93"/>
      <c r="BEQ93"/>
      <c r="BER93"/>
      <c r="BES93"/>
      <c r="BET93"/>
      <c r="BEU93"/>
      <c r="BEV93"/>
      <c r="BEW93"/>
      <c r="BEX93"/>
      <c r="BEY93"/>
      <c r="BEZ93"/>
      <c r="BFA93"/>
      <c r="BFB93"/>
      <c r="BFC93"/>
      <c r="BFD93"/>
      <c r="BFE93"/>
      <c r="BFF93"/>
      <c r="BFG93"/>
      <c r="BFH93"/>
      <c r="BFI93"/>
      <c r="BFJ93"/>
      <c r="BFK93"/>
      <c r="BFL93"/>
      <c r="BFM93"/>
      <c r="BFN93"/>
      <c r="BFO93"/>
      <c r="BFP93"/>
      <c r="BFQ93"/>
      <c r="BFR93"/>
      <c r="BFS93"/>
      <c r="BFT93"/>
      <c r="BFU93"/>
      <c r="BFV93"/>
      <c r="BFW93"/>
      <c r="BFX93"/>
      <c r="BFY93"/>
      <c r="BFZ93"/>
      <c r="BGA93"/>
      <c r="BGB93"/>
      <c r="BGC93"/>
      <c r="BGD93"/>
      <c r="BGE93"/>
      <c r="BGF93"/>
      <c r="BGG93"/>
      <c r="BGH93"/>
      <c r="BGI93"/>
      <c r="BGJ93"/>
      <c r="BGK93"/>
      <c r="BGL93"/>
      <c r="BGM93"/>
      <c r="BGN93"/>
      <c r="BGO93"/>
      <c r="BGP93"/>
      <c r="BGQ93"/>
      <c r="BGR93"/>
      <c r="BGS93"/>
      <c r="BGT93"/>
      <c r="BGU93"/>
      <c r="BGV93"/>
      <c r="BGW93"/>
      <c r="BGX93"/>
      <c r="BGY93"/>
      <c r="BGZ93"/>
      <c r="BHA93"/>
      <c r="BHB93"/>
      <c r="BHC93"/>
      <c r="BHD93"/>
      <c r="BHE93"/>
      <c r="BHF93"/>
      <c r="BHG93"/>
      <c r="BHH93"/>
      <c r="BHI93"/>
      <c r="BHJ93"/>
      <c r="BHK93"/>
      <c r="BHL93"/>
      <c r="BHM93"/>
      <c r="BHN93"/>
      <c r="BHO93"/>
      <c r="BHP93"/>
      <c r="BHQ93"/>
      <c r="BHR93"/>
      <c r="BHS93"/>
      <c r="BHT93"/>
      <c r="BHU93"/>
      <c r="BHV93"/>
      <c r="BHW93"/>
      <c r="BHX93"/>
      <c r="BHY93"/>
      <c r="BHZ93"/>
      <c r="BIA93"/>
      <c r="BIB93"/>
      <c r="BIC93"/>
      <c r="BID93"/>
      <c r="BIE93"/>
      <c r="BIF93"/>
      <c r="BIG93"/>
      <c r="BIH93"/>
      <c r="BII93"/>
      <c r="BIJ93"/>
      <c r="BIK93"/>
      <c r="BIL93"/>
      <c r="BIM93"/>
      <c r="BIN93"/>
      <c r="BIO93"/>
      <c r="BIP93"/>
      <c r="BIQ93"/>
      <c r="BIR93"/>
      <c r="BIS93"/>
      <c r="BIT93"/>
      <c r="BIU93"/>
      <c r="BIV93"/>
      <c r="BIW93"/>
      <c r="BIX93"/>
      <c r="BIY93"/>
      <c r="BIZ93"/>
      <c r="BJA93"/>
      <c r="BJB93"/>
      <c r="BJC93"/>
      <c r="BJD93"/>
      <c r="BJE93"/>
      <c r="BJF93"/>
      <c r="BJG93"/>
      <c r="BJH93"/>
      <c r="BJI93"/>
      <c r="BJJ93"/>
      <c r="BJK93"/>
      <c r="BJL93"/>
      <c r="BJM93"/>
      <c r="BJN93"/>
      <c r="BJO93"/>
      <c r="BJP93"/>
      <c r="BJQ93"/>
      <c r="BJR93"/>
      <c r="BJS93"/>
      <c r="BJT93"/>
      <c r="BJU93"/>
      <c r="BJV93"/>
      <c r="BJW93"/>
      <c r="BJX93"/>
      <c r="BJY93"/>
      <c r="BJZ93"/>
      <c r="BKA93"/>
      <c r="BKB93"/>
      <c r="BKC93"/>
      <c r="BKD93"/>
      <c r="BKE93"/>
      <c r="BKF93"/>
      <c r="BKG93"/>
      <c r="BKH93"/>
      <c r="BKI93"/>
      <c r="BKJ93"/>
      <c r="BKK93"/>
      <c r="BKL93"/>
      <c r="BKM93"/>
      <c r="BKN93"/>
      <c r="BKO93"/>
      <c r="BKP93"/>
      <c r="BKQ93"/>
      <c r="BKR93"/>
      <c r="BKS93"/>
      <c r="BKT93"/>
      <c r="BKU93"/>
      <c r="BKV93"/>
      <c r="BKW93"/>
      <c r="BKX93"/>
      <c r="BKY93"/>
      <c r="BKZ93"/>
      <c r="BLA93"/>
      <c r="BLB93"/>
      <c r="BLC93"/>
      <c r="BLD93"/>
      <c r="BLE93"/>
      <c r="BLF93"/>
      <c r="BLG93"/>
      <c r="BLH93"/>
      <c r="BLI93"/>
      <c r="BLJ93"/>
      <c r="BLK93"/>
      <c r="BLL93"/>
      <c r="BLM93"/>
      <c r="BLN93"/>
      <c r="BLO93"/>
      <c r="BLP93"/>
      <c r="BLQ93"/>
      <c r="BLR93"/>
      <c r="BLS93"/>
      <c r="BLT93"/>
      <c r="BLU93"/>
      <c r="BLV93"/>
      <c r="BLW93"/>
      <c r="BLX93"/>
      <c r="BLY93"/>
      <c r="BLZ93"/>
      <c r="BMA93"/>
      <c r="BMB93"/>
      <c r="BMC93"/>
      <c r="BMD93"/>
      <c r="BME93"/>
      <c r="BMF93"/>
      <c r="BMG93"/>
      <c r="BMH93"/>
      <c r="BMI93"/>
      <c r="BMJ93"/>
      <c r="BMK93"/>
      <c r="BML93"/>
      <c r="BMM93"/>
      <c r="BMN93"/>
      <c r="BMO93"/>
      <c r="BMP93"/>
      <c r="BMQ93"/>
      <c r="BMR93"/>
      <c r="BMS93"/>
      <c r="BMT93"/>
      <c r="BMU93"/>
      <c r="BMV93"/>
      <c r="BMW93"/>
      <c r="BMX93"/>
      <c r="BMY93"/>
      <c r="BMZ93"/>
      <c r="BNA93"/>
      <c r="BNB93"/>
      <c r="BNC93"/>
      <c r="BND93"/>
      <c r="BNE93"/>
      <c r="BNF93"/>
      <c r="BNG93"/>
      <c r="BNH93"/>
      <c r="BNI93"/>
      <c r="BNJ93"/>
      <c r="BNK93"/>
      <c r="BNL93"/>
      <c r="BNM93"/>
      <c r="BNN93"/>
      <c r="BNO93"/>
      <c r="BNP93"/>
      <c r="BNQ93"/>
      <c r="BNR93"/>
      <c r="BNS93"/>
      <c r="BNT93"/>
      <c r="BNU93"/>
      <c r="BNV93"/>
      <c r="BNW93"/>
      <c r="BNX93"/>
      <c r="BNY93"/>
      <c r="BNZ93"/>
      <c r="BOA93"/>
      <c r="BOB93"/>
      <c r="BOC93"/>
      <c r="BOD93"/>
      <c r="BOE93"/>
      <c r="BOF93"/>
      <c r="BOG93"/>
      <c r="BOH93"/>
      <c r="BOI93"/>
      <c r="BOJ93"/>
      <c r="BOK93"/>
      <c r="BOL93"/>
      <c r="BOM93"/>
      <c r="BON93"/>
      <c r="BOO93"/>
      <c r="BOP93"/>
      <c r="BOQ93"/>
      <c r="BOR93"/>
      <c r="BOS93"/>
      <c r="BOT93"/>
      <c r="BOU93"/>
      <c r="BOV93"/>
      <c r="BOW93"/>
      <c r="BOX93"/>
      <c r="BOY93"/>
      <c r="BOZ93"/>
      <c r="BPA93"/>
      <c r="BPB93"/>
      <c r="BPC93"/>
      <c r="BPD93"/>
      <c r="BPE93"/>
      <c r="BPF93"/>
      <c r="BPG93"/>
      <c r="BPH93"/>
      <c r="BPI93"/>
      <c r="BPJ93"/>
      <c r="BPK93"/>
      <c r="BPL93"/>
      <c r="BPM93"/>
      <c r="BPN93"/>
      <c r="BPO93"/>
      <c r="BPP93"/>
      <c r="BPQ93"/>
      <c r="BPR93"/>
      <c r="BPS93"/>
      <c r="BPT93"/>
      <c r="BPU93"/>
      <c r="BPV93"/>
      <c r="BPW93"/>
      <c r="BPX93"/>
      <c r="BPY93"/>
      <c r="BPZ93"/>
      <c r="BQA93"/>
      <c r="BQB93"/>
      <c r="BQC93"/>
      <c r="BQD93"/>
      <c r="BQE93"/>
      <c r="BQF93"/>
      <c r="BQG93"/>
      <c r="BQH93"/>
      <c r="BQI93"/>
      <c r="BQJ93"/>
      <c r="BQK93"/>
      <c r="BQL93"/>
      <c r="BQM93"/>
      <c r="BQN93"/>
      <c r="BQO93"/>
      <c r="BQP93"/>
      <c r="BQQ93"/>
      <c r="BQR93"/>
      <c r="BQS93"/>
      <c r="BQT93"/>
      <c r="BQU93"/>
      <c r="BQV93"/>
      <c r="BQW93"/>
      <c r="BQX93"/>
      <c r="BQY93"/>
      <c r="BQZ93"/>
      <c r="BRA93"/>
      <c r="BRB93"/>
      <c r="BRC93"/>
      <c r="BRD93"/>
      <c r="BRE93"/>
      <c r="BRF93"/>
      <c r="BRG93"/>
      <c r="BRH93"/>
      <c r="BRI93"/>
      <c r="BRJ93"/>
      <c r="BRK93"/>
      <c r="BRL93"/>
      <c r="BRM93"/>
      <c r="BRN93"/>
      <c r="BRO93"/>
      <c r="BRP93"/>
      <c r="BRQ93"/>
      <c r="BRR93"/>
      <c r="BRS93"/>
      <c r="BRT93"/>
      <c r="BRU93"/>
      <c r="BRV93"/>
      <c r="BRW93"/>
      <c r="BRX93"/>
      <c r="BRY93"/>
      <c r="BRZ93"/>
      <c r="BSA93"/>
      <c r="BSB93"/>
      <c r="BSC93"/>
      <c r="BSD93"/>
      <c r="BSE93"/>
      <c r="BSF93"/>
      <c r="BSG93"/>
      <c r="BSH93"/>
      <c r="BSI93"/>
      <c r="BSJ93"/>
      <c r="BSK93"/>
      <c r="BSL93"/>
      <c r="BSM93"/>
      <c r="BSN93"/>
      <c r="BSO93"/>
      <c r="BSP93"/>
      <c r="BSQ93"/>
      <c r="BSR93"/>
      <c r="BSS93"/>
      <c r="BST93"/>
      <c r="BSU93"/>
      <c r="BSV93"/>
      <c r="BSW93"/>
      <c r="BSX93"/>
      <c r="BSY93"/>
      <c r="BSZ93"/>
      <c r="BTA93"/>
      <c r="BTB93"/>
      <c r="BTC93"/>
      <c r="BTD93"/>
      <c r="BTE93"/>
      <c r="BTF93"/>
      <c r="BTG93"/>
      <c r="BTH93"/>
      <c r="BTI93"/>
      <c r="BTJ93"/>
      <c r="BTK93"/>
      <c r="BTL93"/>
      <c r="BTM93"/>
      <c r="BTN93"/>
      <c r="BTO93"/>
      <c r="BTP93"/>
      <c r="BTQ93"/>
      <c r="BTR93"/>
      <c r="BTS93"/>
      <c r="BTT93"/>
      <c r="BTU93"/>
      <c r="BTV93"/>
      <c r="BTW93"/>
      <c r="BTX93"/>
      <c r="BTY93"/>
      <c r="BTZ93"/>
      <c r="BUA93"/>
      <c r="BUB93"/>
      <c r="BUC93"/>
      <c r="BUD93"/>
      <c r="BUE93"/>
      <c r="BUF93"/>
      <c r="BUG93"/>
      <c r="BUH93"/>
      <c r="BUI93"/>
      <c r="BUJ93"/>
      <c r="BUK93"/>
      <c r="BUL93"/>
      <c r="BUM93"/>
      <c r="BUN93"/>
      <c r="BUO93"/>
      <c r="BUP93"/>
      <c r="BUQ93"/>
      <c r="BUR93"/>
      <c r="BUS93"/>
      <c r="BUT93"/>
      <c r="BUU93"/>
      <c r="BUV93"/>
      <c r="BUW93"/>
      <c r="BUX93"/>
      <c r="BUY93"/>
      <c r="BUZ93"/>
      <c r="BVA93"/>
      <c r="BVB93"/>
      <c r="BVC93"/>
      <c r="BVD93"/>
      <c r="BVE93"/>
      <c r="BVF93"/>
      <c r="BVG93"/>
      <c r="BVH93"/>
      <c r="BVI93"/>
      <c r="BVJ93"/>
      <c r="BVK93"/>
      <c r="BVL93"/>
      <c r="BVM93"/>
      <c r="BVN93"/>
      <c r="BVO93"/>
      <c r="BVP93"/>
      <c r="BVQ93"/>
      <c r="BVR93"/>
      <c r="BVS93"/>
      <c r="BVT93"/>
      <c r="BVU93"/>
      <c r="BVV93"/>
      <c r="BVW93"/>
      <c r="BVX93"/>
      <c r="BVY93"/>
      <c r="BVZ93"/>
      <c r="BWA93"/>
      <c r="BWB93"/>
      <c r="BWC93"/>
      <c r="BWD93"/>
      <c r="BWE93"/>
      <c r="BWF93"/>
      <c r="BWG93"/>
      <c r="BWH93"/>
      <c r="BWI93"/>
      <c r="BWJ93"/>
      <c r="BWK93"/>
      <c r="BWL93"/>
      <c r="BWM93"/>
      <c r="BWN93"/>
      <c r="BWO93"/>
      <c r="BWP93"/>
      <c r="BWQ93"/>
      <c r="BWR93"/>
      <c r="BWS93"/>
      <c r="BWT93"/>
      <c r="BWU93"/>
      <c r="BWV93"/>
      <c r="BWW93"/>
      <c r="BWX93"/>
      <c r="BWY93"/>
      <c r="BWZ93"/>
      <c r="BXA93"/>
      <c r="BXB93"/>
      <c r="BXC93"/>
      <c r="BXD93"/>
      <c r="BXE93"/>
      <c r="BXF93"/>
      <c r="BXG93"/>
      <c r="BXH93"/>
      <c r="BXI93"/>
      <c r="BXJ93"/>
      <c r="BXK93"/>
      <c r="BXL93"/>
      <c r="BXM93"/>
      <c r="BXN93"/>
      <c r="BXO93"/>
      <c r="BXP93"/>
      <c r="BXQ93"/>
      <c r="BXR93"/>
      <c r="BXS93"/>
      <c r="BXT93"/>
      <c r="BXU93"/>
      <c r="BXV93"/>
      <c r="BXW93"/>
      <c r="BXX93"/>
      <c r="BXY93"/>
      <c r="BXZ93"/>
      <c r="BYA93"/>
      <c r="BYB93"/>
      <c r="BYC93"/>
      <c r="BYD93"/>
      <c r="BYE93"/>
      <c r="BYF93"/>
      <c r="BYG93"/>
      <c r="BYH93"/>
      <c r="BYI93"/>
      <c r="BYJ93"/>
      <c r="BYK93"/>
      <c r="BYL93"/>
      <c r="BYM93"/>
      <c r="BYN93"/>
      <c r="BYO93"/>
      <c r="BYP93"/>
      <c r="BYQ93"/>
      <c r="BYR93"/>
      <c r="BYS93"/>
      <c r="BYT93"/>
      <c r="BYU93"/>
      <c r="BYV93"/>
      <c r="BYW93"/>
      <c r="BYX93"/>
      <c r="BYY93"/>
      <c r="BYZ93"/>
      <c r="BZA93"/>
      <c r="BZB93"/>
      <c r="BZC93"/>
      <c r="BZD93"/>
      <c r="BZE93"/>
      <c r="BZF93"/>
      <c r="BZG93"/>
      <c r="BZH93"/>
      <c r="BZI93"/>
      <c r="BZJ93"/>
      <c r="BZK93"/>
      <c r="BZL93"/>
      <c r="BZM93"/>
      <c r="BZN93"/>
      <c r="BZO93"/>
      <c r="BZP93"/>
      <c r="BZQ93"/>
      <c r="BZR93"/>
      <c r="BZS93"/>
      <c r="BZT93"/>
      <c r="BZU93"/>
      <c r="BZV93"/>
      <c r="BZW93"/>
      <c r="BZX93"/>
      <c r="BZY93"/>
      <c r="BZZ93"/>
      <c r="CAA93"/>
      <c r="CAB93"/>
      <c r="CAC93"/>
      <c r="CAD93"/>
      <c r="CAE93"/>
      <c r="CAF93"/>
      <c r="CAG93"/>
      <c r="CAH93"/>
      <c r="CAI93"/>
      <c r="CAJ93"/>
      <c r="CAK93"/>
      <c r="CAL93"/>
      <c r="CAM93"/>
      <c r="CAN93"/>
      <c r="CAO93"/>
      <c r="CAP93"/>
      <c r="CAQ93"/>
      <c r="CAR93"/>
      <c r="CAS93"/>
      <c r="CAT93"/>
      <c r="CAU93"/>
      <c r="CAV93"/>
      <c r="CAW93"/>
      <c r="CAX93"/>
      <c r="CAY93"/>
      <c r="CAZ93"/>
      <c r="CBA93"/>
      <c r="CBB93"/>
      <c r="CBC93"/>
      <c r="CBD93"/>
      <c r="CBE93"/>
      <c r="CBF93"/>
      <c r="CBG93"/>
      <c r="CBH93"/>
      <c r="CBI93"/>
      <c r="CBJ93"/>
      <c r="CBK93"/>
      <c r="CBL93"/>
      <c r="CBM93"/>
      <c r="CBN93"/>
      <c r="CBO93"/>
      <c r="CBP93"/>
      <c r="CBQ93"/>
      <c r="CBR93"/>
      <c r="CBS93"/>
      <c r="CBT93"/>
      <c r="CBU93"/>
      <c r="CBV93"/>
      <c r="CBW93"/>
      <c r="CBX93"/>
      <c r="CBY93"/>
      <c r="CBZ93"/>
      <c r="CCA93"/>
      <c r="CCB93"/>
      <c r="CCC93"/>
      <c r="CCD93"/>
      <c r="CCE93"/>
      <c r="CCF93"/>
      <c r="CCG93"/>
      <c r="CCH93"/>
      <c r="CCI93"/>
      <c r="CCJ93"/>
      <c r="CCK93"/>
      <c r="CCL93"/>
      <c r="CCM93"/>
      <c r="CCN93"/>
      <c r="CCO93"/>
      <c r="CCP93"/>
      <c r="CCQ93"/>
      <c r="CCR93"/>
      <c r="CCS93"/>
      <c r="CCT93"/>
      <c r="CCU93"/>
      <c r="CCV93"/>
      <c r="CCW93"/>
      <c r="CCX93"/>
      <c r="CCY93"/>
      <c r="CCZ93"/>
      <c r="CDA93"/>
      <c r="CDB93"/>
      <c r="CDC93"/>
      <c r="CDD93"/>
      <c r="CDE93"/>
      <c r="CDF93"/>
      <c r="CDG93"/>
      <c r="CDH93"/>
      <c r="CDI93"/>
      <c r="CDJ93"/>
      <c r="CDK93"/>
      <c r="CDL93"/>
      <c r="CDM93"/>
      <c r="CDN93"/>
      <c r="CDO93"/>
      <c r="CDP93"/>
      <c r="CDQ93"/>
      <c r="CDR93"/>
      <c r="CDS93"/>
      <c r="CDT93"/>
      <c r="CDU93"/>
      <c r="CDV93"/>
      <c r="CDW93"/>
      <c r="CDX93"/>
      <c r="CDY93"/>
      <c r="CDZ93"/>
      <c r="CEA93"/>
      <c r="CEB93"/>
      <c r="CEC93"/>
      <c r="CED93"/>
      <c r="CEE93"/>
      <c r="CEF93"/>
      <c r="CEG93"/>
      <c r="CEH93"/>
      <c r="CEI93"/>
      <c r="CEJ93"/>
      <c r="CEK93"/>
      <c r="CEL93"/>
      <c r="CEM93"/>
      <c r="CEN93"/>
      <c r="CEO93"/>
      <c r="CEP93"/>
      <c r="CEQ93"/>
      <c r="CER93"/>
      <c r="CES93"/>
      <c r="CET93"/>
      <c r="CEU93"/>
      <c r="CEV93"/>
      <c r="CEW93"/>
      <c r="CEX93"/>
      <c r="CEY93"/>
      <c r="CEZ93"/>
      <c r="CFA93"/>
      <c r="CFB93"/>
      <c r="CFC93"/>
      <c r="CFD93"/>
      <c r="CFE93"/>
      <c r="CFF93"/>
      <c r="CFG93"/>
      <c r="CFH93"/>
      <c r="CFI93"/>
      <c r="CFJ93"/>
      <c r="CFK93"/>
      <c r="CFL93"/>
      <c r="CFM93"/>
      <c r="CFN93"/>
      <c r="CFO93"/>
      <c r="CFP93"/>
      <c r="CFQ93"/>
      <c r="CFR93"/>
      <c r="CFS93"/>
      <c r="CFT93"/>
      <c r="CFU93"/>
      <c r="CFV93"/>
      <c r="CFW93"/>
      <c r="CFX93"/>
      <c r="CFY93"/>
      <c r="CFZ93"/>
      <c r="CGA93"/>
      <c r="CGB93"/>
      <c r="CGC93"/>
      <c r="CGD93"/>
      <c r="CGE93"/>
      <c r="CGF93"/>
      <c r="CGG93"/>
      <c r="CGH93"/>
      <c r="CGI93"/>
      <c r="CGJ93"/>
      <c r="CGK93"/>
      <c r="CGL93"/>
      <c r="CGM93"/>
      <c r="CGN93"/>
      <c r="CGO93"/>
      <c r="CGP93"/>
      <c r="CGQ93"/>
      <c r="CGR93"/>
      <c r="CGS93"/>
      <c r="CGT93"/>
      <c r="CGU93"/>
      <c r="CGV93"/>
      <c r="CGW93"/>
      <c r="CGX93"/>
      <c r="CGY93"/>
      <c r="CGZ93"/>
      <c r="CHA93"/>
      <c r="CHB93"/>
      <c r="CHC93"/>
      <c r="CHD93"/>
      <c r="CHE93"/>
      <c r="CHF93"/>
      <c r="CHG93"/>
      <c r="CHH93"/>
      <c r="CHI93"/>
      <c r="CHJ93"/>
      <c r="CHK93"/>
      <c r="CHL93"/>
      <c r="CHM93"/>
      <c r="CHN93"/>
      <c r="CHO93"/>
      <c r="CHP93"/>
      <c r="CHQ93"/>
      <c r="CHR93"/>
      <c r="CHS93"/>
      <c r="CHT93"/>
      <c r="CHU93"/>
      <c r="CHV93"/>
      <c r="CHW93"/>
      <c r="CHX93"/>
      <c r="CHY93"/>
      <c r="CHZ93"/>
      <c r="CIA93"/>
      <c r="CIB93"/>
      <c r="CIC93"/>
      <c r="CID93"/>
      <c r="CIE93"/>
      <c r="CIF93"/>
      <c r="CIG93"/>
      <c r="CIH93"/>
      <c r="CII93"/>
      <c r="CIJ93"/>
      <c r="CIK93"/>
      <c r="CIL93"/>
      <c r="CIM93"/>
      <c r="CIN93"/>
      <c r="CIO93"/>
      <c r="CIP93"/>
      <c r="CIQ93"/>
      <c r="CIR93"/>
      <c r="CIS93"/>
      <c r="CIT93"/>
      <c r="CIU93"/>
      <c r="CIV93"/>
      <c r="CIW93"/>
      <c r="CIX93"/>
      <c r="CIY93"/>
      <c r="CIZ93"/>
      <c r="CJA93"/>
      <c r="CJB93"/>
      <c r="CJC93"/>
      <c r="CJD93"/>
      <c r="CJE93"/>
      <c r="CJF93"/>
      <c r="CJG93"/>
      <c r="CJH93"/>
      <c r="CJI93"/>
      <c r="CJJ93"/>
      <c r="CJK93"/>
      <c r="CJL93"/>
      <c r="CJM93"/>
      <c r="CJN93"/>
      <c r="CJO93"/>
      <c r="CJP93"/>
      <c r="CJQ93"/>
      <c r="CJR93"/>
      <c r="CJS93"/>
      <c r="CJT93"/>
      <c r="CJU93"/>
      <c r="CJV93"/>
      <c r="CJW93"/>
      <c r="CJX93"/>
      <c r="CJY93"/>
      <c r="CJZ93"/>
      <c r="CKA93"/>
      <c r="CKB93"/>
      <c r="CKC93"/>
      <c r="CKD93"/>
      <c r="CKE93"/>
      <c r="CKF93"/>
      <c r="CKG93"/>
      <c r="CKH93"/>
      <c r="CKI93"/>
      <c r="CKJ93"/>
      <c r="CKK93"/>
      <c r="CKL93"/>
      <c r="CKM93"/>
      <c r="CKN93"/>
      <c r="CKO93"/>
      <c r="CKP93"/>
      <c r="CKQ93"/>
      <c r="CKR93"/>
      <c r="CKS93"/>
      <c r="CKT93"/>
      <c r="CKU93"/>
      <c r="CKV93"/>
      <c r="CKW93"/>
      <c r="CKX93"/>
      <c r="CKY93"/>
      <c r="CKZ93"/>
      <c r="CLA93"/>
      <c r="CLB93"/>
      <c r="CLC93"/>
      <c r="CLD93"/>
      <c r="CLE93"/>
      <c r="CLF93"/>
      <c r="CLG93"/>
      <c r="CLH93"/>
      <c r="CLI93"/>
      <c r="CLJ93"/>
      <c r="CLK93"/>
      <c r="CLL93"/>
      <c r="CLM93"/>
      <c r="CLN93"/>
      <c r="CLO93"/>
      <c r="CLP93"/>
      <c r="CLQ93"/>
      <c r="CLR93"/>
      <c r="CLS93"/>
      <c r="CLT93"/>
      <c r="CLU93"/>
      <c r="CLV93"/>
      <c r="CLW93"/>
      <c r="CLX93"/>
      <c r="CLY93"/>
      <c r="CLZ93"/>
      <c r="CMA93"/>
      <c r="CMB93"/>
      <c r="CMC93"/>
      <c r="CMD93"/>
      <c r="CME93"/>
      <c r="CMF93"/>
      <c r="CMG93"/>
      <c r="CMH93"/>
      <c r="CMI93"/>
      <c r="CMJ93"/>
      <c r="CMK93"/>
      <c r="CML93"/>
      <c r="CMM93"/>
      <c r="CMN93"/>
      <c r="CMO93"/>
      <c r="CMP93"/>
      <c r="CMQ93"/>
      <c r="CMR93"/>
      <c r="CMS93"/>
      <c r="CMT93"/>
      <c r="CMU93"/>
      <c r="CMV93"/>
      <c r="CMW93"/>
      <c r="CMX93"/>
      <c r="CMY93"/>
      <c r="CMZ93"/>
      <c r="CNA93"/>
      <c r="CNB93"/>
      <c r="CNC93"/>
      <c r="CND93"/>
      <c r="CNE93"/>
      <c r="CNF93"/>
      <c r="CNG93"/>
      <c r="CNH93"/>
      <c r="CNI93"/>
      <c r="CNJ93"/>
      <c r="CNK93"/>
      <c r="CNL93"/>
      <c r="CNM93"/>
      <c r="CNN93"/>
      <c r="CNO93"/>
      <c r="CNP93"/>
      <c r="CNQ93"/>
      <c r="CNR93"/>
      <c r="CNS93"/>
      <c r="CNT93"/>
      <c r="CNU93"/>
      <c r="CNV93"/>
      <c r="CNW93"/>
      <c r="CNX93"/>
      <c r="CNY93"/>
      <c r="CNZ93"/>
      <c r="COA93"/>
      <c r="COB93"/>
      <c r="COC93"/>
      <c r="COD93"/>
      <c r="COE93"/>
      <c r="COF93"/>
      <c r="COG93"/>
      <c r="COH93"/>
      <c r="COI93"/>
      <c r="COJ93"/>
      <c r="COK93"/>
      <c r="COL93"/>
      <c r="COM93"/>
      <c r="CON93"/>
      <c r="COO93"/>
      <c r="COP93"/>
      <c r="COQ93"/>
      <c r="COR93"/>
      <c r="COS93"/>
      <c r="COT93"/>
      <c r="COU93"/>
      <c r="COV93"/>
      <c r="COW93"/>
      <c r="COX93"/>
      <c r="COY93"/>
      <c r="COZ93"/>
      <c r="CPA93"/>
      <c r="CPB93"/>
      <c r="CPC93"/>
      <c r="CPD93"/>
      <c r="CPE93"/>
      <c r="CPF93"/>
      <c r="CPG93"/>
      <c r="CPH93"/>
      <c r="CPI93"/>
      <c r="CPJ93"/>
      <c r="CPK93"/>
      <c r="CPL93"/>
      <c r="CPM93"/>
      <c r="CPN93"/>
      <c r="CPO93"/>
      <c r="CPP93"/>
      <c r="CPQ93"/>
      <c r="CPR93"/>
      <c r="CPS93"/>
      <c r="CPT93"/>
      <c r="CPU93"/>
      <c r="CPV93"/>
      <c r="CPW93"/>
      <c r="CPX93"/>
      <c r="CPY93"/>
      <c r="CPZ93"/>
      <c r="CQA93"/>
      <c r="CQB93"/>
      <c r="CQC93"/>
      <c r="CQD93"/>
      <c r="CQE93"/>
      <c r="CQF93"/>
      <c r="CQG93"/>
      <c r="CQH93"/>
      <c r="CQI93"/>
      <c r="CQJ93"/>
      <c r="CQK93"/>
      <c r="CQL93"/>
      <c r="CQM93"/>
      <c r="CQN93"/>
      <c r="CQO93"/>
      <c r="CQP93"/>
      <c r="CQQ93"/>
      <c r="CQR93"/>
      <c r="CQS93"/>
      <c r="CQT93"/>
      <c r="CQU93"/>
      <c r="CQV93"/>
      <c r="CQW93"/>
      <c r="CQX93"/>
      <c r="CQY93"/>
      <c r="CQZ93"/>
      <c r="CRA93"/>
      <c r="CRB93"/>
      <c r="CRC93"/>
      <c r="CRD93"/>
      <c r="CRE93"/>
      <c r="CRF93"/>
      <c r="CRG93"/>
      <c r="CRH93"/>
      <c r="CRI93"/>
      <c r="CRJ93"/>
      <c r="CRK93"/>
    </row>
    <row r="94" spans="1:2507" x14ac:dyDescent="0.3">
      <c r="A94" s="119" t="s">
        <v>388</v>
      </c>
      <c r="B94" s="124" t="s">
        <v>94</v>
      </c>
      <c r="C94" s="64">
        <v>4636</v>
      </c>
    </row>
    <row r="95" spans="1:2507" x14ac:dyDescent="0.3">
      <c r="A95" s="119" t="s">
        <v>389</v>
      </c>
      <c r="B95" s="124" t="s">
        <v>94</v>
      </c>
      <c r="C95" s="64">
        <v>13.5</v>
      </c>
    </row>
    <row r="96" spans="1:2507" x14ac:dyDescent="0.3">
      <c r="A96" s="119" t="s">
        <v>390</v>
      </c>
      <c r="B96" s="124" t="s">
        <v>94</v>
      </c>
      <c r="C96" s="64">
        <v>1470</v>
      </c>
    </row>
    <row r="97" spans="1:2507" x14ac:dyDescent="0.3">
      <c r="A97" s="119" t="s">
        <v>391</v>
      </c>
      <c r="B97" s="124" t="s">
        <v>94</v>
      </c>
      <c r="C97" s="64">
        <v>6</v>
      </c>
    </row>
    <row r="98" spans="1:2507" x14ac:dyDescent="0.3">
      <c r="A98" s="119" t="s">
        <v>392</v>
      </c>
      <c r="B98" s="124" t="s">
        <v>94</v>
      </c>
      <c r="C98" s="64">
        <v>5018</v>
      </c>
    </row>
    <row r="99" spans="1:2507" x14ac:dyDescent="0.3">
      <c r="A99" s="119" t="s">
        <v>387</v>
      </c>
      <c r="B99" s="124" t="s">
        <v>94</v>
      </c>
      <c r="C99" s="64">
        <v>814</v>
      </c>
    </row>
    <row r="100" spans="1:2507" s="128" customFormat="1" x14ac:dyDescent="0.3">
      <c r="A100" s="129" t="s">
        <v>263</v>
      </c>
      <c r="B100" s="126"/>
      <c r="C100" s="127"/>
      <c r="D100"/>
      <c r="E100"/>
      <c r="F100"/>
      <c r="G100"/>
      <c r="H100"/>
      <c r="I100"/>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c r="FM100"/>
      <c r="FN100"/>
      <c r="FO100"/>
      <c r="FP100"/>
      <c r="FQ100"/>
      <c r="FR100"/>
      <c r="FS100"/>
      <c r="FT100"/>
      <c r="FU100"/>
      <c r="FV100"/>
      <c r="FW100"/>
      <c r="FX100"/>
      <c r="FY100"/>
      <c r="FZ100"/>
      <c r="GA100"/>
      <c r="GB100"/>
      <c r="GC100"/>
      <c r="GD100"/>
      <c r="GE100"/>
      <c r="GF100"/>
      <c r="GG100"/>
      <c r="GH100"/>
      <c r="GI100"/>
      <c r="GJ100"/>
      <c r="GK100"/>
      <c r="GL100"/>
      <c r="GM100"/>
      <c r="GN100"/>
      <c r="GO100"/>
      <c r="GP100"/>
      <c r="GQ100"/>
      <c r="GR100"/>
      <c r="GS100"/>
      <c r="GT100"/>
      <c r="GU100"/>
      <c r="GV100"/>
      <c r="GW100"/>
      <c r="GX100"/>
      <c r="GY100"/>
      <c r="GZ100"/>
      <c r="HA100"/>
      <c r="HB100"/>
      <c r="HC100"/>
      <c r="HD100"/>
      <c r="HE100"/>
      <c r="HF100"/>
      <c r="HG100"/>
      <c r="HH100"/>
      <c r="HI100"/>
      <c r="HJ100"/>
      <c r="HK100"/>
      <c r="HL100"/>
      <c r="HM100"/>
      <c r="HN100"/>
      <c r="HO100"/>
      <c r="HP100"/>
      <c r="HQ100"/>
      <c r="HR100"/>
      <c r="HS100"/>
      <c r="HT100"/>
      <c r="HU100"/>
      <c r="HV100"/>
      <c r="HW100"/>
      <c r="HX100"/>
      <c r="HY100"/>
      <c r="HZ100"/>
      <c r="IA100"/>
      <c r="IB100"/>
      <c r="IC100"/>
      <c r="ID100"/>
      <c r="IE100"/>
      <c r="IF100"/>
      <c r="IG100"/>
      <c r="IH100"/>
      <c r="II100"/>
      <c r="IJ100"/>
      <c r="IK100"/>
      <c r="IL100"/>
      <c r="IM100"/>
      <c r="IN100"/>
      <c r="IO100"/>
      <c r="IP100"/>
      <c r="IQ100"/>
      <c r="IR100"/>
      <c r="IS100"/>
      <c r="IT100"/>
      <c r="IU100"/>
      <c r="IV100"/>
      <c r="IW100"/>
      <c r="IX100"/>
      <c r="IY100"/>
      <c r="IZ100"/>
      <c r="JA100"/>
      <c r="JB100"/>
      <c r="JC100"/>
      <c r="JD100"/>
      <c r="JE100"/>
      <c r="JF100"/>
      <c r="JG100"/>
      <c r="JH100"/>
      <c r="JI100"/>
      <c r="JJ100"/>
      <c r="JK100"/>
      <c r="JL100"/>
      <c r="JM100"/>
      <c r="JN100"/>
      <c r="JO100"/>
      <c r="JP100"/>
      <c r="JQ100"/>
      <c r="JR100"/>
      <c r="JS100"/>
      <c r="JT100"/>
      <c r="JU100"/>
      <c r="JV100"/>
      <c r="JW100"/>
      <c r="JX100"/>
      <c r="JY100"/>
      <c r="JZ100"/>
      <c r="KA100"/>
      <c r="KB100"/>
      <c r="KC100"/>
      <c r="KD100"/>
      <c r="KE100"/>
      <c r="KF100"/>
      <c r="KG100"/>
      <c r="KH100"/>
      <c r="KI100"/>
      <c r="KJ100"/>
      <c r="KK100"/>
      <c r="KL100"/>
      <c r="KM100"/>
      <c r="KN100"/>
      <c r="KO100"/>
      <c r="KP100"/>
      <c r="KQ100"/>
      <c r="KR100"/>
      <c r="KS100"/>
      <c r="KT100"/>
      <c r="KU100"/>
      <c r="KV100"/>
      <c r="KW100"/>
      <c r="KX100"/>
      <c r="KY100"/>
      <c r="KZ100"/>
      <c r="LA100"/>
      <c r="LB100"/>
      <c r="LC100"/>
      <c r="LD100"/>
      <c r="LE100"/>
      <c r="LF100"/>
      <c r="LG100"/>
      <c r="LH100"/>
      <c r="LI100"/>
      <c r="LJ100"/>
      <c r="LK100"/>
      <c r="LL100"/>
      <c r="LM100"/>
      <c r="LN100"/>
      <c r="LO100"/>
      <c r="LP100"/>
      <c r="LQ100"/>
      <c r="LR100"/>
      <c r="LS100"/>
      <c r="LT100"/>
      <c r="LU100"/>
      <c r="LV100"/>
      <c r="LW100"/>
      <c r="LX100"/>
      <c r="LY100"/>
      <c r="LZ100"/>
      <c r="MA100"/>
      <c r="MB100"/>
      <c r="MC100"/>
      <c r="MD100"/>
      <c r="ME100"/>
      <c r="MF100"/>
      <c r="MG100"/>
      <c r="MH100"/>
      <c r="MI100"/>
      <c r="MJ100"/>
      <c r="MK100"/>
      <c r="ML100"/>
      <c r="MM100"/>
      <c r="MN100"/>
      <c r="MO100"/>
      <c r="MP100"/>
      <c r="MQ100"/>
      <c r="MR100"/>
      <c r="MS100"/>
      <c r="MT100"/>
      <c r="MU100"/>
      <c r="MV100"/>
      <c r="MW100"/>
      <c r="MX100"/>
      <c r="MY100"/>
      <c r="MZ100"/>
      <c r="NA100"/>
      <c r="NB100"/>
      <c r="NC100"/>
      <c r="ND100"/>
      <c r="NE100"/>
      <c r="NF100"/>
      <c r="NG100"/>
      <c r="NH100"/>
      <c r="NI100"/>
      <c r="NJ100"/>
      <c r="NK100"/>
      <c r="NL100"/>
      <c r="NM100"/>
      <c r="NN100"/>
      <c r="NO100"/>
      <c r="NP100"/>
      <c r="NQ100"/>
      <c r="NR100"/>
      <c r="NS100"/>
      <c r="NT100"/>
      <c r="NU100"/>
      <c r="NV100"/>
      <c r="NW100"/>
      <c r="NX100"/>
      <c r="NY100"/>
      <c r="NZ100"/>
      <c r="OA100"/>
      <c r="OB100"/>
      <c r="OC100"/>
      <c r="OD100"/>
      <c r="OE100"/>
      <c r="OF100"/>
      <c r="OG100"/>
      <c r="OH100"/>
      <c r="OI100"/>
      <c r="OJ100"/>
      <c r="OK100"/>
      <c r="OL100"/>
      <c r="OM100"/>
      <c r="ON100"/>
      <c r="OO100"/>
      <c r="OP100"/>
      <c r="OQ100"/>
      <c r="OR100"/>
      <c r="OS100"/>
      <c r="OT100"/>
      <c r="OU100"/>
      <c r="OV100"/>
      <c r="OW100"/>
      <c r="OX100"/>
      <c r="OY100"/>
      <c r="OZ100"/>
      <c r="PA100"/>
      <c r="PB100"/>
      <c r="PC100"/>
      <c r="PD100"/>
      <c r="PE100"/>
      <c r="PF100"/>
      <c r="PG100"/>
      <c r="PH100"/>
      <c r="PI100"/>
      <c r="PJ100"/>
      <c r="PK100"/>
      <c r="PL100"/>
      <c r="PM100"/>
      <c r="PN100"/>
      <c r="PO100"/>
      <c r="PP100"/>
      <c r="PQ100"/>
      <c r="PR100"/>
      <c r="PS100"/>
      <c r="PT100"/>
      <c r="PU100"/>
      <c r="PV100"/>
      <c r="PW100"/>
      <c r="PX100"/>
      <c r="PY100"/>
      <c r="PZ100"/>
      <c r="QA100"/>
      <c r="QB100"/>
      <c r="QC100"/>
      <c r="QD100"/>
      <c r="QE100"/>
      <c r="QF100"/>
      <c r="QG100"/>
      <c r="QH100"/>
      <c r="QI100"/>
      <c r="QJ100"/>
      <c r="QK100"/>
      <c r="QL100"/>
      <c r="QM100"/>
      <c r="QN100"/>
      <c r="QO100"/>
      <c r="QP100"/>
      <c r="QQ100"/>
      <c r="QR100"/>
      <c r="QS100"/>
      <c r="QT100"/>
      <c r="QU100"/>
      <c r="QV100"/>
      <c r="QW100"/>
      <c r="QX100"/>
      <c r="QY100"/>
      <c r="QZ100"/>
      <c r="RA100"/>
      <c r="RB100"/>
      <c r="RC100"/>
      <c r="RD100"/>
      <c r="RE100"/>
      <c r="RF100"/>
      <c r="RG100"/>
      <c r="RH100"/>
      <c r="RI100"/>
      <c r="RJ100"/>
      <c r="RK100"/>
      <c r="RL100"/>
      <c r="RM100"/>
      <c r="RN100"/>
      <c r="RO100"/>
      <c r="RP100"/>
      <c r="RQ100"/>
      <c r="RR100"/>
      <c r="RS100"/>
      <c r="RT100"/>
      <c r="RU100"/>
      <c r="RV100"/>
      <c r="RW100"/>
      <c r="RX100"/>
      <c r="RY100"/>
      <c r="RZ100"/>
      <c r="SA100"/>
      <c r="SB100"/>
      <c r="SC100"/>
      <c r="SD100"/>
      <c r="SE100"/>
      <c r="SF100"/>
      <c r="SG100"/>
      <c r="SH100"/>
      <c r="SI100"/>
      <c r="SJ100"/>
      <c r="SK100"/>
      <c r="SL100"/>
      <c r="SM100"/>
      <c r="SN100"/>
      <c r="SO100"/>
      <c r="SP100"/>
      <c r="SQ100"/>
      <c r="SR100"/>
      <c r="SS100"/>
      <c r="ST100"/>
      <c r="SU100"/>
      <c r="SV100"/>
      <c r="SW100"/>
      <c r="SX100"/>
      <c r="SY100"/>
      <c r="SZ100"/>
      <c r="TA100"/>
      <c r="TB100"/>
      <c r="TC100"/>
      <c r="TD100"/>
      <c r="TE100"/>
      <c r="TF100"/>
      <c r="TG100"/>
      <c r="TH100"/>
      <c r="TI100"/>
      <c r="TJ100"/>
      <c r="TK100"/>
      <c r="TL100"/>
      <c r="TM100"/>
      <c r="TN100"/>
      <c r="TO100"/>
      <c r="TP100"/>
      <c r="TQ100"/>
      <c r="TR100"/>
      <c r="TS100"/>
      <c r="TT100"/>
      <c r="TU100"/>
      <c r="TV100"/>
      <c r="TW100"/>
      <c r="TX100"/>
      <c r="TY100"/>
      <c r="TZ100"/>
      <c r="UA100"/>
      <c r="UB100"/>
      <c r="UC100"/>
      <c r="UD100"/>
      <c r="UE100"/>
      <c r="UF100"/>
      <c r="UG100"/>
      <c r="UH100"/>
      <c r="UI100"/>
      <c r="UJ100"/>
      <c r="UK100"/>
      <c r="UL100"/>
      <c r="UM100"/>
      <c r="UN100"/>
      <c r="UO100"/>
      <c r="UP100"/>
      <c r="UQ100"/>
      <c r="UR100"/>
      <c r="US100"/>
      <c r="UT100"/>
      <c r="UU100"/>
      <c r="UV100"/>
      <c r="UW100"/>
      <c r="UX100"/>
      <c r="UY100"/>
      <c r="UZ100"/>
      <c r="VA100"/>
      <c r="VB100"/>
      <c r="VC100"/>
      <c r="VD100"/>
      <c r="VE100"/>
      <c r="VF100"/>
      <c r="VG100"/>
      <c r="VH100"/>
      <c r="VI100"/>
      <c r="VJ100"/>
      <c r="VK100"/>
      <c r="VL100"/>
      <c r="VM100"/>
      <c r="VN100"/>
      <c r="VO100"/>
      <c r="VP100"/>
      <c r="VQ100"/>
      <c r="VR100"/>
      <c r="VS100"/>
      <c r="VT100"/>
      <c r="VU100"/>
      <c r="VV100"/>
      <c r="VW100"/>
      <c r="VX100"/>
      <c r="VY100"/>
      <c r="VZ100"/>
      <c r="WA100"/>
      <c r="WB100"/>
      <c r="WC100"/>
      <c r="WD100"/>
      <c r="WE100"/>
      <c r="WF100"/>
      <c r="WG100"/>
      <c r="WH100"/>
      <c r="WI100"/>
      <c r="WJ100"/>
      <c r="WK100"/>
      <c r="WL100"/>
      <c r="WM100"/>
      <c r="WN100"/>
      <c r="WO100"/>
      <c r="WP100"/>
      <c r="WQ100"/>
      <c r="WR100"/>
      <c r="WS100"/>
      <c r="WT100"/>
      <c r="WU100"/>
      <c r="WV100"/>
      <c r="WW100"/>
      <c r="WX100"/>
      <c r="WY100"/>
      <c r="WZ100"/>
      <c r="XA100"/>
      <c r="XB100"/>
      <c r="XC100"/>
      <c r="XD100"/>
      <c r="XE100"/>
      <c r="XF100"/>
      <c r="XG100"/>
      <c r="XH100"/>
      <c r="XI100"/>
      <c r="XJ100"/>
      <c r="XK100"/>
      <c r="XL100"/>
      <c r="XM100"/>
      <c r="XN100"/>
      <c r="XO100"/>
      <c r="XP100"/>
      <c r="XQ100"/>
      <c r="XR100"/>
      <c r="XS100"/>
      <c r="XT100"/>
      <c r="XU100"/>
      <c r="XV100"/>
      <c r="XW100"/>
      <c r="XX100"/>
      <c r="XY100"/>
      <c r="XZ100"/>
      <c r="YA100"/>
      <c r="YB100"/>
      <c r="YC100"/>
      <c r="YD100"/>
      <c r="YE100"/>
      <c r="YF100"/>
      <c r="YG100"/>
      <c r="YH100"/>
      <c r="YI100"/>
      <c r="YJ100"/>
      <c r="YK100"/>
      <c r="YL100"/>
      <c r="YM100"/>
      <c r="YN100"/>
      <c r="YO100"/>
      <c r="YP100"/>
      <c r="YQ100"/>
      <c r="YR100"/>
      <c r="YS100"/>
      <c r="YT100"/>
      <c r="YU100"/>
      <c r="YV100"/>
      <c r="YW100"/>
      <c r="YX100"/>
      <c r="YY100"/>
      <c r="YZ100"/>
      <c r="ZA100"/>
      <c r="ZB100"/>
      <c r="ZC100"/>
      <c r="ZD100"/>
      <c r="ZE100"/>
      <c r="ZF100"/>
      <c r="ZG100"/>
      <c r="ZH100"/>
      <c r="ZI100"/>
      <c r="ZJ100"/>
      <c r="ZK100"/>
      <c r="ZL100"/>
      <c r="ZM100"/>
      <c r="ZN100"/>
      <c r="ZO100"/>
      <c r="ZP100"/>
      <c r="ZQ100"/>
      <c r="ZR100"/>
      <c r="ZS100"/>
      <c r="ZT100"/>
      <c r="ZU100"/>
      <c r="ZV100"/>
      <c r="ZW100"/>
      <c r="ZX100"/>
      <c r="ZY100"/>
      <c r="ZZ100"/>
      <c r="AAA100"/>
      <c r="AAB100"/>
      <c r="AAC100"/>
      <c r="AAD100"/>
      <c r="AAE100"/>
      <c r="AAF100"/>
      <c r="AAG100"/>
      <c r="AAH100"/>
      <c r="AAI100"/>
      <c r="AAJ100"/>
      <c r="AAK100"/>
      <c r="AAL100"/>
      <c r="AAM100"/>
      <c r="AAN100"/>
      <c r="AAO100"/>
      <c r="AAP100"/>
      <c r="AAQ100"/>
      <c r="AAR100"/>
      <c r="AAS100"/>
      <c r="AAT100"/>
      <c r="AAU100"/>
      <c r="AAV100"/>
      <c r="AAW100"/>
      <c r="AAX100"/>
      <c r="AAY100"/>
      <c r="AAZ100"/>
      <c r="ABA100"/>
      <c r="ABB100"/>
      <c r="ABC100"/>
      <c r="ABD100"/>
      <c r="ABE100"/>
      <c r="ABF100"/>
      <c r="ABG100"/>
      <c r="ABH100"/>
      <c r="ABI100"/>
      <c r="ABJ100"/>
      <c r="ABK100"/>
      <c r="ABL100"/>
      <c r="ABM100"/>
      <c r="ABN100"/>
      <c r="ABO100"/>
      <c r="ABP100"/>
      <c r="ABQ100"/>
      <c r="ABR100"/>
      <c r="ABS100"/>
      <c r="ABT100"/>
      <c r="ABU100"/>
      <c r="ABV100"/>
      <c r="ABW100"/>
      <c r="ABX100"/>
      <c r="ABY100"/>
      <c r="ABZ100"/>
      <c r="ACA100"/>
      <c r="ACB100"/>
      <c r="ACC100"/>
      <c r="ACD100"/>
      <c r="ACE100"/>
      <c r="ACF100"/>
      <c r="ACG100"/>
      <c r="ACH100"/>
      <c r="ACI100"/>
      <c r="ACJ100"/>
      <c r="ACK100"/>
      <c r="ACL100"/>
      <c r="ACM100"/>
      <c r="ACN100"/>
      <c r="ACO100"/>
      <c r="ACP100"/>
      <c r="ACQ100"/>
      <c r="ACR100"/>
      <c r="ACS100"/>
      <c r="ACT100"/>
      <c r="ACU100"/>
      <c r="ACV100"/>
      <c r="ACW100"/>
      <c r="ACX100"/>
      <c r="ACY100"/>
      <c r="ACZ100"/>
      <c r="ADA100"/>
      <c r="ADB100"/>
      <c r="ADC100"/>
      <c r="ADD100"/>
      <c r="ADE100"/>
      <c r="ADF100"/>
      <c r="ADG100"/>
      <c r="ADH100"/>
      <c r="ADI100"/>
      <c r="ADJ100"/>
      <c r="ADK100"/>
      <c r="ADL100"/>
      <c r="ADM100"/>
      <c r="ADN100"/>
      <c r="ADO100"/>
      <c r="ADP100"/>
      <c r="ADQ100"/>
      <c r="ADR100"/>
      <c r="ADS100"/>
      <c r="ADT100"/>
      <c r="ADU100"/>
      <c r="ADV100"/>
      <c r="ADW100"/>
      <c r="ADX100"/>
      <c r="ADY100"/>
      <c r="ADZ100"/>
      <c r="AEA100"/>
      <c r="AEB100"/>
      <c r="AEC100"/>
      <c r="AED100"/>
      <c r="AEE100"/>
      <c r="AEF100"/>
      <c r="AEG100"/>
      <c r="AEH100"/>
      <c r="AEI100"/>
      <c r="AEJ100"/>
      <c r="AEK100"/>
      <c r="AEL100"/>
      <c r="AEM100"/>
      <c r="AEN100"/>
      <c r="AEO100"/>
      <c r="AEP100"/>
      <c r="AEQ100"/>
      <c r="AER100"/>
      <c r="AES100"/>
      <c r="AET100"/>
      <c r="AEU100"/>
      <c r="AEV100"/>
      <c r="AEW100"/>
      <c r="AEX100"/>
      <c r="AEY100"/>
      <c r="AEZ100"/>
      <c r="AFA100"/>
      <c r="AFB100"/>
      <c r="AFC100"/>
      <c r="AFD100"/>
      <c r="AFE100"/>
      <c r="AFF100"/>
      <c r="AFG100"/>
      <c r="AFH100"/>
      <c r="AFI100"/>
      <c r="AFJ100"/>
      <c r="AFK100"/>
      <c r="AFL100"/>
      <c r="AFM100"/>
      <c r="AFN100"/>
      <c r="AFO100"/>
      <c r="AFP100"/>
      <c r="AFQ100"/>
      <c r="AFR100"/>
      <c r="AFS100"/>
      <c r="AFT100"/>
      <c r="AFU100"/>
      <c r="AFV100"/>
      <c r="AFW100"/>
      <c r="AFX100"/>
      <c r="AFY100"/>
      <c r="AFZ100"/>
      <c r="AGA100"/>
      <c r="AGB100"/>
      <c r="AGC100"/>
      <c r="AGD100"/>
      <c r="AGE100"/>
      <c r="AGF100"/>
      <c r="AGG100"/>
      <c r="AGH100"/>
      <c r="AGI100"/>
      <c r="AGJ100"/>
      <c r="AGK100"/>
      <c r="AGL100"/>
      <c r="AGM100"/>
      <c r="AGN100"/>
      <c r="AGO100"/>
      <c r="AGP100"/>
      <c r="AGQ100"/>
      <c r="AGR100"/>
      <c r="AGS100"/>
      <c r="AGT100"/>
      <c r="AGU100"/>
      <c r="AGV100"/>
      <c r="AGW100"/>
      <c r="AGX100"/>
      <c r="AGY100"/>
      <c r="AGZ100"/>
      <c r="AHA100"/>
      <c r="AHB100"/>
      <c r="AHC100"/>
      <c r="AHD100"/>
      <c r="AHE100"/>
      <c r="AHF100"/>
      <c r="AHG100"/>
      <c r="AHH100"/>
      <c r="AHI100"/>
      <c r="AHJ100"/>
      <c r="AHK100"/>
      <c r="AHL100"/>
      <c r="AHM100"/>
      <c r="AHN100"/>
      <c r="AHO100"/>
      <c r="AHP100"/>
      <c r="AHQ100"/>
      <c r="AHR100"/>
      <c r="AHS100"/>
      <c r="AHT100"/>
      <c r="AHU100"/>
      <c r="AHV100"/>
      <c r="AHW100"/>
      <c r="AHX100"/>
      <c r="AHY100"/>
      <c r="AHZ100"/>
      <c r="AIA100"/>
      <c r="AIB100"/>
      <c r="AIC100"/>
      <c r="AID100"/>
      <c r="AIE100"/>
      <c r="AIF100"/>
      <c r="AIG100"/>
      <c r="AIH100"/>
      <c r="AII100"/>
      <c r="AIJ100"/>
      <c r="AIK100"/>
      <c r="AIL100"/>
      <c r="AIM100"/>
      <c r="AIN100"/>
      <c r="AIO100"/>
      <c r="AIP100"/>
      <c r="AIQ100"/>
      <c r="AIR100"/>
      <c r="AIS100"/>
      <c r="AIT100"/>
      <c r="AIU100"/>
      <c r="AIV100"/>
      <c r="AIW100"/>
      <c r="AIX100"/>
      <c r="AIY100"/>
      <c r="AIZ100"/>
      <c r="AJA100"/>
      <c r="AJB100"/>
      <c r="AJC100"/>
      <c r="AJD100"/>
      <c r="AJE100"/>
      <c r="AJF100"/>
      <c r="AJG100"/>
      <c r="AJH100"/>
      <c r="AJI100"/>
      <c r="AJJ100"/>
      <c r="AJK100"/>
      <c r="AJL100"/>
      <c r="AJM100"/>
      <c r="AJN100"/>
      <c r="AJO100"/>
      <c r="AJP100"/>
      <c r="AJQ100"/>
      <c r="AJR100"/>
      <c r="AJS100"/>
      <c r="AJT100"/>
      <c r="AJU100"/>
      <c r="AJV100"/>
      <c r="AJW100"/>
      <c r="AJX100"/>
      <c r="AJY100"/>
      <c r="AJZ100"/>
      <c r="AKA100"/>
      <c r="AKB100"/>
      <c r="AKC100"/>
      <c r="AKD100"/>
      <c r="AKE100"/>
      <c r="AKF100"/>
      <c r="AKG100"/>
      <c r="AKH100"/>
      <c r="AKI100"/>
      <c r="AKJ100"/>
      <c r="AKK100"/>
      <c r="AKL100"/>
      <c r="AKM100"/>
      <c r="AKN100"/>
      <c r="AKO100"/>
      <c r="AKP100"/>
      <c r="AKQ100"/>
      <c r="AKR100"/>
      <c r="AKS100"/>
      <c r="AKT100"/>
      <c r="AKU100"/>
      <c r="AKV100"/>
      <c r="AKW100"/>
      <c r="AKX100"/>
      <c r="AKY100"/>
      <c r="AKZ100"/>
      <c r="ALA100"/>
      <c r="ALB100"/>
      <c r="ALC100"/>
      <c r="ALD100"/>
      <c r="ALE100"/>
      <c r="ALF100"/>
      <c r="ALG100"/>
      <c r="ALH100"/>
      <c r="ALI100"/>
      <c r="ALJ100"/>
      <c r="ALK100"/>
      <c r="ALL100"/>
      <c r="ALM100"/>
      <c r="ALN100"/>
      <c r="ALO100"/>
      <c r="ALP100"/>
      <c r="ALQ100"/>
      <c r="ALR100"/>
      <c r="ALS100"/>
      <c r="ALT100"/>
      <c r="ALU100"/>
      <c r="ALV100"/>
      <c r="ALW100"/>
      <c r="ALX100"/>
      <c r="ALY100"/>
      <c r="ALZ100"/>
      <c r="AMA100"/>
      <c r="AMB100"/>
      <c r="AMC100"/>
      <c r="AMD100"/>
      <c r="AME100"/>
      <c r="AMF100"/>
      <c r="AMG100"/>
      <c r="AMH100"/>
      <c r="AMI100"/>
      <c r="AMJ100"/>
      <c r="AMK100"/>
      <c r="AML100"/>
      <c r="AMM100"/>
      <c r="AMN100"/>
      <c r="AMO100"/>
      <c r="AMP100"/>
      <c r="AMQ100"/>
      <c r="AMR100"/>
      <c r="AMS100"/>
      <c r="AMT100"/>
      <c r="AMU100"/>
      <c r="AMV100"/>
      <c r="AMW100"/>
      <c r="AMX100"/>
      <c r="AMY100"/>
      <c r="AMZ100"/>
      <c r="ANA100"/>
      <c r="ANB100"/>
      <c r="ANC100"/>
      <c r="AND100"/>
      <c r="ANE100"/>
      <c r="ANF100"/>
      <c r="ANG100"/>
      <c r="ANH100"/>
      <c r="ANI100"/>
      <c r="ANJ100"/>
      <c r="ANK100"/>
      <c r="ANL100"/>
      <c r="ANM100"/>
      <c r="ANN100"/>
      <c r="ANO100"/>
      <c r="ANP100"/>
      <c r="ANQ100"/>
      <c r="ANR100"/>
      <c r="ANS100"/>
      <c r="ANT100"/>
      <c r="ANU100"/>
      <c r="ANV100"/>
      <c r="ANW100"/>
      <c r="ANX100"/>
      <c r="ANY100"/>
      <c r="ANZ100"/>
      <c r="AOA100"/>
      <c r="AOB100"/>
      <c r="AOC100"/>
      <c r="AOD100"/>
      <c r="AOE100"/>
      <c r="AOF100"/>
      <c r="AOG100"/>
      <c r="AOH100"/>
      <c r="AOI100"/>
      <c r="AOJ100"/>
      <c r="AOK100"/>
      <c r="AOL100"/>
      <c r="AOM100"/>
      <c r="AON100"/>
      <c r="AOO100"/>
      <c r="AOP100"/>
      <c r="AOQ100"/>
      <c r="AOR100"/>
      <c r="AOS100"/>
      <c r="AOT100"/>
      <c r="AOU100"/>
      <c r="AOV100"/>
      <c r="AOW100"/>
      <c r="AOX100"/>
      <c r="AOY100"/>
      <c r="AOZ100"/>
      <c r="APA100"/>
      <c r="APB100"/>
      <c r="APC100"/>
      <c r="APD100"/>
      <c r="APE100"/>
      <c r="APF100"/>
      <c r="APG100"/>
      <c r="APH100"/>
      <c r="API100"/>
      <c r="APJ100"/>
      <c r="APK100"/>
      <c r="APL100"/>
      <c r="APM100"/>
      <c r="APN100"/>
      <c r="APO100"/>
      <c r="APP100"/>
      <c r="APQ100"/>
      <c r="APR100"/>
      <c r="APS100"/>
      <c r="APT100"/>
      <c r="APU100"/>
      <c r="APV100"/>
      <c r="APW100"/>
      <c r="APX100"/>
      <c r="APY100"/>
      <c r="APZ100"/>
      <c r="AQA100"/>
      <c r="AQB100"/>
      <c r="AQC100"/>
      <c r="AQD100"/>
      <c r="AQE100"/>
      <c r="AQF100"/>
      <c r="AQG100"/>
      <c r="AQH100"/>
      <c r="AQI100"/>
      <c r="AQJ100"/>
      <c r="AQK100"/>
      <c r="AQL100"/>
      <c r="AQM100"/>
      <c r="AQN100"/>
      <c r="AQO100"/>
      <c r="AQP100"/>
      <c r="AQQ100"/>
      <c r="AQR100"/>
      <c r="AQS100"/>
      <c r="AQT100"/>
      <c r="AQU100"/>
      <c r="AQV100"/>
      <c r="AQW100"/>
      <c r="AQX100"/>
      <c r="AQY100"/>
      <c r="AQZ100"/>
      <c r="ARA100"/>
      <c r="ARB100"/>
      <c r="ARC100"/>
      <c r="ARD100"/>
      <c r="ARE100"/>
      <c r="ARF100"/>
      <c r="ARG100"/>
      <c r="ARH100"/>
      <c r="ARI100"/>
      <c r="ARJ100"/>
      <c r="ARK100"/>
      <c r="ARL100"/>
      <c r="ARM100"/>
      <c r="ARN100"/>
      <c r="ARO100"/>
      <c r="ARP100"/>
      <c r="ARQ100"/>
      <c r="ARR100"/>
      <c r="ARS100"/>
      <c r="ART100"/>
      <c r="ARU100"/>
      <c r="ARV100"/>
      <c r="ARW100"/>
      <c r="ARX100"/>
      <c r="ARY100"/>
      <c r="ARZ100"/>
      <c r="ASA100"/>
      <c r="ASB100"/>
      <c r="ASC100"/>
      <c r="ASD100"/>
      <c r="ASE100"/>
      <c r="ASF100"/>
      <c r="ASG100"/>
      <c r="ASH100"/>
      <c r="ASI100"/>
      <c r="ASJ100"/>
      <c r="ASK100"/>
      <c r="ASL100"/>
      <c r="ASM100"/>
      <c r="ASN100"/>
      <c r="ASO100"/>
      <c r="ASP100"/>
      <c r="ASQ100"/>
      <c r="ASR100"/>
      <c r="ASS100"/>
      <c r="AST100"/>
      <c r="ASU100"/>
      <c r="ASV100"/>
      <c r="ASW100"/>
      <c r="ASX100"/>
      <c r="ASY100"/>
      <c r="ASZ100"/>
      <c r="ATA100"/>
      <c r="ATB100"/>
      <c r="ATC100"/>
      <c r="ATD100"/>
      <c r="ATE100"/>
      <c r="ATF100"/>
      <c r="ATG100"/>
      <c r="ATH100"/>
      <c r="ATI100"/>
      <c r="ATJ100"/>
      <c r="ATK100"/>
      <c r="ATL100"/>
      <c r="ATM100"/>
      <c r="ATN100"/>
      <c r="ATO100"/>
      <c r="ATP100"/>
      <c r="ATQ100"/>
      <c r="ATR100"/>
      <c r="ATS100"/>
      <c r="ATT100"/>
      <c r="ATU100"/>
      <c r="ATV100"/>
      <c r="ATW100"/>
      <c r="ATX100"/>
      <c r="ATY100"/>
      <c r="ATZ100"/>
      <c r="AUA100"/>
      <c r="AUB100"/>
      <c r="AUC100"/>
      <c r="AUD100"/>
      <c r="AUE100"/>
      <c r="AUF100"/>
      <c r="AUG100"/>
      <c r="AUH100"/>
      <c r="AUI100"/>
      <c r="AUJ100"/>
      <c r="AUK100"/>
      <c r="AUL100"/>
      <c r="AUM100"/>
      <c r="AUN100"/>
      <c r="AUO100"/>
      <c r="AUP100"/>
      <c r="AUQ100"/>
      <c r="AUR100"/>
      <c r="AUS100"/>
      <c r="AUT100"/>
      <c r="AUU100"/>
      <c r="AUV100"/>
      <c r="AUW100"/>
      <c r="AUX100"/>
      <c r="AUY100"/>
      <c r="AUZ100"/>
      <c r="AVA100"/>
      <c r="AVB100"/>
      <c r="AVC100"/>
      <c r="AVD100"/>
      <c r="AVE100"/>
      <c r="AVF100"/>
      <c r="AVG100"/>
      <c r="AVH100"/>
      <c r="AVI100"/>
      <c r="AVJ100"/>
      <c r="AVK100"/>
      <c r="AVL100"/>
      <c r="AVM100"/>
      <c r="AVN100"/>
      <c r="AVO100"/>
      <c r="AVP100"/>
      <c r="AVQ100"/>
      <c r="AVR100"/>
      <c r="AVS100"/>
      <c r="AVT100"/>
      <c r="AVU100"/>
      <c r="AVV100"/>
      <c r="AVW100"/>
      <c r="AVX100"/>
      <c r="AVY100"/>
      <c r="AVZ100"/>
      <c r="AWA100"/>
      <c r="AWB100"/>
      <c r="AWC100"/>
      <c r="AWD100"/>
      <c r="AWE100"/>
      <c r="AWF100"/>
      <c r="AWG100"/>
      <c r="AWH100"/>
      <c r="AWI100"/>
      <c r="AWJ100"/>
      <c r="AWK100"/>
      <c r="AWL100"/>
      <c r="AWM100"/>
      <c r="AWN100"/>
      <c r="AWO100"/>
      <c r="AWP100"/>
      <c r="AWQ100"/>
      <c r="AWR100"/>
      <c r="AWS100"/>
      <c r="AWT100"/>
      <c r="AWU100"/>
      <c r="AWV100"/>
      <c r="AWW100"/>
      <c r="AWX100"/>
      <c r="AWY100"/>
      <c r="AWZ100"/>
      <c r="AXA100"/>
      <c r="AXB100"/>
      <c r="AXC100"/>
      <c r="AXD100"/>
      <c r="AXE100"/>
      <c r="AXF100"/>
      <c r="AXG100"/>
      <c r="AXH100"/>
      <c r="AXI100"/>
      <c r="AXJ100"/>
      <c r="AXK100"/>
      <c r="AXL100"/>
      <c r="AXM100"/>
      <c r="AXN100"/>
      <c r="AXO100"/>
      <c r="AXP100"/>
      <c r="AXQ100"/>
      <c r="AXR100"/>
      <c r="AXS100"/>
      <c r="AXT100"/>
      <c r="AXU100"/>
      <c r="AXV100"/>
      <c r="AXW100"/>
      <c r="AXX100"/>
      <c r="AXY100"/>
      <c r="AXZ100"/>
      <c r="AYA100"/>
      <c r="AYB100"/>
      <c r="AYC100"/>
      <c r="AYD100"/>
      <c r="AYE100"/>
      <c r="AYF100"/>
      <c r="AYG100"/>
      <c r="AYH100"/>
      <c r="AYI100"/>
      <c r="AYJ100"/>
      <c r="AYK100"/>
      <c r="AYL100"/>
      <c r="AYM100"/>
      <c r="AYN100"/>
      <c r="AYO100"/>
      <c r="AYP100"/>
      <c r="AYQ100"/>
      <c r="AYR100"/>
      <c r="AYS100"/>
      <c r="AYT100"/>
      <c r="AYU100"/>
      <c r="AYV100"/>
      <c r="AYW100"/>
      <c r="AYX100"/>
      <c r="AYY100"/>
      <c r="AYZ100"/>
      <c r="AZA100"/>
      <c r="AZB100"/>
      <c r="AZC100"/>
      <c r="AZD100"/>
      <c r="AZE100"/>
      <c r="AZF100"/>
      <c r="AZG100"/>
      <c r="AZH100"/>
      <c r="AZI100"/>
      <c r="AZJ100"/>
      <c r="AZK100"/>
      <c r="AZL100"/>
      <c r="AZM100"/>
      <c r="AZN100"/>
      <c r="AZO100"/>
      <c r="AZP100"/>
      <c r="AZQ100"/>
      <c r="AZR100"/>
      <c r="AZS100"/>
      <c r="AZT100"/>
      <c r="AZU100"/>
      <c r="AZV100"/>
      <c r="AZW100"/>
      <c r="AZX100"/>
      <c r="AZY100"/>
      <c r="AZZ100"/>
      <c r="BAA100"/>
      <c r="BAB100"/>
      <c r="BAC100"/>
      <c r="BAD100"/>
      <c r="BAE100"/>
      <c r="BAF100"/>
      <c r="BAG100"/>
      <c r="BAH100"/>
      <c r="BAI100"/>
      <c r="BAJ100"/>
      <c r="BAK100"/>
      <c r="BAL100"/>
      <c r="BAM100"/>
      <c r="BAN100"/>
      <c r="BAO100"/>
      <c r="BAP100"/>
      <c r="BAQ100"/>
      <c r="BAR100"/>
      <c r="BAS100"/>
      <c r="BAT100"/>
      <c r="BAU100"/>
      <c r="BAV100"/>
      <c r="BAW100"/>
      <c r="BAX100"/>
      <c r="BAY100"/>
      <c r="BAZ100"/>
      <c r="BBA100"/>
      <c r="BBB100"/>
      <c r="BBC100"/>
      <c r="BBD100"/>
      <c r="BBE100"/>
      <c r="BBF100"/>
      <c r="BBG100"/>
      <c r="BBH100"/>
      <c r="BBI100"/>
      <c r="BBJ100"/>
      <c r="BBK100"/>
      <c r="BBL100"/>
      <c r="BBM100"/>
      <c r="BBN100"/>
      <c r="BBO100"/>
      <c r="BBP100"/>
      <c r="BBQ100"/>
      <c r="BBR100"/>
      <c r="BBS100"/>
      <c r="BBT100"/>
      <c r="BBU100"/>
      <c r="BBV100"/>
      <c r="BBW100"/>
      <c r="BBX100"/>
      <c r="BBY100"/>
      <c r="BBZ100"/>
      <c r="BCA100"/>
      <c r="BCB100"/>
      <c r="BCC100"/>
      <c r="BCD100"/>
      <c r="BCE100"/>
      <c r="BCF100"/>
      <c r="BCG100"/>
      <c r="BCH100"/>
      <c r="BCI100"/>
      <c r="BCJ100"/>
      <c r="BCK100"/>
      <c r="BCL100"/>
      <c r="BCM100"/>
      <c r="BCN100"/>
      <c r="BCO100"/>
      <c r="BCP100"/>
      <c r="BCQ100"/>
      <c r="BCR100"/>
      <c r="BCS100"/>
      <c r="BCT100"/>
      <c r="BCU100"/>
      <c r="BCV100"/>
      <c r="BCW100"/>
      <c r="BCX100"/>
      <c r="BCY100"/>
      <c r="BCZ100"/>
      <c r="BDA100"/>
      <c r="BDB100"/>
      <c r="BDC100"/>
      <c r="BDD100"/>
      <c r="BDE100"/>
      <c r="BDF100"/>
      <c r="BDG100"/>
      <c r="BDH100"/>
      <c r="BDI100"/>
      <c r="BDJ100"/>
      <c r="BDK100"/>
      <c r="BDL100"/>
      <c r="BDM100"/>
      <c r="BDN100"/>
      <c r="BDO100"/>
      <c r="BDP100"/>
      <c r="BDQ100"/>
      <c r="BDR100"/>
      <c r="BDS100"/>
      <c r="BDT100"/>
      <c r="BDU100"/>
      <c r="BDV100"/>
      <c r="BDW100"/>
      <c r="BDX100"/>
      <c r="BDY100"/>
      <c r="BDZ100"/>
      <c r="BEA100"/>
      <c r="BEB100"/>
      <c r="BEC100"/>
      <c r="BED100"/>
      <c r="BEE100"/>
      <c r="BEF100"/>
      <c r="BEG100"/>
      <c r="BEH100"/>
      <c r="BEI100"/>
      <c r="BEJ100"/>
      <c r="BEK100"/>
      <c r="BEL100"/>
      <c r="BEM100"/>
      <c r="BEN100"/>
      <c r="BEO100"/>
      <c r="BEP100"/>
      <c r="BEQ100"/>
      <c r="BER100"/>
      <c r="BES100"/>
      <c r="BET100"/>
      <c r="BEU100"/>
      <c r="BEV100"/>
      <c r="BEW100"/>
      <c r="BEX100"/>
      <c r="BEY100"/>
      <c r="BEZ100"/>
      <c r="BFA100"/>
      <c r="BFB100"/>
      <c r="BFC100"/>
      <c r="BFD100"/>
      <c r="BFE100"/>
      <c r="BFF100"/>
      <c r="BFG100"/>
      <c r="BFH100"/>
      <c r="BFI100"/>
      <c r="BFJ100"/>
      <c r="BFK100"/>
      <c r="BFL100"/>
      <c r="BFM100"/>
      <c r="BFN100"/>
      <c r="BFO100"/>
      <c r="BFP100"/>
      <c r="BFQ100"/>
      <c r="BFR100"/>
      <c r="BFS100"/>
      <c r="BFT100"/>
      <c r="BFU100"/>
      <c r="BFV100"/>
      <c r="BFW100"/>
      <c r="BFX100"/>
      <c r="BFY100"/>
      <c r="BFZ100"/>
      <c r="BGA100"/>
      <c r="BGB100"/>
      <c r="BGC100"/>
      <c r="BGD100"/>
      <c r="BGE100"/>
      <c r="BGF100"/>
      <c r="BGG100"/>
      <c r="BGH100"/>
      <c r="BGI100"/>
      <c r="BGJ100"/>
      <c r="BGK100"/>
      <c r="BGL100"/>
      <c r="BGM100"/>
      <c r="BGN100"/>
      <c r="BGO100"/>
      <c r="BGP100"/>
      <c r="BGQ100"/>
      <c r="BGR100"/>
      <c r="BGS100"/>
      <c r="BGT100"/>
      <c r="BGU100"/>
      <c r="BGV100"/>
      <c r="BGW100"/>
      <c r="BGX100"/>
      <c r="BGY100"/>
      <c r="BGZ100"/>
      <c r="BHA100"/>
      <c r="BHB100"/>
      <c r="BHC100"/>
      <c r="BHD100"/>
      <c r="BHE100"/>
      <c r="BHF100"/>
      <c r="BHG100"/>
      <c r="BHH100"/>
      <c r="BHI100"/>
      <c r="BHJ100"/>
      <c r="BHK100"/>
      <c r="BHL100"/>
      <c r="BHM100"/>
      <c r="BHN100"/>
      <c r="BHO100"/>
      <c r="BHP100"/>
      <c r="BHQ100"/>
      <c r="BHR100"/>
      <c r="BHS100"/>
      <c r="BHT100"/>
      <c r="BHU100"/>
      <c r="BHV100"/>
      <c r="BHW100"/>
      <c r="BHX100"/>
      <c r="BHY100"/>
      <c r="BHZ100"/>
      <c r="BIA100"/>
      <c r="BIB100"/>
      <c r="BIC100"/>
      <c r="BID100"/>
      <c r="BIE100"/>
      <c r="BIF100"/>
      <c r="BIG100"/>
      <c r="BIH100"/>
      <c r="BII100"/>
      <c r="BIJ100"/>
      <c r="BIK100"/>
      <c r="BIL100"/>
      <c r="BIM100"/>
      <c r="BIN100"/>
      <c r="BIO100"/>
      <c r="BIP100"/>
      <c r="BIQ100"/>
      <c r="BIR100"/>
      <c r="BIS100"/>
      <c r="BIT100"/>
      <c r="BIU100"/>
      <c r="BIV100"/>
      <c r="BIW100"/>
      <c r="BIX100"/>
      <c r="BIY100"/>
      <c r="BIZ100"/>
      <c r="BJA100"/>
      <c r="BJB100"/>
      <c r="BJC100"/>
      <c r="BJD100"/>
      <c r="BJE100"/>
      <c r="BJF100"/>
      <c r="BJG100"/>
      <c r="BJH100"/>
      <c r="BJI100"/>
      <c r="BJJ100"/>
      <c r="BJK100"/>
      <c r="BJL100"/>
      <c r="BJM100"/>
      <c r="BJN100"/>
      <c r="BJO100"/>
      <c r="BJP100"/>
      <c r="BJQ100"/>
      <c r="BJR100"/>
      <c r="BJS100"/>
      <c r="BJT100"/>
      <c r="BJU100"/>
      <c r="BJV100"/>
      <c r="BJW100"/>
      <c r="BJX100"/>
      <c r="BJY100"/>
      <c r="BJZ100"/>
      <c r="BKA100"/>
      <c r="BKB100"/>
      <c r="BKC100"/>
      <c r="BKD100"/>
      <c r="BKE100"/>
      <c r="BKF100"/>
      <c r="BKG100"/>
      <c r="BKH100"/>
      <c r="BKI100"/>
      <c r="BKJ100"/>
      <c r="BKK100"/>
      <c r="BKL100"/>
      <c r="BKM100"/>
      <c r="BKN100"/>
      <c r="BKO100"/>
      <c r="BKP100"/>
      <c r="BKQ100"/>
      <c r="BKR100"/>
      <c r="BKS100"/>
      <c r="BKT100"/>
      <c r="BKU100"/>
      <c r="BKV100"/>
      <c r="BKW100"/>
      <c r="BKX100"/>
      <c r="BKY100"/>
      <c r="BKZ100"/>
      <c r="BLA100"/>
      <c r="BLB100"/>
      <c r="BLC100"/>
      <c r="BLD100"/>
      <c r="BLE100"/>
      <c r="BLF100"/>
      <c r="BLG100"/>
      <c r="BLH100"/>
      <c r="BLI100"/>
      <c r="BLJ100"/>
      <c r="BLK100"/>
      <c r="BLL100"/>
      <c r="BLM100"/>
      <c r="BLN100"/>
      <c r="BLO100"/>
      <c r="BLP100"/>
      <c r="BLQ100"/>
      <c r="BLR100"/>
      <c r="BLS100"/>
      <c r="BLT100"/>
      <c r="BLU100"/>
      <c r="BLV100"/>
      <c r="BLW100"/>
      <c r="BLX100"/>
      <c r="BLY100"/>
      <c r="BLZ100"/>
      <c r="BMA100"/>
      <c r="BMB100"/>
      <c r="BMC100"/>
      <c r="BMD100"/>
      <c r="BME100"/>
      <c r="BMF100"/>
      <c r="BMG100"/>
      <c r="BMH100"/>
      <c r="BMI100"/>
      <c r="BMJ100"/>
      <c r="BMK100"/>
      <c r="BML100"/>
      <c r="BMM100"/>
      <c r="BMN100"/>
      <c r="BMO100"/>
      <c r="BMP100"/>
      <c r="BMQ100"/>
      <c r="BMR100"/>
      <c r="BMS100"/>
      <c r="BMT100"/>
      <c r="BMU100"/>
      <c r="BMV100"/>
      <c r="BMW100"/>
      <c r="BMX100"/>
      <c r="BMY100"/>
      <c r="BMZ100"/>
      <c r="BNA100"/>
      <c r="BNB100"/>
      <c r="BNC100"/>
      <c r="BND100"/>
      <c r="BNE100"/>
      <c r="BNF100"/>
      <c r="BNG100"/>
      <c r="BNH100"/>
      <c r="BNI100"/>
      <c r="BNJ100"/>
      <c r="BNK100"/>
      <c r="BNL100"/>
      <c r="BNM100"/>
      <c r="BNN100"/>
      <c r="BNO100"/>
      <c r="BNP100"/>
      <c r="BNQ100"/>
      <c r="BNR100"/>
      <c r="BNS100"/>
      <c r="BNT100"/>
      <c r="BNU100"/>
      <c r="BNV100"/>
      <c r="BNW100"/>
      <c r="BNX100"/>
      <c r="BNY100"/>
      <c r="BNZ100"/>
      <c r="BOA100"/>
      <c r="BOB100"/>
      <c r="BOC100"/>
      <c r="BOD100"/>
      <c r="BOE100"/>
      <c r="BOF100"/>
      <c r="BOG100"/>
      <c r="BOH100"/>
      <c r="BOI100"/>
      <c r="BOJ100"/>
      <c r="BOK100"/>
      <c r="BOL100"/>
      <c r="BOM100"/>
      <c r="BON100"/>
      <c r="BOO100"/>
      <c r="BOP100"/>
      <c r="BOQ100"/>
      <c r="BOR100"/>
      <c r="BOS100"/>
      <c r="BOT100"/>
      <c r="BOU100"/>
      <c r="BOV100"/>
      <c r="BOW100"/>
      <c r="BOX100"/>
      <c r="BOY100"/>
      <c r="BOZ100"/>
      <c r="BPA100"/>
      <c r="BPB100"/>
      <c r="BPC100"/>
      <c r="BPD100"/>
      <c r="BPE100"/>
      <c r="BPF100"/>
      <c r="BPG100"/>
      <c r="BPH100"/>
      <c r="BPI100"/>
      <c r="BPJ100"/>
      <c r="BPK100"/>
      <c r="BPL100"/>
      <c r="BPM100"/>
      <c r="BPN100"/>
      <c r="BPO100"/>
      <c r="BPP100"/>
      <c r="BPQ100"/>
      <c r="BPR100"/>
      <c r="BPS100"/>
      <c r="BPT100"/>
      <c r="BPU100"/>
      <c r="BPV100"/>
      <c r="BPW100"/>
      <c r="BPX100"/>
      <c r="BPY100"/>
      <c r="BPZ100"/>
      <c r="BQA100"/>
      <c r="BQB100"/>
      <c r="BQC100"/>
      <c r="BQD100"/>
      <c r="BQE100"/>
      <c r="BQF100"/>
      <c r="BQG100"/>
      <c r="BQH100"/>
      <c r="BQI100"/>
      <c r="BQJ100"/>
      <c r="BQK100"/>
      <c r="BQL100"/>
      <c r="BQM100"/>
      <c r="BQN100"/>
      <c r="BQO100"/>
      <c r="BQP100"/>
      <c r="BQQ100"/>
      <c r="BQR100"/>
      <c r="BQS100"/>
      <c r="BQT100"/>
      <c r="BQU100"/>
      <c r="BQV100"/>
      <c r="BQW100"/>
      <c r="BQX100"/>
      <c r="BQY100"/>
      <c r="BQZ100"/>
      <c r="BRA100"/>
      <c r="BRB100"/>
      <c r="BRC100"/>
      <c r="BRD100"/>
      <c r="BRE100"/>
      <c r="BRF100"/>
      <c r="BRG100"/>
      <c r="BRH100"/>
      <c r="BRI100"/>
      <c r="BRJ100"/>
      <c r="BRK100"/>
      <c r="BRL100"/>
      <c r="BRM100"/>
      <c r="BRN100"/>
      <c r="BRO100"/>
      <c r="BRP100"/>
      <c r="BRQ100"/>
      <c r="BRR100"/>
      <c r="BRS100"/>
      <c r="BRT100"/>
      <c r="BRU100"/>
      <c r="BRV100"/>
      <c r="BRW100"/>
      <c r="BRX100"/>
      <c r="BRY100"/>
      <c r="BRZ100"/>
      <c r="BSA100"/>
      <c r="BSB100"/>
      <c r="BSC100"/>
      <c r="BSD100"/>
      <c r="BSE100"/>
      <c r="BSF100"/>
      <c r="BSG100"/>
      <c r="BSH100"/>
      <c r="BSI100"/>
      <c r="BSJ100"/>
      <c r="BSK100"/>
      <c r="BSL100"/>
      <c r="BSM100"/>
      <c r="BSN100"/>
      <c r="BSO100"/>
      <c r="BSP100"/>
      <c r="BSQ100"/>
      <c r="BSR100"/>
      <c r="BSS100"/>
      <c r="BST100"/>
      <c r="BSU100"/>
      <c r="BSV100"/>
      <c r="BSW100"/>
      <c r="BSX100"/>
      <c r="BSY100"/>
      <c r="BSZ100"/>
      <c r="BTA100"/>
      <c r="BTB100"/>
      <c r="BTC100"/>
      <c r="BTD100"/>
      <c r="BTE100"/>
      <c r="BTF100"/>
      <c r="BTG100"/>
      <c r="BTH100"/>
      <c r="BTI100"/>
      <c r="BTJ100"/>
      <c r="BTK100"/>
      <c r="BTL100"/>
      <c r="BTM100"/>
      <c r="BTN100"/>
      <c r="BTO100"/>
      <c r="BTP100"/>
      <c r="BTQ100"/>
      <c r="BTR100"/>
      <c r="BTS100"/>
      <c r="BTT100"/>
      <c r="BTU100"/>
      <c r="BTV100"/>
      <c r="BTW100"/>
      <c r="BTX100"/>
      <c r="BTY100"/>
      <c r="BTZ100"/>
      <c r="BUA100"/>
      <c r="BUB100"/>
      <c r="BUC100"/>
      <c r="BUD100"/>
      <c r="BUE100"/>
      <c r="BUF100"/>
      <c r="BUG100"/>
      <c r="BUH100"/>
      <c r="BUI100"/>
      <c r="BUJ100"/>
      <c r="BUK100"/>
      <c r="BUL100"/>
      <c r="BUM100"/>
      <c r="BUN100"/>
      <c r="BUO100"/>
      <c r="BUP100"/>
      <c r="BUQ100"/>
      <c r="BUR100"/>
      <c r="BUS100"/>
      <c r="BUT100"/>
      <c r="BUU100"/>
      <c r="BUV100"/>
      <c r="BUW100"/>
      <c r="BUX100"/>
      <c r="BUY100"/>
      <c r="BUZ100"/>
      <c r="BVA100"/>
      <c r="BVB100"/>
      <c r="BVC100"/>
      <c r="BVD100"/>
      <c r="BVE100"/>
      <c r="BVF100"/>
      <c r="BVG100"/>
      <c r="BVH100"/>
      <c r="BVI100"/>
      <c r="BVJ100"/>
      <c r="BVK100"/>
      <c r="BVL100"/>
      <c r="BVM100"/>
      <c r="BVN100"/>
      <c r="BVO100"/>
      <c r="BVP100"/>
      <c r="BVQ100"/>
      <c r="BVR100"/>
      <c r="BVS100"/>
      <c r="BVT100"/>
      <c r="BVU100"/>
      <c r="BVV100"/>
      <c r="BVW100"/>
      <c r="BVX100"/>
      <c r="BVY100"/>
      <c r="BVZ100"/>
      <c r="BWA100"/>
      <c r="BWB100"/>
      <c r="BWC100"/>
      <c r="BWD100"/>
      <c r="BWE100"/>
      <c r="BWF100"/>
      <c r="BWG100"/>
      <c r="BWH100"/>
      <c r="BWI100"/>
      <c r="BWJ100"/>
      <c r="BWK100"/>
      <c r="BWL100"/>
      <c r="BWM100"/>
      <c r="BWN100"/>
      <c r="BWO100"/>
      <c r="BWP100"/>
      <c r="BWQ100"/>
      <c r="BWR100"/>
      <c r="BWS100"/>
      <c r="BWT100"/>
      <c r="BWU100"/>
      <c r="BWV100"/>
      <c r="BWW100"/>
      <c r="BWX100"/>
      <c r="BWY100"/>
      <c r="BWZ100"/>
      <c r="BXA100"/>
      <c r="BXB100"/>
      <c r="BXC100"/>
      <c r="BXD100"/>
      <c r="BXE100"/>
      <c r="BXF100"/>
      <c r="BXG100"/>
      <c r="BXH100"/>
      <c r="BXI100"/>
      <c r="BXJ100"/>
      <c r="BXK100"/>
      <c r="BXL100"/>
      <c r="BXM100"/>
      <c r="BXN100"/>
      <c r="BXO100"/>
      <c r="BXP100"/>
      <c r="BXQ100"/>
      <c r="BXR100"/>
      <c r="BXS100"/>
      <c r="BXT100"/>
      <c r="BXU100"/>
      <c r="BXV100"/>
      <c r="BXW100"/>
      <c r="BXX100"/>
      <c r="BXY100"/>
      <c r="BXZ100"/>
      <c r="BYA100"/>
      <c r="BYB100"/>
      <c r="BYC100"/>
      <c r="BYD100"/>
      <c r="BYE100"/>
      <c r="BYF100"/>
      <c r="BYG100"/>
      <c r="BYH100"/>
      <c r="BYI100"/>
      <c r="BYJ100"/>
      <c r="BYK100"/>
      <c r="BYL100"/>
      <c r="BYM100"/>
      <c r="BYN100"/>
      <c r="BYO100"/>
      <c r="BYP100"/>
      <c r="BYQ100"/>
      <c r="BYR100"/>
      <c r="BYS100"/>
      <c r="BYT100"/>
      <c r="BYU100"/>
      <c r="BYV100"/>
      <c r="BYW100"/>
      <c r="BYX100"/>
      <c r="BYY100"/>
      <c r="BYZ100"/>
      <c r="BZA100"/>
      <c r="BZB100"/>
      <c r="BZC100"/>
      <c r="BZD100"/>
      <c r="BZE100"/>
      <c r="BZF100"/>
      <c r="BZG100"/>
      <c r="BZH100"/>
      <c r="BZI100"/>
      <c r="BZJ100"/>
      <c r="BZK100"/>
      <c r="BZL100"/>
      <c r="BZM100"/>
      <c r="BZN100"/>
      <c r="BZO100"/>
      <c r="BZP100"/>
      <c r="BZQ100"/>
      <c r="BZR100"/>
      <c r="BZS100"/>
      <c r="BZT100"/>
      <c r="BZU100"/>
      <c r="BZV100"/>
      <c r="BZW100"/>
      <c r="BZX100"/>
      <c r="BZY100"/>
      <c r="BZZ100"/>
      <c r="CAA100"/>
      <c r="CAB100"/>
      <c r="CAC100"/>
      <c r="CAD100"/>
      <c r="CAE100"/>
      <c r="CAF100"/>
      <c r="CAG100"/>
      <c r="CAH100"/>
      <c r="CAI100"/>
      <c r="CAJ100"/>
      <c r="CAK100"/>
      <c r="CAL100"/>
      <c r="CAM100"/>
      <c r="CAN100"/>
      <c r="CAO100"/>
      <c r="CAP100"/>
      <c r="CAQ100"/>
      <c r="CAR100"/>
      <c r="CAS100"/>
      <c r="CAT100"/>
      <c r="CAU100"/>
      <c r="CAV100"/>
      <c r="CAW100"/>
      <c r="CAX100"/>
      <c r="CAY100"/>
      <c r="CAZ100"/>
      <c r="CBA100"/>
      <c r="CBB100"/>
      <c r="CBC100"/>
      <c r="CBD100"/>
      <c r="CBE100"/>
      <c r="CBF100"/>
      <c r="CBG100"/>
      <c r="CBH100"/>
      <c r="CBI100"/>
      <c r="CBJ100"/>
      <c r="CBK100"/>
      <c r="CBL100"/>
      <c r="CBM100"/>
      <c r="CBN100"/>
      <c r="CBO100"/>
      <c r="CBP100"/>
      <c r="CBQ100"/>
      <c r="CBR100"/>
      <c r="CBS100"/>
      <c r="CBT100"/>
      <c r="CBU100"/>
      <c r="CBV100"/>
      <c r="CBW100"/>
      <c r="CBX100"/>
      <c r="CBY100"/>
      <c r="CBZ100"/>
      <c r="CCA100"/>
      <c r="CCB100"/>
      <c r="CCC100"/>
      <c r="CCD100"/>
      <c r="CCE100"/>
      <c r="CCF100"/>
      <c r="CCG100"/>
      <c r="CCH100"/>
      <c r="CCI100"/>
      <c r="CCJ100"/>
      <c r="CCK100"/>
      <c r="CCL100"/>
      <c r="CCM100"/>
      <c r="CCN100"/>
      <c r="CCO100"/>
      <c r="CCP100"/>
      <c r="CCQ100"/>
      <c r="CCR100"/>
      <c r="CCS100"/>
      <c r="CCT100"/>
      <c r="CCU100"/>
      <c r="CCV100"/>
      <c r="CCW100"/>
      <c r="CCX100"/>
      <c r="CCY100"/>
      <c r="CCZ100"/>
      <c r="CDA100"/>
      <c r="CDB100"/>
      <c r="CDC100"/>
      <c r="CDD100"/>
      <c r="CDE100"/>
      <c r="CDF100"/>
      <c r="CDG100"/>
      <c r="CDH100"/>
      <c r="CDI100"/>
      <c r="CDJ100"/>
      <c r="CDK100"/>
      <c r="CDL100"/>
      <c r="CDM100"/>
      <c r="CDN100"/>
      <c r="CDO100"/>
      <c r="CDP100"/>
      <c r="CDQ100"/>
      <c r="CDR100"/>
      <c r="CDS100"/>
      <c r="CDT100"/>
      <c r="CDU100"/>
      <c r="CDV100"/>
      <c r="CDW100"/>
      <c r="CDX100"/>
      <c r="CDY100"/>
      <c r="CDZ100"/>
      <c r="CEA100"/>
      <c r="CEB100"/>
      <c r="CEC100"/>
      <c r="CED100"/>
      <c r="CEE100"/>
      <c r="CEF100"/>
      <c r="CEG100"/>
      <c r="CEH100"/>
      <c r="CEI100"/>
      <c r="CEJ100"/>
      <c r="CEK100"/>
      <c r="CEL100"/>
      <c r="CEM100"/>
      <c r="CEN100"/>
      <c r="CEO100"/>
      <c r="CEP100"/>
      <c r="CEQ100"/>
      <c r="CER100"/>
      <c r="CES100"/>
      <c r="CET100"/>
      <c r="CEU100"/>
      <c r="CEV100"/>
      <c r="CEW100"/>
      <c r="CEX100"/>
      <c r="CEY100"/>
      <c r="CEZ100"/>
      <c r="CFA100"/>
      <c r="CFB100"/>
      <c r="CFC100"/>
      <c r="CFD100"/>
      <c r="CFE100"/>
      <c r="CFF100"/>
      <c r="CFG100"/>
      <c r="CFH100"/>
      <c r="CFI100"/>
      <c r="CFJ100"/>
      <c r="CFK100"/>
      <c r="CFL100"/>
      <c r="CFM100"/>
      <c r="CFN100"/>
      <c r="CFO100"/>
      <c r="CFP100"/>
      <c r="CFQ100"/>
      <c r="CFR100"/>
      <c r="CFS100"/>
      <c r="CFT100"/>
      <c r="CFU100"/>
      <c r="CFV100"/>
      <c r="CFW100"/>
      <c r="CFX100"/>
      <c r="CFY100"/>
      <c r="CFZ100"/>
      <c r="CGA100"/>
      <c r="CGB100"/>
      <c r="CGC100"/>
      <c r="CGD100"/>
      <c r="CGE100"/>
      <c r="CGF100"/>
      <c r="CGG100"/>
      <c r="CGH100"/>
      <c r="CGI100"/>
      <c r="CGJ100"/>
      <c r="CGK100"/>
      <c r="CGL100"/>
      <c r="CGM100"/>
      <c r="CGN100"/>
      <c r="CGO100"/>
      <c r="CGP100"/>
      <c r="CGQ100"/>
      <c r="CGR100"/>
      <c r="CGS100"/>
      <c r="CGT100"/>
      <c r="CGU100"/>
      <c r="CGV100"/>
      <c r="CGW100"/>
      <c r="CGX100"/>
      <c r="CGY100"/>
      <c r="CGZ100"/>
      <c r="CHA100"/>
      <c r="CHB100"/>
      <c r="CHC100"/>
      <c r="CHD100"/>
      <c r="CHE100"/>
      <c r="CHF100"/>
      <c r="CHG100"/>
      <c r="CHH100"/>
      <c r="CHI100"/>
      <c r="CHJ100"/>
      <c r="CHK100"/>
      <c r="CHL100"/>
      <c r="CHM100"/>
      <c r="CHN100"/>
      <c r="CHO100"/>
      <c r="CHP100"/>
      <c r="CHQ100"/>
      <c r="CHR100"/>
      <c r="CHS100"/>
      <c r="CHT100"/>
      <c r="CHU100"/>
      <c r="CHV100"/>
      <c r="CHW100"/>
      <c r="CHX100"/>
      <c r="CHY100"/>
      <c r="CHZ100"/>
      <c r="CIA100"/>
      <c r="CIB100"/>
      <c r="CIC100"/>
      <c r="CID100"/>
      <c r="CIE100"/>
      <c r="CIF100"/>
      <c r="CIG100"/>
      <c r="CIH100"/>
      <c r="CII100"/>
      <c r="CIJ100"/>
      <c r="CIK100"/>
      <c r="CIL100"/>
      <c r="CIM100"/>
      <c r="CIN100"/>
      <c r="CIO100"/>
      <c r="CIP100"/>
      <c r="CIQ100"/>
      <c r="CIR100"/>
      <c r="CIS100"/>
      <c r="CIT100"/>
      <c r="CIU100"/>
      <c r="CIV100"/>
      <c r="CIW100"/>
      <c r="CIX100"/>
      <c r="CIY100"/>
      <c r="CIZ100"/>
      <c r="CJA100"/>
      <c r="CJB100"/>
      <c r="CJC100"/>
      <c r="CJD100"/>
      <c r="CJE100"/>
      <c r="CJF100"/>
      <c r="CJG100"/>
      <c r="CJH100"/>
      <c r="CJI100"/>
      <c r="CJJ100"/>
      <c r="CJK100"/>
      <c r="CJL100"/>
      <c r="CJM100"/>
      <c r="CJN100"/>
      <c r="CJO100"/>
      <c r="CJP100"/>
      <c r="CJQ100"/>
      <c r="CJR100"/>
      <c r="CJS100"/>
      <c r="CJT100"/>
      <c r="CJU100"/>
      <c r="CJV100"/>
      <c r="CJW100"/>
      <c r="CJX100"/>
      <c r="CJY100"/>
      <c r="CJZ100"/>
      <c r="CKA100"/>
      <c r="CKB100"/>
      <c r="CKC100"/>
      <c r="CKD100"/>
      <c r="CKE100"/>
      <c r="CKF100"/>
      <c r="CKG100"/>
      <c r="CKH100"/>
      <c r="CKI100"/>
      <c r="CKJ100"/>
      <c r="CKK100"/>
      <c r="CKL100"/>
      <c r="CKM100"/>
      <c r="CKN100"/>
      <c r="CKO100"/>
      <c r="CKP100"/>
      <c r="CKQ100"/>
      <c r="CKR100"/>
      <c r="CKS100"/>
      <c r="CKT100"/>
      <c r="CKU100"/>
      <c r="CKV100"/>
      <c r="CKW100"/>
      <c r="CKX100"/>
      <c r="CKY100"/>
      <c r="CKZ100"/>
      <c r="CLA100"/>
      <c r="CLB100"/>
      <c r="CLC100"/>
      <c r="CLD100"/>
      <c r="CLE100"/>
      <c r="CLF100"/>
      <c r="CLG100"/>
      <c r="CLH100"/>
      <c r="CLI100"/>
      <c r="CLJ100"/>
      <c r="CLK100"/>
      <c r="CLL100"/>
      <c r="CLM100"/>
      <c r="CLN100"/>
      <c r="CLO100"/>
      <c r="CLP100"/>
      <c r="CLQ100"/>
      <c r="CLR100"/>
      <c r="CLS100"/>
      <c r="CLT100"/>
      <c r="CLU100"/>
      <c r="CLV100"/>
      <c r="CLW100"/>
      <c r="CLX100"/>
      <c r="CLY100"/>
      <c r="CLZ100"/>
      <c r="CMA100"/>
      <c r="CMB100"/>
      <c r="CMC100"/>
      <c r="CMD100"/>
      <c r="CME100"/>
      <c r="CMF100"/>
      <c r="CMG100"/>
      <c r="CMH100"/>
      <c r="CMI100"/>
      <c r="CMJ100"/>
      <c r="CMK100"/>
      <c r="CML100"/>
      <c r="CMM100"/>
      <c r="CMN100"/>
      <c r="CMO100"/>
      <c r="CMP100"/>
      <c r="CMQ100"/>
      <c r="CMR100"/>
      <c r="CMS100"/>
      <c r="CMT100"/>
      <c r="CMU100"/>
      <c r="CMV100"/>
      <c r="CMW100"/>
      <c r="CMX100"/>
      <c r="CMY100"/>
      <c r="CMZ100"/>
      <c r="CNA100"/>
      <c r="CNB100"/>
      <c r="CNC100"/>
      <c r="CND100"/>
      <c r="CNE100"/>
      <c r="CNF100"/>
      <c r="CNG100"/>
      <c r="CNH100"/>
      <c r="CNI100"/>
      <c r="CNJ100"/>
      <c r="CNK100"/>
      <c r="CNL100"/>
      <c r="CNM100"/>
      <c r="CNN100"/>
      <c r="CNO100"/>
      <c r="CNP100"/>
      <c r="CNQ100"/>
      <c r="CNR100"/>
      <c r="CNS100"/>
      <c r="CNT100"/>
      <c r="CNU100"/>
      <c r="CNV100"/>
      <c r="CNW100"/>
      <c r="CNX100"/>
      <c r="CNY100"/>
      <c r="CNZ100"/>
      <c r="COA100"/>
      <c r="COB100"/>
      <c r="COC100"/>
      <c r="COD100"/>
      <c r="COE100"/>
      <c r="COF100"/>
      <c r="COG100"/>
      <c r="COH100"/>
      <c r="COI100"/>
      <c r="COJ100"/>
      <c r="COK100"/>
      <c r="COL100"/>
      <c r="COM100"/>
      <c r="CON100"/>
      <c r="COO100"/>
      <c r="COP100"/>
      <c r="COQ100"/>
      <c r="COR100"/>
      <c r="COS100"/>
      <c r="COT100"/>
      <c r="COU100"/>
      <c r="COV100"/>
      <c r="COW100"/>
      <c r="COX100"/>
      <c r="COY100"/>
      <c r="COZ100"/>
      <c r="CPA100"/>
      <c r="CPB100"/>
      <c r="CPC100"/>
      <c r="CPD100"/>
      <c r="CPE100"/>
      <c r="CPF100"/>
      <c r="CPG100"/>
      <c r="CPH100"/>
      <c r="CPI100"/>
      <c r="CPJ100"/>
      <c r="CPK100"/>
      <c r="CPL100"/>
      <c r="CPM100"/>
      <c r="CPN100"/>
      <c r="CPO100"/>
      <c r="CPP100"/>
      <c r="CPQ100"/>
      <c r="CPR100"/>
      <c r="CPS100"/>
      <c r="CPT100"/>
      <c r="CPU100"/>
      <c r="CPV100"/>
      <c r="CPW100"/>
      <c r="CPX100"/>
      <c r="CPY100"/>
      <c r="CPZ100"/>
      <c r="CQA100"/>
      <c r="CQB100"/>
      <c r="CQC100"/>
      <c r="CQD100"/>
      <c r="CQE100"/>
      <c r="CQF100"/>
      <c r="CQG100"/>
      <c r="CQH100"/>
      <c r="CQI100"/>
      <c r="CQJ100"/>
      <c r="CQK100"/>
      <c r="CQL100"/>
      <c r="CQM100"/>
      <c r="CQN100"/>
      <c r="CQO100"/>
      <c r="CQP100"/>
      <c r="CQQ100"/>
      <c r="CQR100"/>
      <c r="CQS100"/>
      <c r="CQT100"/>
      <c r="CQU100"/>
      <c r="CQV100"/>
      <c r="CQW100"/>
      <c r="CQX100"/>
      <c r="CQY100"/>
      <c r="CQZ100"/>
      <c r="CRA100"/>
      <c r="CRB100"/>
      <c r="CRC100"/>
      <c r="CRD100"/>
      <c r="CRE100"/>
      <c r="CRF100"/>
      <c r="CRG100"/>
      <c r="CRH100"/>
      <c r="CRI100"/>
      <c r="CRJ100"/>
      <c r="CRK100"/>
    </row>
    <row r="101" spans="1:2507" x14ac:dyDescent="0.3">
      <c r="A101" s="119" t="s">
        <v>789</v>
      </c>
      <c r="B101" s="124" t="s">
        <v>174</v>
      </c>
      <c r="C101" s="64">
        <v>0.27712259634619696</v>
      </c>
    </row>
    <row r="102" spans="1:2507" x14ac:dyDescent="0.3">
      <c r="A102" s="119" t="s">
        <v>790</v>
      </c>
      <c r="B102" s="124" t="s">
        <v>174</v>
      </c>
      <c r="C102" s="64">
        <v>3.5715563984565435E-2</v>
      </c>
    </row>
    <row r="103" spans="1:2507" x14ac:dyDescent="0.3">
      <c r="A103" s="119" t="s">
        <v>791</v>
      </c>
      <c r="B103" s="124" t="s">
        <v>174</v>
      </c>
      <c r="C103" s="64">
        <v>6.2786670589893401E-2</v>
      </c>
    </row>
    <row r="104" spans="1:2507" x14ac:dyDescent="0.3">
      <c r="A104" s="119" t="s">
        <v>792</v>
      </c>
      <c r="B104" s="124" t="s">
        <v>174</v>
      </c>
      <c r="C104" s="64">
        <v>0.14412798177622532</v>
      </c>
    </row>
    <row r="105" spans="1:2507" x14ac:dyDescent="0.3">
      <c r="A105" s="119" t="s">
        <v>793</v>
      </c>
      <c r="B105" s="124" t="s">
        <v>174</v>
      </c>
      <c r="C105" s="64">
        <v>7.6999999999999957E-2</v>
      </c>
    </row>
    <row r="106" spans="1:2507" x14ac:dyDescent="0.3">
      <c r="A106" s="119" t="s">
        <v>794</v>
      </c>
      <c r="B106" s="124" t="s">
        <v>174</v>
      </c>
      <c r="C106" s="64">
        <v>3.5349915149459843E-2</v>
      </c>
    </row>
    <row r="108" spans="1:2507" s="15" customFormat="1" x14ac:dyDescent="0.3">
      <c r="A108" s="119" t="s">
        <v>394</v>
      </c>
      <c r="B108" s="124" t="s">
        <v>393</v>
      </c>
      <c r="C108" s="64">
        <v>378.66</v>
      </c>
    </row>
    <row r="109" spans="1:2507" s="15" customFormat="1" x14ac:dyDescent="0.3">
      <c r="A109" s="406"/>
      <c r="B109" s="407"/>
      <c r="C109" s="408"/>
      <c r="D109" s="196"/>
      <c r="E109" s="196"/>
      <c r="F109" s="196"/>
      <c r="G109" s="196"/>
      <c r="H109" s="196"/>
      <c r="I109" s="196"/>
      <c r="J109" s="196"/>
      <c r="K109" s="196"/>
      <c r="L109" s="196"/>
      <c r="M109" s="196"/>
      <c r="N109" s="196"/>
      <c r="O109" s="196"/>
      <c r="P109" s="196"/>
      <c r="Q109" s="196"/>
      <c r="R109" s="196"/>
      <c r="S109" s="196"/>
      <c r="T109" s="196"/>
      <c r="U109" s="196"/>
      <c r="V109" s="196"/>
      <c r="W109" s="196"/>
      <c r="X109" s="196"/>
      <c r="Y109" s="196"/>
      <c r="Z109" s="196"/>
      <c r="AA109" s="196"/>
      <c r="AB109" s="196"/>
    </row>
    <row r="110" spans="1:2507" s="15" customFormat="1" x14ac:dyDescent="0.3">
      <c r="A110" s="197"/>
      <c r="B110" s="195"/>
      <c r="C110" s="195"/>
      <c r="D110" s="195"/>
      <c r="E110" s="195"/>
      <c r="F110" s="195"/>
      <c r="G110" s="195"/>
      <c r="H110" s="195"/>
      <c r="I110" s="195"/>
      <c r="J110" s="195"/>
      <c r="K110" s="195"/>
      <c r="L110" s="195"/>
      <c r="M110" s="195"/>
      <c r="N110" s="195"/>
      <c r="O110" s="195"/>
      <c r="P110" s="195"/>
      <c r="Q110" s="195"/>
      <c r="R110" s="195"/>
      <c r="S110" s="195"/>
      <c r="T110" s="195"/>
      <c r="U110" s="195"/>
      <c r="V110" s="195"/>
      <c r="W110" s="195"/>
      <c r="X110" s="195"/>
      <c r="Y110" s="195"/>
      <c r="Z110" s="195"/>
      <c r="AA110" s="195"/>
      <c r="AB110" s="195"/>
    </row>
    <row r="111" spans="1:2507" s="15" customFormat="1" x14ac:dyDescent="0.3">
      <c r="A111" s="197"/>
      <c r="B111" s="195"/>
      <c r="C111" s="195"/>
      <c r="D111" s="195"/>
      <c r="E111" s="195"/>
      <c r="F111" s="195"/>
      <c r="G111" s="195"/>
      <c r="H111" s="195"/>
      <c r="I111" s="195"/>
      <c r="J111" s="195"/>
      <c r="K111" s="195"/>
      <c r="L111" s="195"/>
      <c r="M111" s="195"/>
      <c r="N111" s="195"/>
      <c r="O111" s="195"/>
      <c r="P111" s="195"/>
      <c r="Q111" s="195"/>
      <c r="R111" s="195"/>
      <c r="S111" s="195"/>
      <c r="T111" s="195"/>
      <c r="U111" s="195"/>
      <c r="V111" s="195"/>
      <c r="W111" s="195"/>
      <c r="X111" s="195"/>
      <c r="Y111" s="195"/>
      <c r="Z111" s="195"/>
      <c r="AA111" s="195"/>
      <c r="AB111" s="195"/>
    </row>
    <row r="112" spans="1:2507" s="15" customFormat="1" x14ac:dyDescent="0.3">
      <c r="A112" s="197"/>
      <c r="B112" s="277"/>
      <c r="H112" s="277"/>
      <c r="I112" s="277"/>
      <c r="J112" s="277"/>
      <c r="K112" s="277"/>
      <c r="L112" s="277"/>
      <c r="M112" s="277"/>
      <c r="N112" s="277"/>
      <c r="O112" s="277"/>
      <c r="P112" s="277"/>
      <c r="Q112" s="277"/>
      <c r="R112" s="277"/>
      <c r="S112" s="277"/>
      <c r="T112" s="277"/>
      <c r="U112" s="277"/>
      <c r="V112" s="277"/>
      <c r="W112" s="277"/>
      <c r="X112" s="277"/>
      <c r="Y112" s="277"/>
      <c r="Z112" s="277"/>
      <c r="AA112" s="277"/>
      <c r="AB112" s="277"/>
    </row>
    <row r="113" spans="1:2508" s="15" customFormat="1" x14ac:dyDescent="0.3">
      <c r="A113" s="197"/>
      <c r="B113" s="277"/>
      <c r="H113" s="277"/>
      <c r="I113" s="277"/>
      <c r="J113" s="277"/>
      <c r="K113" s="277"/>
      <c r="L113" s="277"/>
      <c r="M113" s="277"/>
      <c r="N113" s="277"/>
      <c r="O113" s="277"/>
      <c r="P113" s="277"/>
      <c r="Q113" s="277"/>
      <c r="R113" s="277"/>
      <c r="S113" s="277"/>
      <c r="T113" s="277"/>
      <c r="U113" s="277"/>
      <c r="V113" s="277"/>
      <c r="W113" s="277"/>
      <c r="X113" s="277"/>
      <c r="Y113" s="277"/>
      <c r="Z113" s="277"/>
      <c r="AA113" s="277"/>
      <c r="AB113" s="277"/>
    </row>
    <row r="114" spans="1:2508" s="15" customFormat="1" x14ac:dyDescent="0.3">
      <c r="A114" s="197"/>
      <c r="B114" s="277"/>
      <c r="H114" s="277"/>
      <c r="I114" s="277"/>
      <c r="J114" s="277"/>
      <c r="K114" s="277"/>
      <c r="L114" s="277"/>
      <c r="M114" s="277"/>
      <c r="N114" s="277"/>
      <c r="O114" s="277"/>
      <c r="P114" s="277"/>
      <c r="Q114" s="277"/>
      <c r="R114" s="277"/>
      <c r="S114" s="277"/>
      <c r="T114" s="277"/>
      <c r="U114" s="277"/>
      <c r="V114" s="277"/>
      <c r="W114" s="277"/>
      <c r="X114" s="277"/>
      <c r="Y114" s="277"/>
      <c r="Z114" s="277"/>
      <c r="AA114" s="277"/>
      <c r="AB114" s="277"/>
    </row>
    <row r="115" spans="1:2508" s="15" customFormat="1" x14ac:dyDescent="0.3">
      <c r="A115" s="197"/>
      <c r="B115" s="195"/>
      <c r="C115" s="195"/>
      <c r="D115" s="195"/>
      <c r="E115" s="195"/>
      <c r="F115" s="195"/>
      <c r="G115" s="195"/>
      <c r="H115" s="195"/>
      <c r="I115" s="195"/>
      <c r="J115" s="195"/>
      <c r="K115" s="195"/>
      <c r="L115" s="195"/>
      <c r="M115" s="195"/>
      <c r="N115" s="195"/>
      <c r="O115" s="195"/>
      <c r="P115" s="195"/>
      <c r="Q115" s="195"/>
      <c r="R115" s="195"/>
      <c r="S115" s="195"/>
      <c r="T115" s="195"/>
      <c r="U115" s="195"/>
      <c r="V115" s="195"/>
      <c r="W115" s="195"/>
      <c r="X115" s="195"/>
      <c r="Y115" s="195"/>
      <c r="Z115" s="195"/>
      <c r="AA115" s="195"/>
      <c r="AB115" s="195"/>
    </row>
    <row r="116" spans="1:2508" s="12" customFormat="1" x14ac:dyDescent="0.3">
      <c r="A116" s="309"/>
    </row>
    <row r="117" spans="1:2508" s="12" customFormat="1" x14ac:dyDescent="0.3">
      <c r="A117" s="310"/>
      <c r="B117" s="310"/>
      <c r="C117" s="311"/>
      <c r="D117" s="311"/>
      <c r="E117" s="311"/>
      <c r="F117" s="311"/>
      <c r="G117" s="311"/>
      <c r="H117" s="311"/>
      <c r="I117" s="311"/>
      <c r="J117" s="311"/>
      <c r="K117" s="311"/>
      <c r="L117" s="311"/>
      <c r="M117" s="311"/>
      <c r="N117" s="311"/>
      <c r="O117" s="311"/>
      <c r="P117" s="311"/>
      <c r="Q117" s="311"/>
      <c r="R117" s="311"/>
      <c r="S117" s="311"/>
      <c r="T117" s="311"/>
      <c r="U117" s="311"/>
      <c r="V117" s="311"/>
    </row>
    <row r="118" spans="1:2508" s="12" customFormat="1" x14ac:dyDescent="0.3">
      <c r="A118" s="310"/>
      <c r="B118" s="310"/>
      <c r="C118" s="312"/>
      <c r="D118" s="312"/>
      <c r="E118" s="312"/>
      <c r="F118" s="312"/>
      <c r="G118" s="312"/>
      <c r="H118" s="312"/>
      <c r="I118" s="312"/>
      <c r="J118" s="312"/>
      <c r="K118" s="312"/>
      <c r="L118" s="312"/>
      <c r="M118" s="312"/>
      <c r="N118" s="312"/>
      <c r="O118" s="312"/>
      <c r="P118" s="312"/>
      <c r="Q118" s="312"/>
      <c r="R118" s="312"/>
      <c r="S118" s="312"/>
      <c r="T118" s="312"/>
      <c r="U118" s="312"/>
      <c r="V118" s="312"/>
    </row>
    <row r="119" spans="1:2508" s="12" customFormat="1" x14ac:dyDescent="0.3">
      <c r="A119" s="310"/>
      <c r="B119" s="310"/>
      <c r="C119" s="312"/>
      <c r="D119" s="312"/>
      <c r="E119" s="312"/>
      <c r="F119" s="312"/>
      <c r="G119" s="312"/>
      <c r="H119" s="312"/>
      <c r="I119" s="312"/>
      <c r="J119" s="312"/>
      <c r="K119" s="312"/>
      <c r="L119" s="312"/>
      <c r="M119" s="312"/>
      <c r="N119" s="312"/>
      <c r="O119" s="312"/>
      <c r="P119" s="312"/>
      <c r="Q119" s="312"/>
      <c r="R119" s="312"/>
      <c r="S119" s="312"/>
      <c r="T119" s="312"/>
      <c r="U119" s="312"/>
      <c r="V119" s="312"/>
    </row>
    <row r="122" spans="1:2508" ht="15" thickBot="1" x14ac:dyDescent="0.35"/>
    <row r="123" spans="1:2508" ht="15" thickBot="1" x14ac:dyDescent="0.35">
      <c r="A123" s="120" t="s">
        <v>99</v>
      </c>
      <c r="B123" s="121"/>
      <c r="C123" s="121"/>
      <c r="D123" s="121"/>
      <c r="E123" s="121"/>
      <c r="F123" s="121"/>
      <c r="G123" s="121"/>
      <c r="H123" s="121"/>
      <c r="I123" s="121"/>
      <c r="J123" s="121"/>
      <c r="K123" s="121"/>
      <c r="L123" s="121"/>
      <c r="M123" s="121"/>
      <c r="N123" s="121"/>
      <c r="O123" s="121"/>
      <c r="P123" s="121"/>
      <c r="Q123" s="121"/>
      <c r="R123" s="121"/>
      <c r="S123" s="121"/>
      <c r="T123" s="121"/>
      <c r="U123" s="121"/>
      <c r="V123" s="121"/>
      <c r="W123" s="121"/>
      <c r="X123" s="121"/>
      <c r="Y123" s="121"/>
      <c r="Z123" s="121"/>
      <c r="AA123" s="121"/>
      <c r="AB123" s="121"/>
      <c r="AC123" s="121"/>
      <c r="AD123" s="121"/>
      <c r="AE123" s="121"/>
      <c r="AF123" s="121"/>
      <c r="AG123" s="121"/>
      <c r="AH123" s="121"/>
      <c r="AI123" s="121"/>
      <c r="AJ123" s="121"/>
      <c r="AK123" s="121"/>
      <c r="AL123" s="121"/>
      <c r="AM123" s="122"/>
    </row>
    <row r="124" spans="1:2508" ht="86.4" x14ac:dyDescent="0.3">
      <c r="A124" s="100" t="s">
        <v>46</v>
      </c>
      <c r="B124" s="275" t="s">
        <v>605</v>
      </c>
      <c r="C124" s="98" t="s">
        <v>47</v>
      </c>
      <c r="D124" s="98"/>
      <c r="E124" s="98"/>
      <c r="F124" s="98"/>
      <c r="G124" s="98"/>
      <c r="H124" s="98"/>
      <c r="I124" s="98"/>
      <c r="J124" s="98"/>
      <c r="K124" s="98"/>
      <c r="L124" s="98"/>
      <c r="M124" s="98"/>
      <c r="N124" s="98"/>
      <c r="O124" s="98"/>
      <c r="P124" s="98"/>
      <c r="Q124" s="98"/>
      <c r="R124" s="98"/>
      <c r="S124" s="98"/>
      <c r="T124" s="98"/>
      <c r="U124" s="95"/>
      <c r="V124" s="95"/>
      <c r="W124" s="95"/>
      <c r="X124" s="95"/>
      <c r="Y124" s="95"/>
      <c r="Z124" s="95"/>
      <c r="AA124" s="101"/>
      <c r="AB124" s="95"/>
      <c r="AC124" s="95"/>
      <c r="AD124" s="95"/>
      <c r="AE124" s="95"/>
      <c r="AF124" s="95"/>
      <c r="AG124" s="95"/>
      <c r="AH124" s="95"/>
      <c r="AI124" s="95"/>
      <c r="AJ124" s="95"/>
      <c r="AK124" s="95"/>
      <c r="AL124" s="95"/>
      <c r="AM124" s="95"/>
    </row>
    <row r="125" spans="1:2508" s="128" customFormat="1" ht="15" thickBot="1" x14ac:dyDescent="0.35">
      <c r="A125" s="129" t="s">
        <v>265</v>
      </c>
      <c r="B125" s="274"/>
      <c r="C125" s="126"/>
      <c r="D125" s="127"/>
      <c r="E125" s="127"/>
      <c r="F125" s="127"/>
      <c r="G125" s="127"/>
      <c r="H125" s="127"/>
      <c r="I125" s="127"/>
      <c r="J125" s="127"/>
      <c r="K125" s="127"/>
      <c r="L125" s="127"/>
      <c r="M125" s="127"/>
      <c r="N125" s="127"/>
      <c r="O125" s="127"/>
      <c r="P125" s="127"/>
      <c r="Q125" s="127"/>
      <c r="R125" s="127"/>
      <c r="S125" s="127"/>
      <c r="T125" s="127"/>
      <c r="U125" s="127"/>
      <c r="V125" s="127"/>
      <c r="W125" s="127"/>
      <c r="X125" s="127"/>
      <c r="Y125" s="127"/>
      <c r="Z125" s="127"/>
      <c r="AA125" s="127"/>
      <c r="AB125" s="127"/>
      <c r="AC125" s="127"/>
      <c r="AD125"/>
      <c r="AE125"/>
      <c r="AF125"/>
      <c r="AG125"/>
      <c r="AH125"/>
      <c r="AI125"/>
      <c r="AJ125"/>
      <c r="AK125"/>
      <c r="AL125"/>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c r="DO125"/>
      <c r="DP125"/>
      <c r="DQ125"/>
      <c r="DR125"/>
      <c r="DS125"/>
      <c r="DT125"/>
      <c r="DU125"/>
      <c r="DV125"/>
      <c r="DW125"/>
      <c r="DX125"/>
      <c r="DY125"/>
      <c r="DZ125"/>
      <c r="EA125"/>
      <c r="EB125"/>
      <c r="EC125"/>
      <c r="ED125"/>
      <c r="EE125"/>
      <c r="EF125"/>
      <c r="EG125"/>
      <c r="EH125"/>
      <c r="EI125"/>
      <c r="EJ125"/>
      <c r="EK125"/>
      <c r="EL125"/>
      <c r="EM125"/>
      <c r="EN125"/>
      <c r="EO125"/>
      <c r="EP125"/>
      <c r="EQ125"/>
      <c r="ER125"/>
      <c r="ES125"/>
      <c r="ET125"/>
      <c r="EU125"/>
      <c r="EV125"/>
      <c r="EW125"/>
      <c r="EX125"/>
      <c r="EY125"/>
      <c r="EZ125"/>
      <c r="FA125"/>
      <c r="FB125"/>
      <c r="FC125"/>
      <c r="FD125"/>
      <c r="FE125"/>
      <c r="FF125"/>
      <c r="FG125"/>
      <c r="FH125"/>
      <c r="FI125"/>
      <c r="FJ125"/>
      <c r="FK125"/>
      <c r="FL125"/>
      <c r="FM125"/>
      <c r="FN125"/>
      <c r="FO125"/>
      <c r="FP125"/>
      <c r="FQ125"/>
      <c r="FR125"/>
      <c r="FS125"/>
      <c r="FT125"/>
      <c r="FU125"/>
      <c r="FV125"/>
      <c r="FW125"/>
      <c r="FX125"/>
      <c r="FY125"/>
      <c r="FZ125"/>
      <c r="GA125"/>
      <c r="GB125"/>
      <c r="GC125"/>
      <c r="GD125"/>
      <c r="GE125"/>
      <c r="GF125"/>
      <c r="GG125"/>
      <c r="GH125"/>
      <c r="GI125"/>
      <c r="GJ125"/>
      <c r="GK125"/>
      <c r="GL125"/>
      <c r="GM125"/>
      <c r="GN125"/>
      <c r="GO125"/>
      <c r="GP125"/>
      <c r="GQ125"/>
      <c r="GR125"/>
      <c r="GS125"/>
      <c r="GT125"/>
      <c r="GU125"/>
      <c r="GV125"/>
      <c r="GW125"/>
      <c r="GX125"/>
      <c r="GY125"/>
      <c r="GZ125"/>
      <c r="HA125"/>
      <c r="HB125"/>
      <c r="HC125"/>
      <c r="HD125"/>
      <c r="HE125"/>
      <c r="HF125"/>
      <c r="HG125"/>
      <c r="HH125"/>
      <c r="HI125"/>
      <c r="HJ125"/>
      <c r="HK125"/>
      <c r="HL125"/>
      <c r="HM125"/>
      <c r="HN125"/>
      <c r="HO125"/>
      <c r="HP125"/>
      <c r="HQ125"/>
      <c r="HR125"/>
      <c r="HS125"/>
      <c r="HT125"/>
      <c r="HU125"/>
      <c r="HV125"/>
      <c r="HW125"/>
      <c r="HX125"/>
      <c r="HY125"/>
      <c r="HZ125"/>
      <c r="IA125"/>
      <c r="IB125"/>
      <c r="IC125"/>
      <c r="ID125"/>
      <c r="IE125"/>
      <c r="IF125"/>
      <c r="IG125"/>
      <c r="IH125"/>
      <c r="II125"/>
      <c r="IJ125"/>
      <c r="IK125"/>
      <c r="IL125"/>
      <c r="IM125"/>
      <c r="IN125"/>
      <c r="IO125"/>
      <c r="IP125"/>
      <c r="IQ125"/>
      <c r="IR125"/>
      <c r="IS125"/>
      <c r="IT125"/>
      <c r="IU125"/>
      <c r="IV125"/>
      <c r="IW125"/>
      <c r="IX125"/>
      <c r="IY125"/>
      <c r="IZ125"/>
      <c r="JA125"/>
      <c r="JB125"/>
      <c r="JC125"/>
      <c r="JD125"/>
      <c r="JE125"/>
      <c r="JF125"/>
      <c r="JG125"/>
      <c r="JH125"/>
      <c r="JI125"/>
      <c r="JJ125"/>
      <c r="JK125"/>
      <c r="JL125"/>
      <c r="JM125"/>
      <c r="JN125"/>
      <c r="JO125"/>
      <c r="JP125"/>
      <c r="JQ125"/>
      <c r="JR125"/>
      <c r="JS125"/>
      <c r="JT125"/>
      <c r="JU125"/>
      <c r="JV125"/>
      <c r="JW125"/>
      <c r="JX125"/>
      <c r="JY125"/>
      <c r="JZ125"/>
      <c r="KA125"/>
      <c r="KB125"/>
      <c r="KC125"/>
      <c r="KD125"/>
      <c r="KE125"/>
      <c r="KF125"/>
      <c r="KG125"/>
      <c r="KH125"/>
      <c r="KI125"/>
      <c r="KJ125"/>
      <c r="KK125"/>
      <c r="KL125"/>
      <c r="KM125"/>
      <c r="KN125"/>
      <c r="KO125"/>
      <c r="KP125"/>
      <c r="KQ125"/>
      <c r="KR125"/>
      <c r="KS125"/>
      <c r="KT125"/>
      <c r="KU125"/>
      <c r="KV125"/>
      <c r="KW125"/>
      <c r="KX125"/>
      <c r="KY125"/>
      <c r="KZ125"/>
      <c r="LA125"/>
      <c r="LB125"/>
      <c r="LC125"/>
      <c r="LD125"/>
      <c r="LE125"/>
      <c r="LF125"/>
      <c r="LG125"/>
      <c r="LH125"/>
      <c r="LI125"/>
      <c r="LJ125"/>
      <c r="LK125"/>
      <c r="LL125"/>
      <c r="LM125"/>
      <c r="LN125"/>
      <c r="LO125"/>
      <c r="LP125"/>
      <c r="LQ125"/>
      <c r="LR125"/>
      <c r="LS125"/>
      <c r="LT125"/>
      <c r="LU125"/>
      <c r="LV125"/>
      <c r="LW125"/>
      <c r="LX125"/>
      <c r="LY125"/>
      <c r="LZ125"/>
      <c r="MA125"/>
      <c r="MB125"/>
      <c r="MC125"/>
      <c r="MD125"/>
      <c r="ME125"/>
      <c r="MF125"/>
      <c r="MG125"/>
      <c r="MH125"/>
      <c r="MI125"/>
      <c r="MJ125"/>
      <c r="MK125"/>
      <c r="ML125"/>
      <c r="MM125"/>
      <c r="MN125"/>
      <c r="MO125"/>
      <c r="MP125"/>
      <c r="MQ125"/>
      <c r="MR125"/>
      <c r="MS125"/>
      <c r="MT125"/>
      <c r="MU125"/>
      <c r="MV125"/>
      <c r="MW125"/>
      <c r="MX125"/>
      <c r="MY125"/>
      <c r="MZ125"/>
      <c r="NA125"/>
      <c r="NB125"/>
      <c r="NC125"/>
      <c r="ND125"/>
      <c r="NE125"/>
      <c r="NF125"/>
      <c r="NG125"/>
      <c r="NH125"/>
      <c r="NI125"/>
      <c r="NJ125"/>
      <c r="NK125"/>
      <c r="NL125"/>
      <c r="NM125"/>
      <c r="NN125"/>
      <c r="NO125"/>
      <c r="NP125"/>
      <c r="NQ125"/>
      <c r="NR125"/>
      <c r="NS125"/>
      <c r="NT125"/>
      <c r="NU125"/>
      <c r="NV125"/>
      <c r="NW125"/>
      <c r="NX125"/>
      <c r="NY125"/>
      <c r="NZ125"/>
      <c r="OA125"/>
      <c r="OB125"/>
      <c r="OC125"/>
      <c r="OD125"/>
      <c r="OE125"/>
      <c r="OF125"/>
      <c r="OG125"/>
      <c r="OH125"/>
      <c r="OI125"/>
      <c r="OJ125"/>
      <c r="OK125"/>
      <c r="OL125"/>
      <c r="OM125"/>
      <c r="ON125"/>
      <c r="OO125"/>
      <c r="OP125"/>
      <c r="OQ125"/>
      <c r="OR125"/>
      <c r="OS125"/>
      <c r="OT125"/>
      <c r="OU125"/>
      <c r="OV125"/>
      <c r="OW125"/>
      <c r="OX125"/>
      <c r="OY125"/>
      <c r="OZ125"/>
      <c r="PA125"/>
      <c r="PB125"/>
      <c r="PC125"/>
      <c r="PD125"/>
      <c r="PE125"/>
      <c r="PF125"/>
      <c r="PG125"/>
      <c r="PH125"/>
      <c r="PI125"/>
      <c r="PJ125"/>
      <c r="PK125"/>
      <c r="PL125"/>
      <c r="PM125"/>
      <c r="PN125"/>
      <c r="PO125"/>
      <c r="PP125"/>
      <c r="PQ125"/>
      <c r="PR125"/>
      <c r="PS125"/>
      <c r="PT125"/>
      <c r="PU125"/>
      <c r="PV125"/>
      <c r="PW125"/>
      <c r="PX125"/>
      <c r="PY125"/>
      <c r="PZ125"/>
      <c r="QA125"/>
      <c r="QB125"/>
      <c r="QC125"/>
      <c r="QD125"/>
      <c r="QE125"/>
      <c r="QF125"/>
      <c r="QG125"/>
      <c r="QH125"/>
      <c r="QI125"/>
      <c r="QJ125"/>
      <c r="QK125"/>
      <c r="QL125"/>
      <c r="QM125"/>
      <c r="QN125"/>
      <c r="QO125"/>
      <c r="QP125"/>
      <c r="QQ125"/>
      <c r="QR125"/>
      <c r="QS125"/>
      <c r="QT125"/>
      <c r="QU125"/>
      <c r="QV125"/>
      <c r="QW125"/>
      <c r="QX125"/>
      <c r="QY125"/>
      <c r="QZ125"/>
      <c r="RA125"/>
      <c r="RB125"/>
      <c r="RC125"/>
      <c r="RD125"/>
      <c r="RE125"/>
      <c r="RF125"/>
      <c r="RG125"/>
      <c r="RH125"/>
      <c r="RI125"/>
      <c r="RJ125"/>
      <c r="RK125"/>
      <c r="RL125"/>
      <c r="RM125"/>
      <c r="RN125"/>
      <c r="RO125"/>
      <c r="RP125"/>
      <c r="RQ125"/>
      <c r="RR125"/>
      <c r="RS125"/>
      <c r="RT125"/>
      <c r="RU125"/>
      <c r="RV125"/>
      <c r="RW125"/>
      <c r="RX125"/>
      <c r="RY125"/>
      <c r="RZ125"/>
      <c r="SA125"/>
      <c r="SB125"/>
      <c r="SC125"/>
      <c r="SD125"/>
      <c r="SE125"/>
      <c r="SF125"/>
      <c r="SG125"/>
      <c r="SH125"/>
      <c r="SI125"/>
      <c r="SJ125"/>
      <c r="SK125"/>
      <c r="SL125"/>
      <c r="SM125"/>
      <c r="SN125"/>
      <c r="SO125"/>
      <c r="SP125"/>
      <c r="SQ125"/>
      <c r="SR125"/>
      <c r="SS125"/>
      <c r="ST125"/>
      <c r="SU125"/>
      <c r="SV125"/>
      <c r="SW125"/>
      <c r="SX125"/>
      <c r="SY125"/>
      <c r="SZ125"/>
      <c r="TA125"/>
      <c r="TB125"/>
      <c r="TC125"/>
      <c r="TD125"/>
      <c r="TE125"/>
      <c r="TF125"/>
      <c r="TG125"/>
      <c r="TH125"/>
      <c r="TI125"/>
      <c r="TJ125"/>
      <c r="TK125"/>
      <c r="TL125"/>
      <c r="TM125"/>
      <c r="TN125"/>
      <c r="TO125"/>
      <c r="TP125"/>
      <c r="TQ125"/>
      <c r="TR125"/>
      <c r="TS125"/>
      <c r="TT125"/>
      <c r="TU125"/>
      <c r="TV125"/>
      <c r="TW125"/>
      <c r="TX125"/>
      <c r="TY125"/>
      <c r="TZ125"/>
      <c r="UA125"/>
      <c r="UB125"/>
      <c r="UC125"/>
      <c r="UD125"/>
      <c r="UE125"/>
      <c r="UF125"/>
      <c r="UG125"/>
      <c r="UH125"/>
      <c r="UI125"/>
      <c r="UJ125"/>
      <c r="UK125"/>
      <c r="UL125"/>
      <c r="UM125"/>
      <c r="UN125"/>
      <c r="UO125"/>
      <c r="UP125"/>
      <c r="UQ125"/>
      <c r="UR125"/>
      <c r="US125"/>
      <c r="UT125"/>
      <c r="UU125"/>
      <c r="UV125"/>
      <c r="UW125"/>
      <c r="UX125"/>
      <c r="UY125"/>
      <c r="UZ125"/>
      <c r="VA125"/>
      <c r="VB125"/>
      <c r="VC125"/>
      <c r="VD125"/>
      <c r="VE125"/>
      <c r="VF125"/>
      <c r="VG125"/>
      <c r="VH125"/>
      <c r="VI125"/>
      <c r="VJ125"/>
      <c r="VK125"/>
      <c r="VL125"/>
      <c r="VM125"/>
      <c r="VN125"/>
      <c r="VO125"/>
      <c r="VP125"/>
      <c r="VQ125"/>
      <c r="VR125"/>
      <c r="VS125"/>
      <c r="VT125"/>
      <c r="VU125"/>
      <c r="VV125"/>
      <c r="VW125"/>
      <c r="VX125"/>
      <c r="VY125"/>
      <c r="VZ125"/>
      <c r="WA125"/>
      <c r="WB125"/>
      <c r="WC125"/>
      <c r="WD125"/>
      <c r="WE125"/>
      <c r="WF125"/>
      <c r="WG125"/>
      <c r="WH125"/>
      <c r="WI125"/>
      <c r="WJ125"/>
      <c r="WK125"/>
      <c r="WL125"/>
      <c r="WM125"/>
      <c r="WN125"/>
      <c r="WO125"/>
      <c r="WP125"/>
      <c r="WQ125"/>
      <c r="WR125"/>
      <c r="WS125"/>
      <c r="WT125"/>
      <c r="WU125"/>
      <c r="WV125"/>
      <c r="WW125"/>
      <c r="WX125"/>
      <c r="WY125"/>
      <c r="WZ125"/>
      <c r="XA125"/>
      <c r="XB125"/>
      <c r="XC125"/>
      <c r="XD125"/>
      <c r="XE125"/>
      <c r="XF125"/>
      <c r="XG125"/>
      <c r="XH125"/>
      <c r="XI125"/>
      <c r="XJ125"/>
      <c r="XK125"/>
      <c r="XL125"/>
      <c r="XM125"/>
      <c r="XN125"/>
      <c r="XO125"/>
      <c r="XP125"/>
      <c r="XQ125"/>
      <c r="XR125"/>
      <c r="XS125"/>
      <c r="XT125"/>
      <c r="XU125"/>
      <c r="XV125"/>
      <c r="XW125"/>
      <c r="XX125"/>
      <c r="XY125"/>
      <c r="XZ125"/>
      <c r="YA125"/>
      <c r="YB125"/>
      <c r="YC125"/>
      <c r="YD125"/>
      <c r="YE125"/>
      <c r="YF125"/>
      <c r="YG125"/>
      <c r="YH125"/>
      <c r="YI125"/>
      <c r="YJ125"/>
      <c r="YK125"/>
      <c r="YL125"/>
      <c r="YM125"/>
      <c r="YN125"/>
      <c r="YO125"/>
      <c r="YP125"/>
      <c r="YQ125"/>
      <c r="YR125"/>
      <c r="YS125"/>
      <c r="YT125"/>
      <c r="YU125"/>
      <c r="YV125"/>
      <c r="YW125"/>
      <c r="YX125"/>
      <c r="YY125"/>
      <c r="YZ125"/>
      <c r="ZA125"/>
      <c r="ZB125"/>
      <c r="ZC125"/>
      <c r="ZD125"/>
      <c r="ZE125"/>
      <c r="ZF125"/>
      <c r="ZG125"/>
      <c r="ZH125"/>
      <c r="ZI125"/>
      <c r="ZJ125"/>
      <c r="ZK125"/>
      <c r="ZL125"/>
      <c r="ZM125"/>
      <c r="ZN125"/>
      <c r="ZO125"/>
      <c r="ZP125"/>
      <c r="ZQ125"/>
      <c r="ZR125"/>
      <c r="ZS125"/>
      <c r="ZT125"/>
      <c r="ZU125"/>
      <c r="ZV125"/>
      <c r="ZW125"/>
      <c r="ZX125"/>
      <c r="ZY125"/>
      <c r="ZZ125"/>
      <c r="AAA125"/>
      <c r="AAB125"/>
      <c r="AAC125"/>
      <c r="AAD125"/>
      <c r="AAE125"/>
      <c r="AAF125"/>
      <c r="AAG125"/>
      <c r="AAH125"/>
      <c r="AAI125"/>
      <c r="AAJ125"/>
      <c r="AAK125"/>
      <c r="AAL125"/>
      <c r="AAM125"/>
      <c r="AAN125"/>
      <c r="AAO125"/>
      <c r="AAP125"/>
      <c r="AAQ125"/>
      <c r="AAR125"/>
      <c r="AAS125"/>
      <c r="AAT125"/>
      <c r="AAU125"/>
      <c r="AAV125"/>
      <c r="AAW125"/>
      <c r="AAX125"/>
      <c r="AAY125"/>
      <c r="AAZ125"/>
      <c r="ABA125"/>
      <c r="ABB125"/>
      <c r="ABC125"/>
      <c r="ABD125"/>
      <c r="ABE125"/>
      <c r="ABF125"/>
      <c r="ABG125"/>
      <c r="ABH125"/>
      <c r="ABI125"/>
      <c r="ABJ125"/>
      <c r="ABK125"/>
      <c r="ABL125"/>
      <c r="ABM125"/>
      <c r="ABN125"/>
      <c r="ABO125"/>
      <c r="ABP125"/>
      <c r="ABQ125"/>
      <c r="ABR125"/>
      <c r="ABS125"/>
      <c r="ABT125"/>
      <c r="ABU125"/>
      <c r="ABV125"/>
      <c r="ABW125"/>
      <c r="ABX125"/>
      <c r="ABY125"/>
      <c r="ABZ125"/>
      <c r="ACA125"/>
      <c r="ACB125"/>
      <c r="ACC125"/>
      <c r="ACD125"/>
      <c r="ACE125"/>
      <c r="ACF125"/>
      <c r="ACG125"/>
      <c r="ACH125"/>
      <c r="ACI125"/>
      <c r="ACJ125"/>
      <c r="ACK125"/>
      <c r="ACL125"/>
      <c r="ACM125"/>
      <c r="ACN125"/>
      <c r="ACO125"/>
      <c r="ACP125"/>
      <c r="ACQ125"/>
      <c r="ACR125"/>
      <c r="ACS125"/>
      <c r="ACT125"/>
      <c r="ACU125"/>
      <c r="ACV125"/>
      <c r="ACW125"/>
      <c r="ACX125"/>
      <c r="ACY125"/>
      <c r="ACZ125"/>
      <c r="ADA125"/>
      <c r="ADB125"/>
      <c r="ADC125"/>
      <c r="ADD125"/>
      <c r="ADE125"/>
      <c r="ADF125"/>
      <c r="ADG125"/>
      <c r="ADH125"/>
      <c r="ADI125"/>
      <c r="ADJ125"/>
      <c r="ADK125"/>
      <c r="ADL125"/>
      <c r="ADM125"/>
      <c r="ADN125"/>
      <c r="ADO125"/>
      <c r="ADP125"/>
      <c r="ADQ125"/>
      <c r="ADR125"/>
      <c r="ADS125"/>
      <c r="ADT125"/>
      <c r="ADU125"/>
      <c r="ADV125"/>
      <c r="ADW125"/>
      <c r="ADX125"/>
      <c r="ADY125"/>
      <c r="ADZ125"/>
      <c r="AEA125"/>
      <c r="AEB125"/>
      <c r="AEC125"/>
      <c r="AED125"/>
      <c r="AEE125"/>
      <c r="AEF125"/>
      <c r="AEG125"/>
      <c r="AEH125"/>
      <c r="AEI125"/>
      <c r="AEJ125"/>
      <c r="AEK125"/>
      <c r="AEL125"/>
      <c r="AEM125"/>
      <c r="AEN125"/>
      <c r="AEO125"/>
      <c r="AEP125"/>
      <c r="AEQ125"/>
      <c r="AER125"/>
      <c r="AES125"/>
      <c r="AET125"/>
      <c r="AEU125"/>
      <c r="AEV125"/>
      <c r="AEW125"/>
      <c r="AEX125"/>
      <c r="AEY125"/>
      <c r="AEZ125"/>
      <c r="AFA125"/>
      <c r="AFB125"/>
      <c r="AFC125"/>
      <c r="AFD125"/>
      <c r="AFE125"/>
      <c r="AFF125"/>
      <c r="AFG125"/>
      <c r="AFH125"/>
      <c r="AFI125"/>
      <c r="AFJ125"/>
      <c r="AFK125"/>
      <c r="AFL125"/>
      <c r="AFM125"/>
      <c r="AFN125"/>
      <c r="AFO125"/>
      <c r="AFP125"/>
      <c r="AFQ125"/>
      <c r="AFR125"/>
      <c r="AFS125"/>
      <c r="AFT125"/>
      <c r="AFU125"/>
      <c r="AFV125"/>
      <c r="AFW125"/>
      <c r="AFX125"/>
      <c r="AFY125"/>
      <c r="AFZ125"/>
      <c r="AGA125"/>
      <c r="AGB125"/>
      <c r="AGC125"/>
      <c r="AGD125"/>
      <c r="AGE125"/>
      <c r="AGF125"/>
      <c r="AGG125"/>
      <c r="AGH125"/>
      <c r="AGI125"/>
      <c r="AGJ125"/>
      <c r="AGK125"/>
      <c r="AGL125"/>
      <c r="AGM125"/>
      <c r="AGN125"/>
      <c r="AGO125"/>
      <c r="AGP125"/>
      <c r="AGQ125"/>
      <c r="AGR125"/>
      <c r="AGS125"/>
      <c r="AGT125"/>
      <c r="AGU125"/>
      <c r="AGV125"/>
      <c r="AGW125"/>
      <c r="AGX125"/>
      <c r="AGY125"/>
      <c r="AGZ125"/>
      <c r="AHA125"/>
      <c r="AHB125"/>
      <c r="AHC125"/>
      <c r="AHD125"/>
      <c r="AHE125"/>
      <c r="AHF125"/>
      <c r="AHG125"/>
      <c r="AHH125"/>
      <c r="AHI125"/>
      <c r="AHJ125"/>
      <c r="AHK125"/>
      <c r="AHL125"/>
      <c r="AHM125"/>
      <c r="AHN125"/>
      <c r="AHO125"/>
      <c r="AHP125"/>
      <c r="AHQ125"/>
      <c r="AHR125"/>
      <c r="AHS125"/>
      <c r="AHT125"/>
      <c r="AHU125"/>
      <c r="AHV125"/>
      <c r="AHW125"/>
      <c r="AHX125"/>
      <c r="AHY125"/>
      <c r="AHZ125"/>
      <c r="AIA125"/>
      <c r="AIB125"/>
      <c r="AIC125"/>
      <c r="AID125"/>
      <c r="AIE125"/>
      <c r="AIF125"/>
      <c r="AIG125"/>
      <c r="AIH125"/>
      <c r="AII125"/>
      <c r="AIJ125"/>
      <c r="AIK125"/>
      <c r="AIL125"/>
      <c r="AIM125"/>
      <c r="AIN125"/>
      <c r="AIO125"/>
      <c r="AIP125"/>
      <c r="AIQ125"/>
      <c r="AIR125"/>
      <c r="AIS125"/>
      <c r="AIT125"/>
      <c r="AIU125"/>
      <c r="AIV125"/>
      <c r="AIW125"/>
      <c r="AIX125"/>
      <c r="AIY125"/>
      <c r="AIZ125"/>
      <c r="AJA125"/>
      <c r="AJB125"/>
      <c r="AJC125"/>
      <c r="AJD125"/>
      <c r="AJE125"/>
      <c r="AJF125"/>
      <c r="AJG125"/>
      <c r="AJH125"/>
      <c r="AJI125"/>
      <c r="AJJ125"/>
      <c r="AJK125"/>
      <c r="AJL125"/>
      <c r="AJM125"/>
      <c r="AJN125"/>
      <c r="AJO125"/>
      <c r="AJP125"/>
      <c r="AJQ125"/>
      <c r="AJR125"/>
      <c r="AJS125"/>
      <c r="AJT125"/>
      <c r="AJU125"/>
      <c r="AJV125"/>
      <c r="AJW125"/>
      <c r="AJX125"/>
      <c r="AJY125"/>
      <c r="AJZ125"/>
      <c r="AKA125"/>
      <c r="AKB125"/>
      <c r="AKC125"/>
      <c r="AKD125"/>
      <c r="AKE125"/>
      <c r="AKF125"/>
      <c r="AKG125"/>
      <c r="AKH125"/>
      <c r="AKI125"/>
      <c r="AKJ125"/>
      <c r="AKK125"/>
      <c r="AKL125"/>
      <c r="AKM125"/>
      <c r="AKN125"/>
      <c r="AKO125"/>
      <c r="AKP125"/>
      <c r="AKQ125"/>
      <c r="AKR125"/>
      <c r="AKS125"/>
      <c r="AKT125"/>
      <c r="AKU125"/>
      <c r="AKV125"/>
      <c r="AKW125"/>
      <c r="AKX125"/>
      <c r="AKY125"/>
      <c r="AKZ125"/>
      <c r="ALA125"/>
      <c r="ALB125"/>
      <c r="ALC125"/>
      <c r="ALD125"/>
      <c r="ALE125"/>
      <c r="ALF125"/>
      <c r="ALG125"/>
      <c r="ALH125"/>
      <c r="ALI125"/>
      <c r="ALJ125"/>
      <c r="ALK125"/>
      <c r="ALL125"/>
      <c r="ALM125"/>
      <c r="ALN125"/>
      <c r="ALO125"/>
      <c r="ALP125"/>
      <c r="ALQ125"/>
      <c r="ALR125"/>
      <c r="ALS125"/>
      <c r="ALT125"/>
      <c r="ALU125"/>
      <c r="ALV125"/>
      <c r="ALW125"/>
      <c r="ALX125"/>
      <c r="ALY125"/>
      <c r="ALZ125"/>
      <c r="AMA125"/>
      <c r="AMB125"/>
      <c r="AMC125"/>
      <c r="AMD125"/>
      <c r="AME125"/>
      <c r="AMF125"/>
      <c r="AMG125"/>
      <c r="AMH125"/>
      <c r="AMI125"/>
      <c r="AMJ125"/>
      <c r="AMK125"/>
      <c r="AML125"/>
      <c r="AMM125"/>
      <c r="AMN125"/>
      <c r="AMO125"/>
      <c r="AMP125"/>
      <c r="AMQ125"/>
      <c r="AMR125"/>
      <c r="AMS125"/>
      <c r="AMT125"/>
      <c r="AMU125"/>
      <c r="AMV125"/>
      <c r="AMW125"/>
      <c r="AMX125"/>
      <c r="AMY125"/>
      <c r="AMZ125"/>
      <c r="ANA125"/>
      <c r="ANB125"/>
      <c r="ANC125"/>
      <c r="AND125"/>
      <c r="ANE125"/>
      <c r="ANF125"/>
      <c r="ANG125"/>
      <c r="ANH125"/>
      <c r="ANI125"/>
      <c r="ANJ125"/>
      <c r="ANK125"/>
      <c r="ANL125"/>
      <c r="ANM125"/>
      <c r="ANN125"/>
      <c r="ANO125"/>
      <c r="ANP125"/>
      <c r="ANQ125"/>
      <c r="ANR125"/>
      <c r="ANS125"/>
      <c r="ANT125"/>
      <c r="ANU125"/>
      <c r="ANV125"/>
      <c r="ANW125"/>
      <c r="ANX125"/>
      <c r="ANY125"/>
      <c r="ANZ125"/>
      <c r="AOA125"/>
      <c r="AOB125"/>
      <c r="AOC125"/>
      <c r="AOD125"/>
      <c r="AOE125"/>
      <c r="AOF125"/>
      <c r="AOG125"/>
      <c r="AOH125"/>
      <c r="AOI125"/>
      <c r="AOJ125"/>
      <c r="AOK125"/>
      <c r="AOL125"/>
      <c r="AOM125"/>
      <c r="AON125"/>
      <c r="AOO125"/>
      <c r="AOP125"/>
      <c r="AOQ125"/>
      <c r="AOR125"/>
      <c r="AOS125"/>
      <c r="AOT125"/>
      <c r="AOU125"/>
      <c r="AOV125"/>
      <c r="AOW125"/>
      <c r="AOX125"/>
      <c r="AOY125"/>
      <c r="AOZ125"/>
      <c r="APA125"/>
      <c r="APB125"/>
      <c r="APC125"/>
      <c r="APD125"/>
      <c r="APE125"/>
      <c r="APF125"/>
      <c r="APG125"/>
      <c r="APH125"/>
      <c r="API125"/>
      <c r="APJ125"/>
      <c r="APK125"/>
      <c r="APL125"/>
      <c r="APM125"/>
      <c r="APN125"/>
      <c r="APO125"/>
      <c r="APP125"/>
      <c r="APQ125"/>
      <c r="APR125"/>
      <c r="APS125"/>
      <c r="APT125"/>
      <c r="APU125"/>
      <c r="APV125"/>
      <c r="APW125"/>
      <c r="APX125"/>
      <c r="APY125"/>
      <c r="APZ125"/>
      <c r="AQA125"/>
      <c r="AQB125"/>
      <c r="AQC125"/>
      <c r="AQD125"/>
      <c r="AQE125"/>
      <c r="AQF125"/>
      <c r="AQG125"/>
      <c r="AQH125"/>
      <c r="AQI125"/>
      <c r="AQJ125"/>
      <c r="AQK125"/>
      <c r="AQL125"/>
      <c r="AQM125"/>
      <c r="AQN125"/>
      <c r="AQO125"/>
      <c r="AQP125"/>
      <c r="AQQ125"/>
      <c r="AQR125"/>
      <c r="AQS125"/>
      <c r="AQT125"/>
      <c r="AQU125"/>
      <c r="AQV125"/>
      <c r="AQW125"/>
      <c r="AQX125"/>
      <c r="AQY125"/>
      <c r="AQZ125"/>
      <c r="ARA125"/>
      <c r="ARB125"/>
      <c r="ARC125"/>
      <c r="ARD125"/>
      <c r="ARE125"/>
      <c r="ARF125"/>
      <c r="ARG125"/>
      <c r="ARH125"/>
      <c r="ARI125"/>
      <c r="ARJ125"/>
      <c r="ARK125"/>
      <c r="ARL125"/>
      <c r="ARM125"/>
      <c r="ARN125"/>
      <c r="ARO125"/>
      <c r="ARP125"/>
      <c r="ARQ125"/>
      <c r="ARR125"/>
      <c r="ARS125"/>
      <c r="ART125"/>
      <c r="ARU125"/>
      <c r="ARV125"/>
      <c r="ARW125"/>
      <c r="ARX125"/>
      <c r="ARY125"/>
      <c r="ARZ125"/>
      <c r="ASA125"/>
      <c r="ASB125"/>
      <c r="ASC125"/>
      <c r="ASD125"/>
      <c r="ASE125"/>
      <c r="ASF125"/>
      <c r="ASG125"/>
      <c r="ASH125"/>
      <c r="ASI125"/>
      <c r="ASJ125"/>
      <c r="ASK125"/>
      <c r="ASL125"/>
      <c r="ASM125"/>
      <c r="ASN125"/>
      <c r="ASO125"/>
      <c r="ASP125"/>
      <c r="ASQ125"/>
      <c r="ASR125"/>
      <c r="ASS125"/>
      <c r="AST125"/>
      <c r="ASU125"/>
      <c r="ASV125"/>
      <c r="ASW125"/>
      <c r="ASX125"/>
      <c r="ASY125"/>
      <c r="ASZ125"/>
      <c r="ATA125"/>
      <c r="ATB125"/>
      <c r="ATC125"/>
      <c r="ATD125"/>
      <c r="ATE125"/>
      <c r="ATF125"/>
      <c r="ATG125"/>
      <c r="ATH125"/>
      <c r="ATI125"/>
      <c r="ATJ125"/>
      <c r="ATK125"/>
      <c r="ATL125"/>
      <c r="ATM125"/>
      <c r="ATN125"/>
      <c r="ATO125"/>
      <c r="ATP125"/>
      <c r="ATQ125"/>
      <c r="ATR125"/>
      <c r="ATS125"/>
      <c r="ATT125"/>
      <c r="ATU125"/>
      <c r="ATV125"/>
      <c r="ATW125"/>
      <c r="ATX125"/>
      <c r="ATY125"/>
      <c r="ATZ125"/>
      <c r="AUA125"/>
      <c r="AUB125"/>
      <c r="AUC125"/>
      <c r="AUD125"/>
      <c r="AUE125"/>
      <c r="AUF125"/>
      <c r="AUG125"/>
      <c r="AUH125"/>
      <c r="AUI125"/>
      <c r="AUJ125"/>
      <c r="AUK125"/>
      <c r="AUL125"/>
      <c r="AUM125"/>
      <c r="AUN125"/>
      <c r="AUO125"/>
      <c r="AUP125"/>
      <c r="AUQ125"/>
      <c r="AUR125"/>
      <c r="AUS125"/>
      <c r="AUT125"/>
      <c r="AUU125"/>
      <c r="AUV125"/>
      <c r="AUW125"/>
      <c r="AUX125"/>
      <c r="AUY125"/>
      <c r="AUZ125"/>
      <c r="AVA125"/>
      <c r="AVB125"/>
      <c r="AVC125"/>
      <c r="AVD125"/>
      <c r="AVE125"/>
      <c r="AVF125"/>
      <c r="AVG125"/>
      <c r="AVH125"/>
      <c r="AVI125"/>
      <c r="AVJ125"/>
      <c r="AVK125"/>
      <c r="AVL125"/>
      <c r="AVM125"/>
      <c r="AVN125"/>
      <c r="AVO125"/>
      <c r="AVP125"/>
      <c r="AVQ125"/>
      <c r="AVR125"/>
      <c r="AVS125"/>
      <c r="AVT125"/>
      <c r="AVU125"/>
      <c r="AVV125"/>
      <c r="AVW125"/>
      <c r="AVX125"/>
      <c r="AVY125"/>
      <c r="AVZ125"/>
      <c r="AWA125"/>
      <c r="AWB125"/>
      <c r="AWC125"/>
      <c r="AWD125"/>
      <c r="AWE125"/>
      <c r="AWF125"/>
      <c r="AWG125"/>
      <c r="AWH125"/>
      <c r="AWI125"/>
      <c r="AWJ125"/>
      <c r="AWK125"/>
      <c r="AWL125"/>
      <c r="AWM125"/>
      <c r="AWN125"/>
      <c r="AWO125"/>
      <c r="AWP125"/>
      <c r="AWQ125"/>
      <c r="AWR125"/>
      <c r="AWS125"/>
      <c r="AWT125"/>
      <c r="AWU125"/>
      <c r="AWV125"/>
      <c r="AWW125"/>
      <c r="AWX125"/>
      <c r="AWY125"/>
      <c r="AWZ125"/>
      <c r="AXA125"/>
      <c r="AXB125"/>
      <c r="AXC125"/>
      <c r="AXD125"/>
      <c r="AXE125"/>
      <c r="AXF125"/>
      <c r="AXG125"/>
      <c r="AXH125"/>
      <c r="AXI125"/>
      <c r="AXJ125"/>
      <c r="AXK125"/>
      <c r="AXL125"/>
      <c r="AXM125"/>
      <c r="AXN125"/>
      <c r="AXO125"/>
      <c r="AXP125"/>
      <c r="AXQ125"/>
      <c r="AXR125"/>
      <c r="AXS125"/>
      <c r="AXT125"/>
      <c r="AXU125"/>
      <c r="AXV125"/>
      <c r="AXW125"/>
      <c r="AXX125"/>
      <c r="AXY125"/>
      <c r="AXZ125"/>
      <c r="AYA125"/>
      <c r="AYB125"/>
      <c r="AYC125"/>
      <c r="AYD125"/>
      <c r="AYE125"/>
      <c r="AYF125"/>
      <c r="AYG125"/>
      <c r="AYH125"/>
      <c r="AYI125"/>
      <c r="AYJ125"/>
      <c r="AYK125"/>
      <c r="AYL125"/>
      <c r="AYM125"/>
      <c r="AYN125"/>
      <c r="AYO125"/>
      <c r="AYP125"/>
      <c r="AYQ125"/>
      <c r="AYR125"/>
      <c r="AYS125"/>
      <c r="AYT125"/>
      <c r="AYU125"/>
      <c r="AYV125"/>
      <c r="AYW125"/>
      <c r="AYX125"/>
      <c r="AYY125"/>
      <c r="AYZ125"/>
      <c r="AZA125"/>
      <c r="AZB125"/>
      <c r="AZC125"/>
      <c r="AZD125"/>
      <c r="AZE125"/>
      <c r="AZF125"/>
      <c r="AZG125"/>
      <c r="AZH125"/>
      <c r="AZI125"/>
      <c r="AZJ125"/>
      <c r="AZK125"/>
      <c r="AZL125"/>
      <c r="AZM125"/>
      <c r="AZN125"/>
      <c r="AZO125"/>
      <c r="AZP125"/>
      <c r="AZQ125"/>
      <c r="AZR125"/>
      <c r="AZS125"/>
      <c r="AZT125"/>
      <c r="AZU125"/>
      <c r="AZV125"/>
      <c r="AZW125"/>
      <c r="AZX125"/>
      <c r="AZY125"/>
      <c r="AZZ125"/>
      <c r="BAA125"/>
      <c r="BAB125"/>
      <c r="BAC125"/>
      <c r="BAD125"/>
      <c r="BAE125"/>
      <c r="BAF125"/>
      <c r="BAG125"/>
      <c r="BAH125"/>
      <c r="BAI125"/>
      <c r="BAJ125"/>
      <c r="BAK125"/>
      <c r="BAL125"/>
      <c r="BAM125"/>
      <c r="BAN125"/>
      <c r="BAO125"/>
      <c r="BAP125"/>
      <c r="BAQ125"/>
      <c r="BAR125"/>
      <c r="BAS125"/>
      <c r="BAT125"/>
      <c r="BAU125"/>
      <c r="BAV125"/>
      <c r="BAW125"/>
      <c r="BAX125"/>
      <c r="BAY125"/>
      <c r="BAZ125"/>
      <c r="BBA125"/>
      <c r="BBB125"/>
      <c r="BBC125"/>
      <c r="BBD125"/>
      <c r="BBE125"/>
      <c r="BBF125"/>
      <c r="BBG125"/>
      <c r="BBH125"/>
      <c r="BBI125"/>
      <c r="BBJ125"/>
      <c r="BBK125"/>
      <c r="BBL125"/>
      <c r="BBM125"/>
      <c r="BBN125"/>
      <c r="BBO125"/>
      <c r="BBP125"/>
      <c r="BBQ125"/>
      <c r="BBR125"/>
      <c r="BBS125"/>
      <c r="BBT125"/>
      <c r="BBU125"/>
      <c r="BBV125"/>
      <c r="BBW125"/>
      <c r="BBX125"/>
      <c r="BBY125"/>
      <c r="BBZ125"/>
      <c r="BCA125"/>
      <c r="BCB125"/>
      <c r="BCC125"/>
      <c r="BCD125"/>
      <c r="BCE125"/>
      <c r="BCF125"/>
      <c r="BCG125"/>
      <c r="BCH125"/>
      <c r="BCI125"/>
      <c r="BCJ125"/>
      <c r="BCK125"/>
      <c r="BCL125"/>
      <c r="BCM125"/>
      <c r="BCN125"/>
      <c r="BCO125"/>
      <c r="BCP125"/>
      <c r="BCQ125"/>
      <c r="BCR125"/>
      <c r="BCS125"/>
      <c r="BCT125"/>
      <c r="BCU125"/>
      <c r="BCV125"/>
      <c r="BCW125"/>
      <c r="BCX125"/>
      <c r="BCY125"/>
      <c r="BCZ125"/>
      <c r="BDA125"/>
      <c r="BDB125"/>
      <c r="BDC125"/>
      <c r="BDD125"/>
      <c r="BDE125"/>
      <c r="BDF125"/>
      <c r="BDG125"/>
      <c r="BDH125"/>
      <c r="BDI125"/>
      <c r="BDJ125"/>
      <c r="BDK125"/>
      <c r="BDL125"/>
      <c r="BDM125"/>
      <c r="BDN125"/>
      <c r="BDO125"/>
      <c r="BDP125"/>
      <c r="BDQ125"/>
      <c r="BDR125"/>
      <c r="BDS125"/>
      <c r="BDT125"/>
      <c r="BDU125"/>
      <c r="BDV125"/>
      <c r="BDW125"/>
      <c r="BDX125"/>
      <c r="BDY125"/>
      <c r="BDZ125"/>
      <c r="BEA125"/>
      <c r="BEB125"/>
      <c r="BEC125"/>
      <c r="BED125"/>
      <c r="BEE125"/>
      <c r="BEF125"/>
      <c r="BEG125"/>
      <c r="BEH125"/>
      <c r="BEI125"/>
      <c r="BEJ125"/>
      <c r="BEK125"/>
      <c r="BEL125"/>
      <c r="BEM125"/>
      <c r="BEN125"/>
      <c r="BEO125"/>
      <c r="BEP125"/>
      <c r="BEQ125"/>
      <c r="BER125"/>
      <c r="BES125"/>
      <c r="BET125"/>
      <c r="BEU125"/>
      <c r="BEV125"/>
      <c r="BEW125"/>
      <c r="BEX125"/>
      <c r="BEY125"/>
      <c r="BEZ125"/>
      <c r="BFA125"/>
      <c r="BFB125"/>
      <c r="BFC125"/>
      <c r="BFD125"/>
      <c r="BFE125"/>
      <c r="BFF125"/>
      <c r="BFG125"/>
      <c r="BFH125"/>
      <c r="BFI125"/>
      <c r="BFJ125"/>
      <c r="BFK125"/>
      <c r="BFL125"/>
      <c r="BFM125"/>
      <c r="BFN125"/>
      <c r="BFO125"/>
      <c r="BFP125"/>
      <c r="BFQ125"/>
      <c r="BFR125"/>
      <c r="BFS125"/>
      <c r="BFT125"/>
      <c r="BFU125"/>
      <c r="BFV125"/>
      <c r="BFW125"/>
      <c r="BFX125"/>
      <c r="BFY125"/>
      <c r="BFZ125"/>
      <c r="BGA125"/>
      <c r="BGB125"/>
      <c r="BGC125"/>
      <c r="BGD125"/>
      <c r="BGE125"/>
      <c r="BGF125"/>
      <c r="BGG125"/>
      <c r="BGH125"/>
      <c r="BGI125"/>
      <c r="BGJ125"/>
      <c r="BGK125"/>
      <c r="BGL125"/>
      <c r="BGM125"/>
      <c r="BGN125"/>
      <c r="BGO125"/>
      <c r="BGP125"/>
      <c r="BGQ125"/>
      <c r="BGR125"/>
      <c r="BGS125"/>
      <c r="BGT125"/>
      <c r="BGU125"/>
      <c r="BGV125"/>
      <c r="BGW125"/>
      <c r="BGX125"/>
      <c r="BGY125"/>
      <c r="BGZ125"/>
      <c r="BHA125"/>
      <c r="BHB125"/>
      <c r="BHC125"/>
      <c r="BHD125"/>
      <c r="BHE125"/>
      <c r="BHF125"/>
      <c r="BHG125"/>
      <c r="BHH125"/>
      <c r="BHI125"/>
      <c r="BHJ125"/>
      <c r="BHK125"/>
      <c r="BHL125"/>
      <c r="BHM125"/>
      <c r="BHN125"/>
      <c r="BHO125"/>
      <c r="BHP125"/>
      <c r="BHQ125"/>
      <c r="BHR125"/>
      <c r="BHS125"/>
      <c r="BHT125"/>
      <c r="BHU125"/>
      <c r="BHV125"/>
      <c r="BHW125"/>
      <c r="BHX125"/>
      <c r="BHY125"/>
      <c r="BHZ125"/>
      <c r="BIA125"/>
      <c r="BIB125"/>
      <c r="BIC125"/>
      <c r="BID125"/>
      <c r="BIE125"/>
      <c r="BIF125"/>
      <c r="BIG125"/>
      <c r="BIH125"/>
      <c r="BII125"/>
      <c r="BIJ125"/>
      <c r="BIK125"/>
      <c r="BIL125"/>
      <c r="BIM125"/>
      <c r="BIN125"/>
      <c r="BIO125"/>
      <c r="BIP125"/>
      <c r="BIQ125"/>
      <c r="BIR125"/>
      <c r="BIS125"/>
      <c r="BIT125"/>
      <c r="BIU125"/>
      <c r="BIV125"/>
      <c r="BIW125"/>
      <c r="BIX125"/>
      <c r="BIY125"/>
      <c r="BIZ125"/>
      <c r="BJA125"/>
      <c r="BJB125"/>
      <c r="BJC125"/>
      <c r="BJD125"/>
      <c r="BJE125"/>
      <c r="BJF125"/>
      <c r="BJG125"/>
      <c r="BJH125"/>
      <c r="BJI125"/>
      <c r="BJJ125"/>
      <c r="BJK125"/>
      <c r="BJL125"/>
      <c r="BJM125"/>
      <c r="BJN125"/>
      <c r="BJO125"/>
      <c r="BJP125"/>
      <c r="BJQ125"/>
      <c r="BJR125"/>
      <c r="BJS125"/>
      <c r="BJT125"/>
      <c r="BJU125"/>
      <c r="BJV125"/>
      <c r="BJW125"/>
      <c r="BJX125"/>
      <c r="BJY125"/>
      <c r="BJZ125"/>
      <c r="BKA125"/>
      <c r="BKB125"/>
      <c r="BKC125"/>
      <c r="BKD125"/>
      <c r="BKE125"/>
      <c r="BKF125"/>
      <c r="BKG125"/>
      <c r="BKH125"/>
      <c r="BKI125"/>
      <c r="BKJ125"/>
      <c r="BKK125"/>
      <c r="BKL125"/>
      <c r="BKM125"/>
      <c r="BKN125"/>
      <c r="BKO125"/>
      <c r="BKP125"/>
      <c r="BKQ125"/>
      <c r="BKR125"/>
      <c r="BKS125"/>
      <c r="BKT125"/>
      <c r="BKU125"/>
      <c r="BKV125"/>
      <c r="BKW125"/>
      <c r="BKX125"/>
      <c r="BKY125"/>
      <c r="BKZ125"/>
      <c r="BLA125"/>
      <c r="BLB125"/>
      <c r="BLC125"/>
      <c r="BLD125"/>
      <c r="BLE125"/>
      <c r="BLF125"/>
      <c r="BLG125"/>
      <c r="BLH125"/>
      <c r="BLI125"/>
      <c r="BLJ125"/>
      <c r="BLK125"/>
      <c r="BLL125"/>
      <c r="BLM125"/>
      <c r="BLN125"/>
      <c r="BLO125"/>
      <c r="BLP125"/>
      <c r="BLQ125"/>
      <c r="BLR125"/>
      <c r="BLS125"/>
      <c r="BLT125"/>
      <c r="BLU125"/>
      <c r="BLV125"/>
      <c r="BLW125"/>
      <c r="BLX125"/>
      <c r="BLY125"/>
      <c r="BLZ125"/>
      <c r="BMA125"/>
      <c r="BMB125"/>
      <c r="BMC125"/>
      <c r="BMD125"/>
      <c r="BME125"/>
      <c r="BMF125"/>
      <c r="BMG125"/>
      <c r="BMH125"/>
      <c r="BMI125"/>
      <c r="BMJ125"/>
      <c r="BMK125"/>
      <c r="BML125"/>
      <c r="BMM125"/>
      <c r="BMN125"/>
      <c r="BMO125"/>
      <c r="BMP125"/>
      <c r="BMQ125"/>
      <c r="BMR125"/>
      <c r="BMS125"/>
      <c r="BMT125"/>
      <c r="BMU125"/>
      <c r="BMV125"/>
      <c r="BMW125"/>
      <c r="BMX125"/>
      <c r="BMY125"/>
      <c r="BMZ125"/>
      <c r="BNA125"/>
      <c r="BNB125"/>
      <c r="BNC125"/>
      <c r="BND125"/>
      <c r="BNE125"/>
      <c r="BNF125"/>
      <c r="BNG125"/>
      <c r="BNH125"/>
      <c r="BNI125"/>
      <c r="BNJ125"/>
      <c r="BNK125"/>
      <c r="BNL125"/>
      <c r="BNM125"/>
      <c r="BNN125"/>
      <c r="BNO125"/>
      <c r="BNP125"/>
      <c r="BNQ125"/>
      <c r="BNR125"/>
      <c r="BNS125"/>
      <c r="BNT125"/>
      <c r="BNU125"/>
      <c r="BNV125"/>
      <c r="BNW125"/>
      <c r="BNX125"/>
      <c r="BNY125"/>
      <c r="BNZ125"/>
      <c r="BOA125"/>
      <c r="BOB125"/>
      <c r="BOC125"/>
      <c r="BOD125"/>
      <c r="BOE125"/>
      <c r="BOF125"/>
      <c r="BOG125"/>
      <c r="BOH125"/>
      <c r="BOI125"/>
      <c r="BOJ125"/>
      <c r="BOK125"/>
      <c r="BOL125"/>
      <c r="BOM125"/>
      <c r="BON125"/>
      <c r="BOO125"/>
      <c r="BOP125"/>
      <c r="BOQ125"/>
      <c r="BOR125"/>
      <c r="BOS125"/>
      <c r="BOT125"/>
      <c r="BOU125"/>
      <c r="BOV125"/>
      <c r="BOW125"/>
      <c r="BOX125"/>
      <c r="BOY125"/>
      <c r="BOZ125"/>
      <c r="BPA125"/>
      <c r="BPB125"/>
      <c r="BPC125"/>
      <c r="BPD125"/>
      <c r="BPE125"/>
      <c r="BPF125"/>
      <c r="BPG125"/>
      <c r="BPH125"/>
      <c r="BPI125"/>
      <c r="BPJ125"/>
      <c r="BPK125"/>
      <c r="BPL125"/>
      <c r="BPM125"/>
      <c r="BPN125"/>
      <c r="BPO125"/>
      <c r="BPP125"/>
      <c r="BPQ125"/>
      <c r="BPR125"/>
      <c r="BPS125"/>
      <c r="BPT125"/>
      <c r="BPU125"/>
      <c r="BPV125"/>
      <c r="BPW125"/>
      <c r="BPX125"/>
      <c r="BPY125"/>
      <c r="BPZ125"/>
      <c r="BQA125"/>
      <c r="BQB125"/>
      <c r="BQC125"/>
      <c r="BQD125"/>
      <c r="BQE125"/>
      <c r="BQF125"/>
      <c r="BQG125"/>
      <c r="BQH125"/>
      <c r="BQI125"/>
      <c r="BQJ125"/>
      <c r="BQK125"/>
      <c r="BQL125"/>
      <c r="BQM125"/>
      <c r="BQN125"/>
      <c r="BQO125"/>
      <c r="BQP125"/>
      <c r="BQQ125"/>
      <c r="BQR125"/>
      <c r="BQS125"/>
      <c r="BQT125"/>
      <c r="BQU125"/>
      <c r="BQV125"/>
      <c r="BQW125"/>
      <c r="BQX125"/>
      <c r="BQY125"/>
      <c r="BQZ125"/>
      <c r="BRA125"/>
      <c r="BRB125"/>
      <c r="BRC125"/>
      <c r="BRD125"/>
      <c r="BRE125"/>
      <c r="BRF125"/>
      <c r="BRG125"/>
      <c r="BRH125"/>
      <c r="BRI125"/>
      <c r="BRJ125"/>
      <c r="BRK125"/>
      <c r="BRL125"/>
      <c r="BRM125"/>
      <c r="BRN125"/>
      <c r="BRO125"/>
      <c r="BRP125"/>
      <c r="BRQ125"/>
      <c r="BRR125"/>
      <c r="BRS125"/>
      <c r="BRT125"/>
      <c r="BRU125"/>
      <c r="BRV125"/>
      <c r="BRW125"/>
      <c r="BRX125"/>
      <c r="BRY125"/>
      <c r="BRZ125"/>
      <c r="BSA125"/>
      <c r="BSB125"/>
      <c r="BSC125"/>
      <c r="BSD125"/>
      <c r="BSE125"/>
      <c r="BSF125"/>
      <c r="BSG125"/>
      <c r="BSH125"/>
      <c r="BSI125"/>
      <c r="BSJ125"/>
      <c r="BSK125"/>
      <c r="BSL125"/>
      <c r="BSM125"/>
      <c r="BSN125"/>
      <c r="BSO125"/>
      <c r="BSP125"/>
      <c r="BSQ125"/>
      <c r="BSR125"/>
      <c r="BSS125"/>
      <c r="BST125"/>
      <c r="BSU125"/>
      <c r="BSV125"/>
      <c r="BSW125"/>
      <c r="BSX125"/>
      <c r="BSY125"/>
      <c r="BSZ125"/>
      <c r="BTA125"/>
      <c r="BTB125"/>
      <c r="BTC125"/>
      <c r="BTD125"/>
      <c r="BTE125"/>
      <c r="BTF125"/>
      <c r="BTG125"/>
      <c r="BTH125"/>
      <c r="BTI125"/>
      <c r="BTJ125"/>
      <c r="BTK125"/>
      <c r="BTL125"/>
      <c r="BTM125"/>
      <c r="BTN125"/>
      <c r="BTO125"/>
      <c r="BTP125"/>
      <c r="BTQ125"/>
      <c r="BTR125"/>
      <c r="BTS125"/>
      <c r="BTT125"/>
      <c r="BTU125"/>
      <c r="BTV125"/>
      <c r="BTW125"/>
      <c r="BTX125"/>
      <c r="BTY125"/>
      <c r="BTZ125"/>
      <c r="BUA125"/>
      <c r="BUB125"/>
      <c r="BUC125"/>
      <c r="BUD125"/>
      <c r="BUE125"/>
      <c r="BUF125"/>
      <c r="BUG125"/>
      <c r="BUH125"/>
      <c r="BUI125"/>
      <c r="BUJ125"/>
      <c r="BUK125"/>
      <c r="BUL125"/>
      <c r="BUM125"/>
      <c r="BUN125"/>
      <c r="BUO125"/>
      <c r="BUP125"/>
      <c r="BUQ125"/>
      <c r="BUR125"/>
      <c r="BUS125"/>
      <c r="BUT125"/>
      <c r="BUU125"/>
      <c r="BUV125"/>
      <c r="BUW125"/>
      <c r="BUX125"/>
      <c r="BUY125"/>
      <c r="BUZ125"/>
      <c r="BVA125"/>
      <c r="BVB125"/>
      <c r="BVC125"/>
      <c r="BVD125"/>
      <c r="BVE125"/>
      <c r="BVF125"/>
      <c r="BVG125"/>
      <c r="BVH125"/>
      <c r="BVI125"/>
      <c r="BVJ125"/>
      <c r="BVK125"/>
      <c r="BVL125"/>
      <c r="BVM125"/>
      <c r="BVN125"/>
      <c r="BVO125"/>
      <c r="BVP125"/>
      <c r="BVQ125"/>
      <c r="BVR125"/>
      <c r="BVS125"/>
      <c r="BVT125"/>
      <c r="BVU125"/>
      <c r="BVV125"/>
      <c r="BVW125"/>
      <c r="BVX125"/>
      <c r="BVY125"/>
      <c r="BVZ125"/>
      <c r="BWA125"/>
      <c r="BWB125"/>
      <c r="BWC125"/>
      <c r="BWD125"/>
      <c r="BWE125"/>
      <c r="BWF125"/>
      <c r="BWG125"/>
      <c r="BWH125"/>
      <c r="BWI125"/>
      <c r="BWJ125"/>
      <c r="BWK125"/>
      <c r="BWL125"/>
      <c r="BWM125"/>
      <c r="BWN125"/>
      <c r="BWO125"/>
      <c r="BWP125"/>
      <c r="BWQ125"/>
      <c r="BWR125"/>
      <c r="BWS125"/>
      <c r="BWT125"/>
      <c r="BWU125"/>
      <c r="BWV125"/>
      <c r="BWW125"/>
      <c r="BWX125"/>
      <c r="BWY125"/>
      <c r="BWZ125"/>
      <c r="BXA125"/>
      <c r="BXB125"/>
      <c r="BXC125"/>
      <c r="BXD125"/>
      <c r="BXE125"/>
      <c r="BXF125"/>
      <c r="BXG125"/>
      <c r="BXH125"/>
      <c r="BXI125"/>
      <c r="BXJ125"/>
      <c r="BXK125"/>
      <c r="BXL125"/>
      <c r="BXM125"/>
      <c r="BXN125"/>
      <c r="BXO125"/>
      <c r="BXP125"/>
      <c r="BXQ125"/>
      <c r="BXR125"/>
      <c r="BXS125"/>
      <c r="BXT125"/>
      <c r="BXU125"/>
      <c r="BXV125"/>
      <c r="BXW125"/>
      <c r="BXX125"/>
      <c r="BXY125"/>
      <c r="BXZ125"/>
      <c r="BYA125"/>
      <c r="BYB125"/>
      <c r="BYC125"/>
      <c r="BYD125"/>
      <c r="BYE125"/>
      <c r="BYF125"/>
      <c r="BYG125"/>
      <c r="BYH125"/>
      <c r="BYI125"/>
      <c r="BYJ125"/>
      <c r="BYK125"/>
      <c r="BYL125"/>
      <c r="BYM125"/>
      <c r="BYN125"/>
      <c r="BYO125"/>
      <c r="BYP125"/>
      <c r="BYQ125"/>
      <c r="BYR125"/>
      <c r="BYS125"/>
      <c r="BYT125"/>
      <c r="BYU125"/>
      <c r="BYV125"/>
      <c r="BYW125"/>
      <c r="BYX125"/>
      <c r="BYY125"/>
      <c r="BYZ125"/>
      <c r="BZA125"/>
      <c r="BZB125"/>
      <c r="BZC125"/>
      <c r="BZD125"/>
      <c r="BZE125"/>
      <c r="BZF125"/>
      <c r="BZG125"/>
      <c r="BZH125"/>
      <c r="BZI125"/>
      <c r="BZJ125"/>
      <c r="BZK125"/>
      <c r="BZL125"/>
      <c r="BZM125"/>
      <c r="BZN125"/>
      <c r="BZO125"/>
      <c r="BZP125"/>
      <c r="BZQ125"/>
      <c r="BZR125"/>
      <c r="BZS125"/>
      <c r="BZT125"/>
      <c r="BZU125"/>
      <c r="BZV125"/>
      <c r="BZW125"/>
      <c r="BZX125"/>
      <c r="BZY125"/>
      <c r="BZZ125"/>
      <c r="CAA125"/>
      <c r="CAB125"/>
      <c r="CAC125"/>
      <c r="CAD125"/>
      <c r="CAE125"/>
      <c r="CAF125"/>
      <c r="CAG125"/>
      <c r="CAH125"/>
      <c r="CAI125"/>
      <c r="CAJ125"/>
      <c r="CAK125"/>
      <c r="CAL125"/>
      <c r="CAM125"/>
      <c r="CAN125"/>
      <c r="CAO125"/>
      <c r="CAP125"/>
      <c r="CAQ125"/>
      <c r="CAR125"/>
      <c r="CAS125"/>
      <c r="CAT125"/>
      <c r="CAU125"/>
      <c r="CAV125"/>
      <c r="CAW125"/>
      <c r="CAX125"/>
      <c r="CAY125"/>
      <c r="CAZ125"/>
      <c r="CBA125"/>
      <c r="CBB125"/>
      <c r="CBC125"/>
      <c r="CBD125"/>
      <c r="CBE125"/>
      <c r="CBF125"/>
      <c r="CBG125"/>
      <c r="CBH125"/>
      <c r="CBI125"/>
      <c r="CBJ125"/>
      <c r="CBK125"/>
      <c r="CBL125"/>
      <c r="CBM125"/>
      <c r="CBN125"/>
      <c r="CBO125"/>
      <c r="CBP125"/>
      <c r="CBQ125"/>
      <c r="CBR125"/>
      <c r="CBS125"/>
      <c r="CBT125"/>
      <c r="CBU125"/>
      <c r="CBV125"/>
      <c r="CBW125"/>
      <c r="CBX125"/>
      <c r="CBY125"/>
      <c r="CBZ125"/>
      <c r="CCA125"/>
      <c r="CCB125"/>
      <c r="CCC125"/>
      <c r="CCD125"/>
      <c r="CCE125"/>
      <c r="CCF125"/>
      <c r="CCG125"/>
      <c r="CCH125"/>
      <c r="CCI125"/>
      <c r="CCJ125"/>
      <c r="CCK125"/>
      <c r="CCL125"/>
      <c r="CCM125"/>
      <c r="CCN125"/>
      <c r="CCO125"/>
      <c r="CCP125"/>
      <c r="CCQ125"/>
      <c r="CCR125"/>
      <c r="CCS125"/>
      <c r="CCT125"/>
      <c r="CCU125"/>
      <c r="CCV125"/>
      <c r="CCW125"/>
      <c r="CCX125"/>
      <c r="CCY125"/>
      <c r="CCZ125"/>
      <c r="CDA125"/>
      <c r="CDB125"/>
      <c r="CDC125"/>
      <c r="CDD125"/>
      <c r="CDE125"/>
      <c r="CDF125"/>
      <c r="CDG125"/>
      <c r="CDH125"/>
      <c r="CDI125"/>
      <c r="CDJ125"/>
      <c r="CDK125"/>
      <c r="CDL125"/>
      <c r="CDM125"/>
      <c r="CDN125"/>
      <c r="CDO125"/>
      <c r="CDP125"/>
      <c r="CDQ125"/>
      <c r="CDR125"/>
      <c r="CDS125"/>
      <c r="CDT125"/>
      <c r="CDU125"/>
      <c r="CDV125"/>
      <c r="CDW125"/>
      <c r="CDX125"/>
      <c r="CDY125"/>
      <c r="CDZ125"/>
      <c r="CEA125"/>
      <c r="CEB125"/>
      <c r="CEC125"/>
      <c r="CED125"/>
      <c r="CEE125"/>
      <c r="CEF125"/>
      <c r="CEG125"/>
      <c r="CEH125"/>
      <c r="CEI125"/>
      <c r="CEJ125"/>
      <c r="CEK125"/>
      <c r="CEL125"/>
      <c r="CEM125"/>
      <c r="CEN125"/>
      <c r="CEO125"/>
      <c r="CEP125"/>
      <c r="CEQ125"/>
      <c r="CER125"/>
      <c r="CES125"/>
      <c r="CET125"/>
      <c r="CEU125"/>
      <c r="CEV125"/>
      <c r="CEW125"/>
      <c r="CEX125"/>
      <c r="CEY125"/>
      <c r="CEZ125"/>
      <c r="CFA125"/>
      <c r="CFB125"/>
      <c r="CFC125"/>
      <c r="CFD125"/>
      <c r="CFE125"/>
      <c r="CFF125"/>
      <c r="CFG125"/>
      <c r="CFH125"/>
      <c r="CFI125"/>
      <c r="CFJ125"/>
      <c r="CFK125"/>
      <c r="CFL125"/>
      <c r="CFM125"/>
      <c r="CFN125"/>
      <c r="CFO125"/>
      <c r="CFP125"/>
      <c r="CFQ125"/>
      <c r="CFR125"/>
      <c r="CFS125"/>
      <c r="CFT125"/>
      <c r="CFU125"/>
      <c r="CFV125"/>
      <c r="CFW125"/>
      <c r="CFX125"/>
      <c r="CFY125"/>
      <c r="CFZ125"/>
      <c r="CGA125"/>
      <c r="CGB125"/>
      <c r="CGC125"/>
      <c r="CGD125"/>
      <c r="CGE125"/>
      <c r="CGF125"/>
      <c r="CGG125"/>
      <c r="CGH125"/>
      <c r="CGI125"/>
      <c r="CGJ125"/>
      <c r="CGK125"/>
      <c r="CGL125"/>
      <c r="CGM125"/>
      <c r="CGN125"/>
      <c r="CGO125"/>
      <c r="CGP125"/>
      <c r="CGQ125"/>
      <c r="CGR125"/>
      <c r="CGS125"/>
      <c r="CGT125"/>
      <c r="CGU125"/>
      <c r="CGV125"/>
      <c r="CGW125"/>
      <c r="CGX125"/>
      <c r="CGY125"/>
      <c r="CGZ125"/>
      <c r="CHA125"/>
      <c r="CHB125"/>
      <c r="CHC125"/>
      <c r="CHD125"/>
      <c r="CHE125"/>
      <c r="CHF125"/>
      <c r="CHG125"/>
      <c r="CHH125"/>
      <c r="CHI125"/>
      <c r="CHJ125"/>
      <c r="CHK125"/>
      <c r="CHL125"/>
      <c r="CHM125"/>
      <c r="CHN125"/>
      <c r="CHO125"/>
      <c r="CHP125"/>
      <c r="CHQ125"/>
      <c r="CHR125"/>
      <c r="CHS125"/>
      <c r="CHT125"/>
      <c r="CHU125"/>
      <c r="CHV125"/>
      <c r="CHW125"/>
      <c r="CHX125"/>
      <c r="CHY125"/>
      <c r="CHZ125"/>
      <c r="CIA125"/>
      <c r="CIB125"/>
      <c r="CIC125"/>
      <c r="CID125"/>
      <c r="CIE125"/>
      <c r="CIF125"/>
      <c r="CIG125"/>
      <c r="CIH125"/>
      <c r="CII125"/>
      <c r="CIJ125"/>
      <c r="CIK125"/>
      <c r="CIL125"/>
      <c r="CIM125"/>
      <c r="CIN125"/>
      <c r="CIO125"/>
      <c r="CIP125"/>
      <c r="CIQ125"/>
      <c r="CIR125"/>
      <c r="CIS125"/>
      <c r="CIT125"/>
      <c r="CIU125"/>
      <c r="CIV125"/>
      <c r="CIW125"/>
      <c r="CIX125"/>
      <c r="CIY125"/>
      <c r="CIZ125"/>
      <c r="CJA125"/>
      <c r="CJB125"/>
      <c r="CJC125"/>
      <c r="CJD125"/>
      <c r="CJE125"/>
      <c r="CJF125"/>
      <c r="CJG125"/>
      <c r="CJH125"/>
      <c r="CJI125"/>
      <c r="CJJ125"/>
      <c r="CJK125"/>
      <c r="CJL125"/>
      <c r="CJM125"/>
      <c r="CJN125"/>
      <c r="CJO125"/>
      <c r="CJP125"/>
      <c r="CJQ125"/>
      <c r="CJR125"/>
      <c r="CJS125"/>
      <c r="CJT125"/>
      <c r="CJU125"/>
      <c r="CJV125"/>
      <c r="CJW125"/>
      <c r="CJX125"/>
      <c r="CJY125"/>
      <c r="CJZ125"/>
      <c r="CKA125"/>
      <c r="CKB125"/>
      <c r="CKC125"/>
      <c r="CKD125"/>
      <c r="CKE125"/>
      <c r="CKF125"/>
      <c r="CKG125"/>
      <c r="CKH125"/>
      <c r="CKI125"/>
      <c r="CKJ125"/>
      <c r="CKK125"/>
      <c r="CKL125"/>
      <c r="CKM125"/>
      <c r="CKN125"/>
      <c r="CKO125"/>
      <c r="CKP125"/>
      <c r="CKQ125"/>
      <c r="CKR125"/>
      <c r="CKS125"/>
      <c r="CKT125"/>
      <c r="CKU125"/>
      <c r="CKV125"/>
      <c r="CKW125"/>
      <c r="CKX125"/>
      <c r="CKY125"/>
      <c r="CKZ125"/>
      <c r="CLA125"/>
      <c r="CLB125"/>
      <c r="CLC125"/>
      <c r="CLD125"/>
      <c r="CLE125"/>
      <c r="CLF125"/>
      <c r="CLG125"/>
      <c r="CLH125"/>
      <c r="CLI125"/>
      <c r="CLJ125"/>
      <c r="CLK125"/>
      <c r="CLL125"/>
      <c r="CLM125"/>
      <c r="CLN125"/>
      <c r="CLO125"/>
      <c r="CLP125"/>
      <c r="CLQ125"/>
      <c r="CLR125"/>
      <c r="CLS125"/>
      <c r="CLT125"/>
      <c r="CLU125"/>
      <c r="CLV125"/>
      <c r="CLW125"/>
      <c r="CLX125"/>
      <c r="CLY125"/>
      <c r="CLZ125"/>
      <c r="CMA125"/>
      <c r="CMB125"/>
      <c r="CMC125"/>
      <c r="CMD125"/>
      <c r="CME125"/>
      <c r="CMF125"/>
      <c r="CMG125"/>
      <c r="CMH125"/>
      <c r="CMI125"/>
      <c r="CMJ125"/>
      <c r="CMK125"/>
      <c r="CML125"/>
      <c r="CMM125"/>
      <c r="CMN125"/>
      <c r="CMO125"/>
      <c r="CMP125"/>
      <c r="CMQ125"/>
      <c r="CMR125"/>
      <c r="CMS125"/>
      <c r="CMT125"/>
      <c r="CMU125"/>
      <c r="CMV125"/>
      <c r="CMW125"/>
      <c r="CMX125"/>
      <c r="CMY125"/>
      <c r="CMZ125"/>
      <c r="CNA125"/>
      <c r="CNB125"/>
      <c r="CNC125"/>
      <c r="CND125"/>
      <c r="CNE125"/>
      <c r="CNF125"/>
      <c r="CNG125"/>
      <c r="CNH125"/>
      <c r="CNI125"/>
      <c r="CNJ125"/>
      <c r="CNK125"/>
      <c r="CNL125"/>
      <c r="CNM125"/>
      <c r="CNN125"/>
      <c r="CNO125"/>
      <c r="CNP125"/>
      <c r="CNQ125"/>
      <c r="CNR125"/>
      <c r="CNS125"/>
      <c r="CNT125"/>
      <c r="CNU125"/>
      <c r="CNV125"/>
      <c r="CNW125"/>
      <c r="CNX125"/>
      <c r="CNY125"/>
      <c r="CNZ125"/>
      <c r="COA125"/>
      <c r="COB125"/>
      <c r="COC125"/>
      <c r="COD125"/>
      <c r="COE125"/>
      <c r="COF125"/>
      <c r="COG125"/>
      <c r="COH125"/>
      <c r="COI125"/>
      <c r="COJ125"/>
      <c r="COK125"/>
      <c r="COL125"/>
      <c r="COM125"/>
      <c r="CON125"/>
      <c r="COO125"/>
      <c r="COP125"/>
      <c r="COQ125"/>
      <c r="COR125"/>
      <c r="COS125"/>
      <c r="COT125"/>
      <c r="COU125"/>
      <c r="COV125"/>
      <c r="COW125"/>
      <c r="COX125"/>
      <c r="COY125"/>
      <c r="COZ125"/>
      <c r="CPA125"/>
      <c r="CPB125"/>
      <c r="CPC125"/>
      <c r="CPD125"/>
      <c r="CPE125"/>
      <c r="CPF125"/>
      <c r="CPG125"/>
      <c r="CPH125"/>
      <c r="CPI125"/>
      <c r="CPJ125"/>
      <c r="CPK125"/>
      <c r="CPL125"/>
      <c r="CPM125"/>
      <c r="CPN125"/>
      <c r="CPO125"/>
      <c r="CPP125"/>
      <c r="CPQ125"/>
      <c r="CPR125"/>
      <c r="CPS125"/>
      <c r="CPT125"/>
      <c r="CPU125"/>
      <c r="CPV125"/>
      <c r="CPW125"/>
      <c r="CPX125"/>
      <c r="CPY125"/>
      <c r="CPZ125"/>
      <c r="CQA125"/>
      <c r="CQB125"/>
      <c r="CQC125"/>
      <c r="CQD125"/>
      <c r="CQE125"/>
      <c r="CQF125"/>
      <c r="CQG125"/>
      <c r="CQH125"/>
      <c r="CQI125"/>
      <c r="CQJ125"/>
      <c r="CQK125"/>
      <c r="CQL125"/>
      <c r="CQM125"/>
      <c r="CQN125"/>
      <c r="CQO125"/>
      <c r="CQP125"/>
      <c r="CQQ125"/>
      <c r="CQR125"/>
      <c r="CQS125"/>
      <c r="CQT125"/>
      <c r="CQU125"/>
      <c r="CQV125"/>
      <c r="CQW125"/>
      <c r="CQX125"/>
      <c r="CQY125"/>
      <c r="CQZ125"/>
      <c r="CRA125"/>
      <c r="CRB125"/>
      <c r="CRC125"/>
      <c r="CRD125"/>
      <c r="CRE125"/>
      <c r="CRF125"/>
      <c r="CRG125"/>
      <c r="CRH125"/>
      <c r="CRI125"/>
      <c r="CRJ125"/>
      <c r="CRK125"/>
      <c r="CRL125"/>
    </row>
    <row r="126" spans="1:2508" x14ac:dyDescent="0.3">
      <c r="A126" s="477" t="s">
        <v>109</v>
      </c>
      <c r="B126" s="477" t="s">
        <v>136</v>
      </c>
      <c r="C126" s="506">
        <v>12500</v>
      </c>
      <c r="D126" s="119" t="s">
        <v>101</v>
      </c>
      <c r="E126" s="103">
        <v>0</v>
      </c>
      <c r="F126" s="103">
        <v>500</v>
      </c>
      <c r="G126" s="103">
        <v>1000</v>
      </c>
      <c r="H126" s="103">
        <v>1500</v>
      </c>
      <c r="I126" s="103">
        <v>2000</v>
      </c>
      <c r="J126" s="103">
        <v>2500</v>
      </c>
      <c r="K126" s="103">
        <v>3000</v>
      </c>
      <c r="L126" s="103">
        <v>3500</v>
      </c>
      <c r="M126" s="103">
        <v>4000</v>
      </c>
      <c r="N126" s="103">
        <v>4500</v>
      </c>
      <c r="O126" s="103">
        <v>5000</v>
      </c>
      <c r="P126" s="103">
        <v>5500</v>
      </c>
      <c r="Q126" s="103">
        <v>6000</v>
      </c>
      <c r="R126" s="103">
        <v>6500</v>
      </c>
      <c r="S126" s="103">
        <v>7000</v>
      </c>
      <c r="T126" s="68">
        <v>7500</v>
      </c>
      <c r="U126" s="68">
        <v>8000</v>
      </c>
      <c r="V126" s="68">
        <v>8500</v>
      </c>
      <c r="W126" s="68">
        <v>9000</v>
      </c>
      <c r="X126" s="68">
        <v>9500</v>
      </c>
      <c r="Y126" s="68">
        <v>10000</v>
      </c>
      <c r="Z126" s="68">
        <v>10500</v>
      </c>
      <c r="AA126" s="68">
        <v>11000</v>
      </c>
      <c r="AB126" s="68">
        <v>11500</v>
      </c>
      <c r="AC126" s="68">
        <v>12000</v>
      </c>
      <c r="AD126" s="68">
        <v>12500</v>
      </c>
      <c r="AE126" s="68"/>
      <c r="AF126" s="68"/>
      <c r="AG126" s="68"/>
      <c r="AH126" s="68"/>
      <c r="AI126" s="68"/>
      <c r="AJ126" s="68"/>
      <c r="AK126" s="68"/>
      <c r="AL126" s="68"/>
      <c r="AM126" s="69"/>
    </row>
    <row r="127" spans="1:2508" ht="15" thickBot="1" x14ac:dyDescent="0.35">
      <c r="A127" s="478"/>
      <c r="B127" s="478"/>
      <c r="C127" s="498"/>
      <c r="D127" s="119" t="s">
        <v>50</v>
      </c>
      <c r="E127" s="57">
        <v>0</v>
      </c>
      <c r="F127" s="58">
        <v>31.192573700504539</v>
      </c>
      <c r="G127" s="58">
        <v>55.930367022233483</v>
      </c>
      <c r="H127" s="58">
        <v>78.974273786673805</v>
      </c>
      <c r="I127" s="58">
        <v>98.99541997370072</v>
      </c>
      <c r="J127" s="58">
        <v>112.90238993902808</v>
      </c>
      <c r="K127" s="58">
        <v>129.78690300622171</v>
      </c>
      <c r="L127" s="58">
        <v>139.05477860121135</v>
      </c>
      <c r="M127" s="58">
        <v>149.65885530140235</v>
      </c>
      <c r="N127" s="58">
        <v>155.85226158136214</v>
      </c>
      <c r="O127" s="58">
        <v>160.21358632267601</v>
      </c>
      <c r="P127" s="58">
        <v>162.5352378599971</v>
      </c>
      <c r="Q127" s="58">
        <v>162.89303662558495</v>
      </c>
      <c r="R127" s="58">
        <v>162.89303662558495</v>
      </c>
      <c r="S127" s="58">
        <v>162.89303662558495</v>
      </c>
      <c r="T127" s="40">
        <v>162.89303662558495</v>
      </c>
      <c r="U127" s="40">
        <v>162.89303662558495</v>
      </c>
      <c r="V127" s="40">
        <v>162.89303662558495</v>
      </c>
      <c r="W127" s="40">
        <v>162.89303662558495</v>
      </c>
      <c r="X127" s="40">
        <v>162.89303662558495</v>
      </c>
      <c r="Y127" s="40">
        <v>162.89303662558495</v>
      </c>
      <c r="Z127" s="40">
        <v>162.89303662558495</v>
      </c>
      <c r="AA127" s="40">
        <v>162.89303662558495</v>
      </c>
      <c r="AB127" s="40">
        <v>162.89303662558495</v>
      </c>
      <c r="AC127" s="40">
        <v>162.89303662558495</v>
      </c>
      <c r="AD127" s="40">
        <v>162.89303662558495</v>
      </c>
      <c r="AE127" s="40"/>
      <c r="AF127" s="40"/>
      <c r="AG127" s="40"/>
      <c r="AH127" s="40"/>
      <c r="AI127" s="40"/>
      <c r="AJ127" s="40"/>
      <c r="AK127" s="40"/>
      <c r="AL127" s="40"/>
      <c r="AM127" s="60"/>
    </row>
    <row r="128" spans="1:2508" x14ac:dyDescent="0.3">
      <c r="A128" s="504" t="s">
        <v>102</v>
      </c>
      <c r="B128" s="477" t="s">
        <v>136</v>
      </c>
      <c r="C128" s="505">
        <v>14500</v>
      </c>
      <c r="D128" s="119" t="s">
        <v>101</v>
      </c>
      <c r="E128" s="53">
        <v>0</v>
      </c>
      <c r="F128" s="53">
        <v>500</v>
      </c>
      <c r="G128" s="53">
        <v>1000</v>
      </c>
      <c r="H128" s="53">
        <v>1500</v>
      </c>
      <c r="I128" s="53">
        <v>2000</v>
      </c>
      <c r="J128" s="53">
        <v>2500</v>
      </c>
      <c r="K128" s="53">
        <v>3000</v>
      </c>
      <c r="L128" s="53">
        <v>3500</v>
      </c>
      <c r="M128" s="53">
        <v>4000</v>
      </c>
      <c r="N128" s="53">
        <v>4500</v>
      </c>
      <c r="O128" s="53">
        <v>5000</v>
      </c>
      <c r="P128" s="53">
        <v>5500</v>
      </c>
      <c r="Q128" s="53">
        <v>6000</v>
      </c>
      <c r="R128" s="53">
        <v>6500</v>
      </c>
      <c r="S128" s="53">
        <v>7000</v>
      </c>
      <c r="T128" s="53">
        <v>7500</v>
      </c>
      <c r="U128" s="53">
        <v>8000</v>
      </c>
      <c r="V128" s="53">
        <v>8500</v>
      </c>
      <c r="W128" s="53">
        <v>9000</v>
      </c>
      <c r="X128" s="53">
        <v>9500</v>
      </c>
      <c r="Y128" s="53">
        <v>10000</v>
      </c>
      <c r="Z128" s="53">
        <v>10500</v>
      </c>
      <c r="AA128" s="54">
        <v>11000</v>
      </c>
      <c r="AB128" s="53">
        <v>11500</v>
      </c>
      <c r="AC128" s="53">
        <v>12000</v>
      </c>
      <c r="AD128" s="53">
        <v>12500</v>
      </c>
      <c r="AE128" s="53">
        <v>13000</v>
      </c>
      <c r="AF128" s="53">
        <v>13500</v>
      </c>
      <c r="AG128" s="53">
        <v>14000</v>
      </c>
      <c r="AH128" s="54">
        <v>14500</v>
      </c>
      <c r="AI128" s="55"/>
      <c r="AJ128" s="55"/>
      <c r="AK128" s="55"/>
      <c r="AL128" s="55"/>
      <c r="AM128" s="56"/>
    </row>
    <row r="129" spans="1:2508" ht="15" thickBot="1" x14ac:dyDescent="0.35">
      <c r="A129" s="478"/>
      <c r="B129" s="478"/>
      <c r="C129" s="498"/>
      <c r="D129" s="119" t="s">
        <v>50</v>
      </c>
      <c r="E129" s="57">
        <v>0</v>
      </c>
      <c r="F129" s="58">
        <v>29.4861</v>
      </c>
      <c r="G129" s="58">
        <v>56.059699999999999</v>
      </c>
      <c r="H129" s="58">
        <v>77</v>
      </c>
      <c r="I129" s="58">
        <v>94.709800000000001</v>
      </c>
      <c r="J129" s="58">
        <v>111.19799999999999</v>
      </c>
      <c r="K129" s="58">
        <v>124.131</v>
      </c>
      <c r="L129" s="58">
        <v>136.26</v>
      </c>
      <c r="M129" s="58">
        <v>147.07300000000001</v>
      </c>
      <c r="N129" s="58">
        <v>154.041</v>
      </c>
      <c r="O129" s="58">
        <v>160.5</v>
      </c>
      <c r="P129" s="58">
        <v>165.566</v>
      </c>
      <c r="Q129" s="58">
        <v>167.49600000000001</v>
      </c>
      <c r="R129" s="58">
        <v>169.17599999999999</v>
      </c>
      <c r="S129" s="58">
        <v>169.47399999999999</v>
      </c>
      <c r="T129" s="58">
        <v>169.47399999999999</v>
      </c>
      <c r="U129" s="58">
        <v>169.47399999999999</v>
      </c>
      <c r="V129" s="58">
        <v>169.47399999999999</v>
      </c>
      <c r="W129" s="58">
        <v>169.47399999999999</v>
      </c>
      <c r="X129" s="58">
        <v>169.47399999999999</v>
      </c>
      <c r="Y129" s="58">
        <v>169.47399999999999</v>
      </c>
      <c r="Z129" s="58">
        <v>169.47399999999999</v>
      </c>
      <c r="AA129" s="59">
        <v>169.47399999999999</v>
      </c>
      <c r="AB129" s="58">
        <v>169.47399999999999</v>
      </c>
      <c r="AC129" s="58">
        <v>169.47399999999999</v>
      </c>
      <c r="AD129" s="58">
        <v>169.47399999999999</v>
      </c>
      <c r="AE129" s="58">
        <v>169.47399999999999</v>
      </c>
      <c r="AF129" s="58">
        <v>169.47399999999999</v>
      </c>
      <c r="AG129" s="58">
        <v>169.47399999999999</v>
      </c>
      <c r="AH129" s="59">
        <v>169.47399999999999</v>
      </c>
      <c r="AI129" s="40"/>
      <c r="AJ129" s="40"/>
      <c r="AK129" s="40"/>
      <c r="AL129" s="40"/>
      <c r="AM129" s="60"/>
    </row>
    <row r="130" spans="1:2508" x14ac:dyDescent="0.3">
      <c r="A130" s="477" t="s">
        <v>103</v>
      </c>
      <c r="B130" s="477" t="s">
        <v>136</v>
      </c>
      <c r="C130" s="506">
        <v>16700</v>
      </c>
      <c r="D130" s="119" t="s">
        <v>101</v>
      </c>
      <c r="E130" s="103">
        <v>0</v>
      </c>
      <c r="F130" s="103">
        <v>500</v>
      </c>
      <c r="G130" s="103">
        <v>1000</v>
      </c>
      <c r="H130" s="103">
        <v>1500</v>
      </c>
      <c r="I130" s="103">
        <v>2000</v>
      </c>
      <c r="J130" s="103">
        <v>2500</v>
      </c>
      <c r="K130" s="103">
        <v>3000</v>
      </c>
      <c r="L130" s="103">
        <v>3500</v>
      </c>
      <c r="M130" s="103">
        <v>4000</v>
      </c>
      <c r="N130" s="103">
        <v>4500</v>
      </c>
      <c r="O130" s="103">
        <v>5000</v>
      </c>
      <c r="P130" s="103">
        <v>5500</v>
      </c>
      <c r="Q130" s="103">
        <v>6000</v>
      </c>
      <c r="R130" s="103">
        <v>6500</v>
      </c>
      <c r="S130" s="103">
        <v>7000</v>
      </c>
      <c r="T130" s="103">
        <v>7500</v>
      </c>
      <c r="U130" s="103">
        <v>8000</v>
      </c>
      <c r="V130" s="103">
        <v>8500</v>
      </c>
      <c r="W130" s="103">
        <v>9000</v>
      </c>
      <c r="X130" s="103">
        <v>9500</v>
      </c>
      <c r="Y130" s="103">
        <v>10000</v>
      </c>
      <c r="Z130" s="103">
        <v>10500</v>
      </c>
      <c r="AA130" s="103">
        <v>11000</v>
      </c>
      <c r="AB130" s="103">
        <v>11500</v>
      </c>
      <c r="AC130" s="103">
        <v>12000</v>
      </c>
      <c r="AD130" s="103">
        <v>12500</v>
      </c>
      <c r="AE130" s="103">
        <v>13000</v>
      </c>
      <c r="AF130" s="103">
        <v>13500</v>
      </c>
      <c r="AG130" s="103">
        <v>14000</v>
      </c>
      <c r="AH130" s="103">
        <v>14500</v>
      </c>
      <c r="AI130" s="103">
        <v>15000</v>
      </c>
      <c r="AJ130" s="103">
        <v>15500</v>
      </c>
      <c r="AK130" s="103">
        <v>16000</v>
      </c>
      <c r="AL130" s="103">
        <v>16500</v>
      </c>
      <c r="AM130" s="110">
        <v>17000</v>
      </c>
    </row>
    <row r="131" spans="1:2508" ht="15" thickBot="1" x14ac:dyDescent="0.35">
      <c r="A131" s="496"/>
      <c r="B131" s="478"/>
      <c r="C131" s="507"/>
      <c r="D131" s="119" t="s">
        <v>50</v>
      </c>
      <c r="E131" s="111">
        <v>0</v>
      </c>
      <c r="F131" s="112">
        <v>15.638400000000001</v>
      </c>
      <c r="G131" s="112">
        <v>43.7316</v>
      </c>
      <c r="H131" s="112">
        <v>66.2483</v>
      </c>
      <c r="I131" s="112">
        <v>87.347200000000001</v>
      </c>
      <c r="J131" s="112">
        <v>103.416</v>
      </c>
      <c r="K131" s="112">
        <v>119.408</v>
      </c>
      <c r="L131" s="112">
        <v>131.57</v>
      </c>
      <c r="M131" s="112">
        <v>140.05699999999999</v>
      </c>
      <c r="N131" s="112">
        <v>150.25700000000001</v>
      </c>
      <c r="O131" s="112">
        <v>156.93199999999999</v>
      </c>
      <c r="P131" s="112">
        <v>162.68299999999999</v>
      </c>
      <c r="Q131" s="112">
        <v>167.46199999999999</v>
      </c>
      <c r="R131" s="112">
        <v>171.239</v>
      </c>
      <c r="S131" s="112">
        <v>173.99799999999999</v>
      </c>
      <c r="T131" s="112">
        <v>175.733</v>
      </c>
      <c r="U131" s="112">
        <v>176.452</v>
      </c>
      <c r="V131" s="112">
        <v>176.452</v>
      </c>
      <c r="W131" s="112">
        <v>176.452</v>
      </c>
      <c r="X131" s="112">
        <v>176.452</v>
      </c>
      <c r="Y131" s="112">
        <v>176.452</v>
      </c>
      <c r="Z131" s="112">
        <v>176.452</v>
      </c>
      <c r="AA131" s="112">
        <v>176.452</v>
      </c>
      <c r="AB131" s="112">
        <v>176.452</v>
      </c>
      <c r="AC131" s="112">
        <v>176.452</v>
      </c>
      <c r="AD131" s="112">
        <v>176.452</v>
      </c>
      <c r="AE131" s="112">
        <v>176.452</v>
      </c>
      <c r="AF131" s="112">
        <v>176.452</v>
      </c>
      <c r="AG131" s="112">
        <v>176.452</v>
      </c>
      <c r="AH131" s="112">
        <v>176.452</v>
      </c>
      <c r="AI131" s="112">
        <v>176.452</v>
      </c>
      <c r="AJ131" s="112">
        <v>176.452</v>
      </c>
      <c r="AK131" s="112">
        <v>176.452</v>
      </c>
      <c r="AL131" s="112">
        <v>176.452</v>
      </c>
      <c r="AM131" s="113">
        <v>176.452</v>
      </c>
    </row>
    <row r="132" spans="1:2508" x14ac:dyDescent="0.3">
      <c r="A132" s="477" t="s">
        <v>104</v>
      </c>
      <c r="B132" s="477" t="s">
        <v>136</v>
      </c>
      <c r="C132" s="506">
        <v>10500</v>
      </c>
      <c r="D132" s="119" t="s">
        <v>101</v>
      </c>
      <c r="E132" s="103">
        <v>0</v>
      </c>
      <c r="F132" s="103">
        <v>500</v>
      </c>
      <c r="G132" s="103">
        <v>1000</v>
      </c>
      <c r="H132" s="103">
        <v>1500</v>
      </c>
      <c r="I132" s="103">
        <v>2000</v>
      </c>
      <c r="J132" s="103">
        <v>2500</v>
      </c>
      <c r="K132" s="103">
        <v>3000</v>
      </c>
      <c r="L132" s="103">
        <v>3500</v>
      </c>
      <c r="M132" s="103">
        <v>4000</v>
      </c>
      <c r="N132" s="103">
        <v>4500</v>
      </c>
      <c r="O132" s="103">
        <v>5000</v>
      </c>
      <c r="P132" s="103">
        <v>5500</v>
      </c>
      <c r="Q132" s="103">
        <v>6000</v>
      </c>
      <c r="R132" s="103">
        <v>6500</v>
      </c>
      <c r="S132" s="103">
        <v>7000</v>
      </c>
      <c r="T132" s="103">
        <v>7500</v>
      </c>
      <c r="U132" s="103">
        <v>8000</v>
      </c>
      <c r="V132" s="103">
        <v>8500</v>
      </c>
      <c r="W132" s="103">
        <v>9000</v>
      </c>
      <c r="X132" s="103">
        <v>9500</v>
      </c>
      <c r="Y132" s="103">
        <v>10000</v>
      </c>
      <c r="Z132" s="103">
        <v>10500</v>
      </c>
      <c r="AA132" s="103"/>
      <c r="AB132" s="103"/>
      <c r="AC132" s="103"/>
      <c r="AD132" s="103"/>
      <c r="AE132" s="103"/>
      <c r="AF132" s="68"/>
      <c r="AG132" s="68"/>
      <c r="AH132" s="68"/>
      <c r="AI132" s="68"/>
      <c r="AJ132" s="68"/>
      <c r="AK132" s="68"/>
      <c r="AL132" s="68"/>
      <c r="AM132" s="69"/>
    </row>
    <row r="133" spans="1:2508" ht="15" thickBot="1" x14ac:dyDescent="0.35">
      <c r="A133" s="496"/>
      <c r="B133" s="478"/>
      <c r="C133" s="507"/>
      <c r="D133" s="119" t="s">
        <v>50</v>
      </c>
      <c r="E133" s="111">
        <v>0</v>
      </c>
      <c r="F133" s="112">
        <v>11.1694</v>
      </c>
      <c r="G133" s="112">
        <v>20.726199999999999</v>
      </c>
      <c r="H133" s="112">
        <v>46.136400000000002</v>
      </c>
      <c r="I133" s="112">
        <v>67.468900000000005</v>
      </c>
      <c r="J133" s="112">
        <v>93.039400000000001</v>
      </c>
      <c r="K133" s="112">
        <v>111.958</v>
      </c>
      <c r="L133" s="112">
        <v>122.983</v>
      </c>
      <c r="M133" s="112">
        <v>129.80199999999999</v>
      </c>
      <c r="N133" s="112">
        <v>134.90600000000001</v>
      </c>
      <c r="O133" s="112">
        <v>138.73500000000001</v>
      </c>
      <c r="P133" s="112">
        <v>138.73500000000001</v>
      </c>
      <c r="Q133" s="112">
        <v>138.73500000000001</v>
      </c>
      <c r="R133" s="112">
        <v>138.73500000000001</v>
      </c>
      <c r="S133" s="112">
        <v>138.73500000000001</v>
      </c>
      <c r="T133" s="112">
        <v>138.73500000000001</v>
      </c>
      <c r="U133" s="112">
        <v>138.73500000000001</v>
      </c>
      <c r="V133" s="112">
        <v>138.73500000000001</v>
      </c>
      <c r="W133" s="112">
        <v>138.73500000000001</v>
      </c>
      <c r="X133" s="112">
        <v>138.73500000000001</v>
      </c>
      <c r="Y133" s="112">
        <v>138.73500000000001</v>
      </c>
      <c r="Z133" s="112">
        <v>138.73500000000001</v>
      </c>
      <c r="AA133" s="112"/>
      <c r="AB133" s="112"/>
      <c r="AC133" s="112"/>
      <c r="AD133" s="112"/>
      <c r="AE133" s="112"/>
      <c r="AF133" s="79"/>
      <c r="AG133" s="79"/>
      <c r="AH133" s="79"/>
      <c r="AI133" s="79"/>
      <c r="AJ133" s="79"/>
      <c r="AK133" s="79"/>
      <c r="AL133" s="79"/>
      <c r="AM133" s="114"/>
    </row>
    <row r="134" spans="1:2508" x14ac:dyDescent="0.3">
      <c r="A134" s="477" t="s">
        <v>105</v>
      </c>
      <c r="B134" s="477" t="s">
        <v>136</v>
      </c>
      <c r="C134" s="506">
        <v>22000</v>
      </c>
      <c r="D134" s="119" t="s">
        <v>101</v>
      </c>
      <c r="E134" s="103">
        <v>0</v>
      </c>
      <c r="F134" s="103">
        <v>1000</v>
      </c>
      <c r="G134" s="103">
        <v>2000</v>
      </c>
      <c r="H134" s="103">
        <v>3000</v>
      </c>
      <c r="I134" s="103">
        <v>4000</v>
      </c>
      <c r="J134" s="103">
        <v>5000</v>
      </c>
      <c r="K134" s="103">
        <v>6000</v>
      </c>
      <c r="L134" s="103">
        <v>7000</v>
      </c>
      <c r="M134" s="103">
        <v>8000</v>
      </c>
      <c r="N134" s="103">
        <v>9000</v>
      </c>
      <c r="O134" s="103">
        <v>10000</v>
      </c>
      <c r="P134" s="103">
        <v>11000</v>
      </c>
      <c r="Q134" s="103">
        <v>12000</v>
      </c>
      <c r="R134" s="103">
        <v>13000</v>
      </c>
      <c r="S134" s="103">
        <v>14000</v>
      </c>
      <c r="T134" s="103">
        <v>15000</v>
      </c>
      <c r="U134" s="103">
        <v>16000</v>
      </c>
      <c r="V134" s="103">
        <v>17000</v>
      </c>
      <c r="W134" s="103">
        <v>18000</v>
      </c>
      <c r="X134" s="103">
        <v>19000</v>
      </c>
      <c r="Y134" s="103">
        <v>20000</v>
      </c>
      <c r="Z134" s="68">
        <v>21000</v>
      </c>
      <c r="AA134" s="68">
        <v>22000</v>
      </c>
      <c r="AB134" s="68"/>
      <c r="AC134" s="68"/>
      <c r="AD134" s="68"/>
      <c r="AE134" s="68"/>
      <c r="AF134" s="68"/>
      <c r="AG134" s="68"/>
      <c r="AH134" s="68"/>
      <c r="AI134" s="68"/>
      <c r="AJ134" s="68"/>
      <c r="AK134" s="68"/>
      <c r="AL134" s="68"/>
      <c r="AM134" s="69"/>
    </row>
    <row r="135" spans="1:2508" ht="15" thickBot="1" x14ac:dyDescent="0.35">
      <c r="A135" s="496"/>
      <c r="B135" s="478"/>
      <c r="C135" s="507"/>
      <c r="D135" s="119" t="s">
        <v>50</v>
      </c>
      <c r="E135" s="111">
        <v>0</v>
      </c>
      <c r="F135" s="112">
        <v>24.283000000000001</v>
      </c>
      <c r="G135" s="112">
        <v>74.183800000000005</v>
      </c>
      <c r="H135" s="112">
        <v>112.563</v>
      </c>
      <c r="I135" s="112">
        <v>141.53700000000001</v>
      </c>
      <c r="J135" s="112">
        <v>163.822</v>
      </c>
      <c r="K135" s="112">
        <v>181.81899999999999</v>
      </c>
      <c r="L135" s="112">
        <v>196.62899999999999</v>
      </c>
      <c r="M135" s="112">
        <v>208.17099999999999</v>
      </c>
      <c r="N135" s="112">
        <v>221.49</v>
      </c>
      <c r="O135" s="112">
        <v>231.626</v>
      </c>
      <c r="P135" s="112">
        <v>241.85599999999999</v>
      </c>
      <c r="Q135" s="112">
        <v>246.53899999999999</v>
      </c>
      <c r="R135" s="112">
        <v>246.53899999999999</v>
      </c>
      <c r="S135" s="112">
        <v>246.53899999999999</v>
      </c>
      <c r="T135" s="112">
        <v>246.53899999999999</v>
      </c>
      <c r="U135" s="112">
        <v>246.53899999999999</v>
      </c>
      <c r="V135" s="112">
        <v>246.53899999999999</v>
      </c>
      <c r="W135" s="112">
        <v>246.53899999999999</v>
      </c>
      <c r="X135" s="112">
        <v>246.53899999999999</v>
      </c>
      <c r="Y135" s="112">
        <v>246.53899999999999</v>
      </c>
      <c r="Z135" s="79">
        <v>246.53899999999999</v>
      </c>
      <c r="AA135" s="79">
        <v>246.53899999999999</v>
      </c>
      <c r="AB135" s="79"/>
      <c r="AC135" s="79"/>
      <c r="AD135" s="79"/>
      <c r="AE135" s="79"/>
      <c r="AF135" s="79"/>
      <c r="AG135" s="79"/>
      <c r="AH135" s="79"/>
      <c r="AI135" s="79"/>
      <c r="AJ135" s="79"/>
      <c r="AK135" s="79"/>
      <c r="AL135" s="79"/>
      <c r="AM135" s="114"/>
    </row>
    <row r="136" spans="1:2508" x14ac:dyDescent="0.3">
      <c r="A136" s="477" t="s">
        <v>106</v>
      </c>
      <c r="B136" s="477" t="s">
        <v>136</v>
      </c>
      <c r="C136" s="506">
        <v>6000</v>
      </c>
      <c r="D136" s="119" t="s">
        <v>101</v>
      </c>
      <c r="E136" s="103">
        <v>0</v>
      </c>
      <c r="F136" s="103">
        <v>500</v>
      </c>
      <c r="G136" s="103">
        <v>1000</v>
      </c>
      <c r="H136" s="103">
        <v>1500</v>
      </c>
      <c r="I136" s="103">
        <v>2000</v>
      </c>
      <c r="J136" s="103">
        <v>2500</v>
      </c>
      <c r="K136" s="103">
        <v>3000</v>
      </c>
      <c r="L136" s="103">
        <v>3500</v>
      </c>
      <c r="M136" s="103">
        <v>4000</v>
      </c>
      <c r="N136" s="103">
        <v>4500</v>
      </c>
      <c r="O136" s="103">
        <v>5000</v>
      </c>
      <c r="P136" s="103">
        <v>5500</v>
      </c>
      <c r="Q136" s="103">
        <v>6000</v>
      </c>
      <c r="R136" s="103"/>
      <c r="S136" s="103"/>
      <c r="T136" s="103"/>
      <c r="U136" s="103"/>
      <c r="V136" s="103"/>
      <c r="W136" s="103"/>
      <c r="X136" s="103"/>
      <c r="Y136" s="68"/>
      <c r="Z136" s="68"/>
      <c r="AA136" s="68"/>
      <c r="AB136" s="68"/>
      <c r="AC136" s="68"/>
      <c r="AD136" s="68"/>
      <c r="AE136" s="68"/>
      <c r="AF136" s="68"/>
      <c r="AG136" s="68"/>
      <c r="AH136" s="68"/>
      <c r="AI136" s="68"/>
      <c r="AJ136" s="68"/>
      <c r="AK136" s="68"/>
      <c r="AL136" s="68"/>
      <c r="AM136" s="69"/>
    </row>
    <row r="137" spans="1:2508" ht="15" thickBot="1" x14ac:dyDescent="0.35">
      <c r="A137" s="496"/>
      <c r="B137" s="478"/>
      <c r="C137" s="507"/>
      <c r="D137" s="119" t="s">
        <v>50</v>
      </c>
      <c r="E137" s="111">
        <v>0</v>
      </c>
      <c r="F137" s="112">
        <v>43.780500000000004</v>
      </c>
      <c r="G137" s="112">
        <v>76.089699999999993</v>
      </c>
      <c r="H137" s="112">
        <v>88.841399999999993</v>
      </c>
      <c r="I137" s="112">
        <v>94.874799999999993</v>
      </c>
      <c r="J137" s="112">
        <v>97.1327</v>
      </c>
      <c r="K137" s="112">
        <v>97.1327</v>
      </c>
      <c r="L137" s="112">
        <v>97.1327</v>
      </c>
      <c r="M137" s="112">
        <v>97.1327</v>
      </c>
      <c r="N137" s="112">
        <v>97.1327</v>
      </c>
      <c r="O137" s="112">
        <v>97.1327</v>
      </c>
      <c r="P137" s="112">
        <v>97.1327</v>
      </c>
      <c r="Q137" s="112">
        <v>97.1327</v>
      </c>
      <c r="R137" s="112"/>
      <c r="S137" s="112"/>
      <c r="T137" s="112"/>
      <c r="U137" s="112"/>
      <c r="V137" s="112"/>
      <c r="W137" s="112"/>
      <c r="X137" s="112"/>
      <c r="Y137" s="79"/>
      <c r="Z137" s="79"/>
      <c r="AA137" s="79"/>
      <c r="AB137" s="79"/>
      <c r="AC137" s="79"/>
      <c r="AD137" s="79"/>
      <c r="AE137" s="79"/>
      <c r="AF137" s="79"/>
      <c r="AG137" s="79"/>
      <c r="AH137" s="79"/>
      <c r="AI137" s="79"/>
      <c r="AJ137" s="79"/>
      <c r="AK137" s="79"/>
      <c r="AL137" s="79"/>
      <c r="AM137" s="114"/>
    </row>
    <row r="138" spans="1:2508" x14ac:dyDescent="0.3">
      <c r="A138" s="477" t="s">
        <v>108</v>
      </c>
      <c r="B138" s="497">
        <v>0.5</v>
      </c>
      <c r="C138" s="506">
        <v>16800</v>
      </c>
      <c r="D138" s="119" t="s">
        <v>101</v>
      </c>
      <c r="E138" s="103">
        <v>0</v>
      </c>
      <c r="F138" s="103">
        <v>600</v>
      </c>
      <c r="G138" s="103">
        <v>1200</v>
      </c>
      <c r="H138" s="103">
        <v>1800</v>
      </c>
      <c r="I138" s="103">
        <v>2400</v>
      </c>
      <c r="J138" s="103">
        <v>3000</v>
      </c>
      <c r="K138" s="103">
        <v>3600</v>
      </c>
      <c r="L138" s="103">
        <v>4200</v>
      </c>
      <c r="M138" s="103">
        <v>4800</v>
      </c>
      <c r="N138" s="103">
        <v>5400</v>
      </c>
      <c r="O138" s="103">
        <v>6000</v>
      </c>
      <c r="P138" s="103">
        <v>6600</v>
      </c>
      <c r="Q138" s="103">
        <v>7200</v>
      </c>
      <c r="R138" s="103">
        <v>7800</v>
      </c>
      <c r="S138" s="103">
        <v>8400</v>
      </c>
      <c r="T138" s="68">
        <v>9000</v>
      </c>
      <c r="U138" s="68">
        <v>9600</v>
      </c>
      <c r="V138" s="68">
        <v>10200</v>
      </c>
      <c r="W138" s="68">
        <v>10800</v>
      </c>
      <c r="X138" s="68">
        <v>11400</v>
      </c>
      <c r="Y138" s="68">
        <v>12000</v>
      </c>
      <c r="Z138" s="68">
        <v>12600</v>
      </c>
      <c r="AA138" s="68">
        <v>13200</v>
      </c>
      <c r="AB138" s="68">
        <v>13800</v>
      </c>
      <c r="AC138" s="68">
        <v>14400</v>
      </c>
      <c r="AD138" s="68">
        <v>15000</v>
      </c>
      <c r="AE138" s="68">
        <v>15600</v>
      </c>
      <c r="AF138" s="68">
        <v>16200</v>
      </c>
      <c r="AG138" s="68">
        <v>16800</v>
      </c>
      <c r="AH138" s="68"/>
      <c r="AI138" s="68"/>
      <c r="AJ138" s="68"/>
      <c r="AK138" s="68"/>
      <c r="AL138" s="68"/>
      <c r="AM138" s="69"/>
    </row>
    <row r="139" spans="1:2508" ht="15" thickBot="1" x14ac:dyDescent="0.35">
      <c r="A139" s="478"/>
      <c r="B139" s="498"/>
      <c r="C139" s="498"/>
      <c r="D139" s="119" t="s">
        <v>50</v>
      </c>
      <c r="E139" s="57">
        <v>0</v>
      </c>
      <c r="F139" s="58">
        <v>54.326237263000003</v>
      </c>
      <c r="G139" s="58">
        <v>77.924362752000008</v>
      </c>
      <c r="H139" s="58">
        <v>98.782756120000002</v>
      </c>
      <c r="I139" s="58">
        <v>115.24967286600001</v>
      </c>
      <c r="J139" s="58">
        <v>130.06932745699999</v>
      </c>
      <c r="K139" s="58">
        <v>140.49770916899999</v>
      </c>
      <c r="L139" s="58">
        <v>151.47538200899999</v>
      </c>
      <c r="M139" s="58">
        <v>163.45282174999997</v>
      </c>
      <c r="N139" s="58">
        <v>171</v>
      </c>
      <c r="O139" s="58">
        <v>177.46015299999999</v>
      </c>
      <c r="P139" s="58">
        <v>182.146242</v>
      </c>
      <c r="Q139" s="58">
        <v>187.68642165599999</v>
      </c>
      <c r="R139" s="58">
        <v>189.07350399999999</v>
      </c>
      <c r="S139" s="58">
        <v>189.32492286199999</v>
      </c>
      <c r="T139" s="40">
        <v>189.32492286199999</v>
      </c>
      <c r="U139" s="40">
        <v>189.32492286199999</v>
      </c>
      <c r="V139" s="40">
        <v>189.32492286199999</v>
      </c>
      <c r="W139" s="40">
        <v>189.32492286199999</v>
      </c>
      <c r="X139" s="40">
        <v>189.32492286199999</v>
      </c>
      <c r="Y139" s="40">
        <v>189.32492286199999</v>
      </c>
      <c r="Z139" s="40">
        <v>189.32492286199999</v>
      </c>
      <c r="AA139" s="40">
        <v>189.32492286199999</v>
      </c>
      <c r="AB139" s="40">
        <v>189.32492286199999</v>
      </c>
      <c r="AC139" s="40">
        <v>189.32492286199999</v>
      </c>
      <c r="AD139" s="40">
        <v>189.32492286199999</v>
      </c>
      <c r="AE139" s="40">
        <v>189.32492286199999</v>
      </c>
      <c r="AF139" s="40">
        <v>189.32492286199999</v>
      </c>
      <c r="AG139" s="40">
        <v>189.32492286199999</v>
      </c>
      <c r="AH139" s="40"/>
      <c r="AI139" s="40"/>
      <c r="AJ139" s="40"/>
      <c r="AK139" s="40"/>
      <c r="AL139" s="40"/>
      <c r="AM139" s="60"/>
    </row>
    <row r="140" spans="1:2508" s="128" customFormat="1" ht="15" thickBot="1" x14ac:dyDescent="0.35">
      <c r="A140" s="129" t="s">
        <v>266</v>
      </c>
      <c r="B140" s="126"/>
      <c r="C140" s="126"/>
      <c r="D140" s="127"/>
      <c r="E140" s="127"/>
      <c r="F140" s="127"/>
      <c r="G140" s="127"/>
      <c r="H140" s="127"/>
      <c r="I140" s="127"/>
      <c r="J140" s="127"/>
      <c r="K140" s="127"/>
      <c r="L140" s="127"/>
      <c r="M140" s="127"/>
      <c r="N140" s="127"/>
      <c r="O140" s="127"/>
      <c r="P140" s="127"/>
      <c r="Q140" s="127"/>
      <c r="R140" s="127"/>
      <c r="S140" s="127"/>
      <c r="T140" s="127"/>
      <c r="U140" s="127"/>
      <c r="V140" s="127"/>
      <c r="W140" s="127"/>
      <c r="X140" s="127"/>
      <c r="Y140" s="127"/>
      <c r="Z140" s="127"/>
      <c r="AA140" s="127"/>
      <c r="AB140" s="127"/>
      <c r="AC140" s="127"/>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c r="GE140"/>
      <c r="GF140"/>
      <c r="GG140"/>
      <c r="GH140"/>
      <c r="GI140"/>
      <c r="GJ140"/>
      <c r="GK140"/>
      <c r="GL140"/>
      <c r="GM140"/>
      <c r="GN140"/>
      <c r="GO140"/>
      <c r="GP140"/>
      <c r="GQ140"/>
      <c r="GR140"/>
      <c r="GS140"/>
      <c r="GT140"/>
      <c r="GU140"/>
      <c r="GV140"/>
      <c r="GW140"/>
      <c r="GX140"/>
      <c r="GY140"/>
      <c r="GZ140"/>
      <c r="HA140"/>
      <c r="HB140"/>
      <c r="HC140"/>
      <c r="HD140"/>
      <c r="HE140"/>
      <c r="HF140"/>
      <c r="HG140"/>
      <c r="HH140"/>
      <c r="HI140"/>
      <c r="HJ140"/>
      <c r="HK140"/>
      <c r="HL140"/>
      <c r="HM140"/>
      <c r="HN140"/>
      <c r="HO140"/>
      <c r="HP140"/>
      <c r="HQ140"/>
      <c r="HR140"/>
      <c r="HS140"/>
      <c r="HT140"/>
      <c r="HU140"/>
      <c r="HV140"/>
      <c r="HW140"/>
      <c r="HX140"/>
      <c r="HY140"/>
      <c r="HZ140"/>
      <c r="IA140"/>
      <c r="IB140"/>
      <c r="IC140"/>
      <c r="ID140"/>
      <c r="IE140"/>
      <c r="IF140"/>
      <c r="IG140"/>
      <c r="IH140"/>
      <c r="II140"/>
      <c r="IJ140"/>
      <c r="IK140"/>
      <c r="IL140"/>
      <c r="IM140"/>
      <c r="IN140"/>
      <c r="IO140"/>
      <c r="IP140"/>
      <c r="IQ140"/>
      <c r="IR140"/>
      <c r="IS140"/>
      <c r="IT140"/>
      <c r="IU140"/>
      <c r="IV140"/>
      <c r="IW140"/>
      <c r="IX140"/>
      <c r="IY140"/>
      <c r="IZ140"/>
      <c r="JA140"/>
      <c r="JB140"/>
      <c r="JC140"/>
      <c r="JD140"/>
      <c r="JE140"/>
      <c r="JF140"/>
      <c r="JG140"/>
      <c r="JH140"/>
      <c r="JI140"/>
      <c r="JJ140"/>
      <c r="JK140"/>
      <c r="JL140"/>
      <c r="JM140"/>
      <c r="JN140"/>
      <c r="JO140"/>
      <c r="JP140"/>
      <c r="JQ140"/>
      <c r="JR140"/>
      <c r="JS140"/>
      <c r="JT140"/>
      <c r="JU140"/>
      <c r="JV140"/>
      <c r="JW140"/>
      <c r="JX140"/>
      <c r="JY140"/>
      <c r="JZ140"/>
      <c r="KA140"/>
      <c r="KB140"/>
      <c r="KC140"/>
      <c r="KD140"/>
      <c r="KE140"/>
      <c r="KF140"/>
      <c r="KG140"/>
      <c r="KH140"/>
      <c r="KI140"/>
      <c r="KJ140"/>
      <c r="KK140"/>
      <c r="KL140"/>
      <c r="KM140"/>
      <c r="KN140"/>
      <c r="KO140"/>
      <c r="KP140"/>
      <c r="KQ140"/>
      <c r="KR140"/>
      <c r="KS140"/>
      <c r="KT140"/>
      <c r="KU140"/>
      <c r="KV140"/>
      <c r="KW140"/>
      <c r="KX140"/>
      <c r="KY140"/>
      <c r="KZ140"/>
      <c r="LA140"/>
      <c r="LB140"/>
      <c r="LC140"/>
      <c r="LD140"/>
      <c r="LE140"/>
      <c r="LF140"/>
      <c r="LG140"/>
      <c r="LH140"/>
      <c r="LI140"/>
      <c r="LJ140"/>
      <c r="LK140"/>
      <c r="LL140"/>
      <c r="LM140"/>
      <c r="LN140"/>
      <c r="LO140"/>
      <c r="LP140"/>
      <c r="LQ140"/>
      <c r="LR140"/>
      <c r="LS140"/>
      <c r="LT140"/>
      <c r="LU140"/>
      <c r="LV140"/>
      <c r="LW140"/>
      <c r="LX140"/>
      <c r="LY140"/>
      <c r="LZ140"/>
      <c r="MA140"/>
      <c r="MB140"/>
      <c r="MC140"/>
      <c r="MD140"/>
      <c r="ME140"/>
      <c r="MF140"/>
      <c r="MG140"/>
      <c r="MH140"/>
      <c r="MI140"/>
      <c r="MJ140"/>
      <c r="MK140"/>
      <c r="ML140"/>
      <c r="MM140"/>
      <c r="MN140"/>
      <c r="MO140"/>
      <c r="MP140"/>
      <c r="MQ140"/>
      <c r="MR140"/>
      <c r="MS140"/>
      <c r="MT140"/>
      <c r="MU140"/>
      <c r="MV140"/>
      <c r="MW140"/>
      <c r="MX140"/>
      <c r="MY140"/>
      <c r="MZ140"/>
      <c r="NA140"/>
      <c r="NB140"/>
      <c r="NC140"/>
      <c r="ND140"/>
      <c r="NE140"/>
      <c r="NF140"/>
      <c r="NG140"/>
      <c r="NH140"/>
      <c r="NI140"/>
      <c r="NJ140"/>
      <c r="NK140"/>
      <c r="NL140"/>
      <c r="NM140"/>
      <c r="NN140"/>
      <c r="NO140"/>
      <c r="NP140"/>
      <c r="NQ140"/>
      <c r="NR140"/>
      <c r="NS140"/>
      <c r="NT140"/>
      <c r="NU140"/>
      <c r="NV140"/>
      <c r="NW140"/>
      <c r="NX140"/>
      <c r="NY140"/>
      <c r="NZ140"/>
      <c r="OA140"/>
      <c r="OB140"/>
      <c r="OC140"/>
      <c r="OD140"/>
      <c r="OE140"/>
      <c r="OF140"/>
      <c r="OG140"/>
      <c r="OH140"/>
      <c r="OI140"/>
      <c r="OJ140"/>
      <c r="OK140"/>
      <c r="OL140"/>
      <c r="OM140"/>
      <c r="ON140"/>
      <c r="OO140"/>
      <c r="OP140"/>
      <c r="OQ140"/>
      <c r="OR140"/>
      <c r="OS140"/>
      <c r="OT140"/>
      <c r="OU140"/>
      <c r="OV140"/>
      <c r="OW140"/>
      <c r="OX140"/>
      <c r="OY140"/>
      <c r="OZ140"/>
      <c r="PA140"/>
      <c r="PB140"/>
      <c r="PC140"/>
      <c r="PD140"/>
      <c r="PE140"/>
      <c r="PF140"/>
      <c r="PG140"/>
      <c r="PH140"/>
      <c r="PI140"/>
      <c r="PJ140"/>
      <c r="PK140"/>
      <c r="PL140"/>
      <c r="PM140"/>
      <c r="PN140"/>
      <c r="PO140"/>
      <c r="PP140"/>
      <c r="PQ140"/>
      <c r="PR140"/>
      <c r="PS140"/>
      <c r="PT140"/>
      <c r="PU140"/>
      <c r="PV140"/>
      <c r="PW140"/>
      <c r="PX140"/>
      <c r="PY140"/>
      <c r="PZ140"/>
      <c r="QA140"/>
      <c r="QB140"/>
      <c r="QC140"/>
      <c r="QD140"/>
      <c r="QE140"/>
      <c r="QF140"/>
      <c r="QG140"/>
      <c r="QH140"/>
      <c r="QI140"/>
      <c r="QJ140"/>
      <c r="QK140"/>
      <c r="QL140"/>
      <c r="QM140"/>
      <c r="QN140"/>
      <c r="QO140"/>
      <c r="QP140"/>
      <c r="QQ140"/>
      <c r="QR140"/>
      <c r="QS140"/>
      <c r="QT140"/>
      <c r="QU140"/>
      <c r="QV140"/>
      <c r="QW140"/>
      <c r="QX140"/>
      <c r="QY140"/>
      <c r="QZ140"/>
      <c r="RA140"/>
      <c r="RB140"/>
      <c r="RC140"/>
      <c r="RD140"/>
      <c r="RE140"/>
      <c r="RF140"/>
      <c r="RG140"/>
      <c r="RH140"/>
      <c r="RI140"/>
      <c r="RJ140"/>
      <c r="RK140"/>
      <c r="RL140"/>
      <c r="RM140"/>
      <c r="RN140"/>
      <c r="RO140"/>
      <c r="RP140"/>
      <c r="RQ140"/>
      <c r="RR140"/>
      <c r="RS140"/>
      <c r="RT140"/>
      <c r="RU140"/>
      <c r="RV140"/>
      <c r="RW140"/>
      <c r="RX140"/>
      <c r="RY140"/>
      <c r="RZ140"/>
      <c r="SA140"/>
      <c r="SB140"/>
      <c r="SC140"/>
      <c r="SD140"/>
      <c r="SE140"/>
      <c r="SF140"/>
      <c r="SG140"/>
      <c r="SH140"/>
      <c r="SI140"/>
      <c r="SJ140"/>
      <c r="SK140"/>
      <c r="SL140"/>
      <c r="SM140"/>
      <c r="SN140"/>
      <c r="SO140"/>
      <c r="SP140"/>
      <c r="SQ140"/>
      <c r="SR140"/>
      <c r="SS140"/>
      <c r="ST140"/>
      <c r="SU140"/>
      <c r="SV140"/>
      <c r="SW140"/>
      <c r="SX140"/>
      <c r="SY140"/>
      <c r="SZ140"/>
      <c r="TA140"/>
      <c r="TB140"/>
      <c r="TC140"/>
      <c r="TD140"/>
      <c r="TE140"/>
      <c r="TF140"/>
      <c r="TG140"/>
      <c r="TH140"/>
      <c r="TI140"/>
      <c r="TJ140"/>
      <c r="TK140"/>
      <c r="TL140"/>
      <c r="TM140"/>
      <c r="TN140"/>
      <c r="TO140"/>
      <c r="TP140"/>
      <c r="TQ140"/>
      <c r="TR140"/>
      <c r="TS140"/>
      <c r="TT140"/>
      <c r="TU140"/>
      <c r="TV140"/>
      <c r="TW140"/>
      <c r="TX140"/>
      <c r="TY140"/>
      <c r="TZ140"/>
      <c r="UA140"/>
      <c r="UB140"/>
      <c r="UC140"/>
      <c r="UD140"/>
      <c r="UE140"/>
      <c r="UF140"/>
      <c r="UG140"/>
      <c r="UH140"/>
      <c r="UI140"/>
      <c r="UJ140"/>
      <c r="UK140"/>
      <c r="UL140"/>
      <c r="UM140"/>
      <c r="UN140"/>
      <c r="UO140"/>
      <c r="UP140"/>
      <c r="UQ140"/>
      <c r="UR140"/>
      <c r="US140"/>
      <c r="UT140"/>
      <c r="UU140"/>
      <c r="UV140"/>
      <c r="UW140"/>
      <c r="UX140"/>
      <c r="UY140"/>
      <c r="UZ140"/>
      <c r="VA140"/>
      <c r="VB140"/>
      <c r="VC140"/>
      <c r="VD140"/>
      <c r="VE140"/>
      <c r="VF140"/>
      <c r="VG140"/>
      <c r="VH140"/>
      <c r="VI140"/>
      <c r="VJ140"/>
      <c r="VK140"/>
      <c r="VL140"/>
      <c r="VM140"/>
      <c r="VN140"/>
      <c r="VO140"/>
      <c r="VP140"/>
      <c r="VQ140"/>
      <c r="VR140"/>
      <c r="VS140"/>
      <c r="VT140"/>
      <c r="VU140"/>
      <c r="VV140"/>
      <c r="VW140"/>
      <c r="VX140"/>
      <c r="VY140"/>
      <c r="VZ140"/>
      <c r="WA140"/>
      <c r="WB140"/>
      <c r="WC140"/>
      <c r="WD140"/>
      <c r="WE140"/>
      <c r="WF140"/>
      <c r="WG140"/>
      <c r="WH140"/>
      <c r="WI140"/>
      <c r="WJ140"/>
      <c r="WK140"/>
      <c r="WL140"/>
      <c r="WM140"/>
      <c r="WN140"/>
      <c r="WO140"/>
      <c r="WP140"/>
      <c r="WQ140"/>
      <c r="WR140"/>
      <c r="WS140"/>
      <c r="WT140"/>
      <c r="WU140"/>
      <c r="WV140"/>
      <c r="WW140"/>
      <c r="WX140"/>
      <c r="WY140"/>
      <c r="WZ140"/>
      <c r="XA140"/>
      <c r="XB140"/>
      <c r="XC140"/>
      <c r="XD140"/>
      <c r="XE140"/>
      <c r="XF140"/>
      <c r="XG140"/>
      <c r="XH140"/>
      <c r="XI140"/>
      <c r="XJ140"/>
      <c r="XK140"/>
      <c r="XL140"/>
      <c r="XM140"/>
      <c r="XN140"/>
      <c r="XO140"/>
      <c r="XP140"/>
      <c r="XQ140"/>
      <c r="XR140"/>
      <c r="XS140"/>
      <c r="XT140"/>
      <c r="XU140"/>
      <c r="XV140"/>
      <c r="XW140"/>
      <c r="XX140"/>
      <c r="XY140"/>
      <c r="XZ140"/>
      <c r="YA140"/>
      <c r="YB140"/>
      <c r="YC140"/>
      <c r="YD140"/>
      <c r="YE140"/>
      <c r="YF140"/>
      <c r="YG140"/>
      <c r="YH140"/>
      <c r="YI140"/>
      <c r="YJ140"/>
      <c r="YK140"/>
      <c r="YL140"/>
      <c r="YM140"/>
      <c r="YN140"/>
      <c r="YO140"/>
      <c r="YP140"/>
      <c r="YQ140"/>
      <c r="YR140"/>
      <c r="YS140"/>
      <c r="YT140"/>
      <c r="YU140"/>
      <c r="YV140"/>
      <c r="YW140"/>
      <c r="YX140"/>
      <c r="YY140"/>
      <c r="YZ140"/>
      <c r="ZA140"/>
      <c r="ZB140"/>
      <c r="ZC140"/>
      <c r="ZD140"/>
      <c r="ZE140"/>
      <c r="ZF140"/>
      <c r="ZG140"/>
      <c r="ZH140"/>
      <c r="ZI140"/>
      <c r="ZJ140"/>
      <c r="ZK140"/>
      <c r="ZL140"/>
      <c r="ZM140"/>
      <c r="ZN140"/>
      <c r="ZO140"/>
      <c r="ZP140"/>
      <c r="ZQ140"/>
      <c r="ZR140"/>
      <c r="ZS140"/>
      <c r="ZT140"/>
      <c r="ZU140"/>
      <c r="ZV140"/>
      <c r="ZW140"/>
      <c r="ZX140"/>
      <c r="ZY140"/>
      <c r="ZZ140"/>
      <c r="AAA140"/>
      <c r="AAB140"/>
      <c r="AAC140"/>
      <c r="AAD140"/>
      <c r="AAE140"/>
      <c r="AAF140"/>
      <c r="AAG140"/>
      <c r="AAH140"/>
      <c r="AAI140"/>
      <c r="AAJ140"/>
      <c r="AAK140"/>
      <c r="AAL140"/>
      <c r="AAM140"/>
      <c r="AAN140"/>
      <c r="AAO140"/>
      <c r="AAP140"/>
      <c r="AAQ140"/>
      <c r="AAR140"/>
      <c r="AAS140"/>
      <c r="AAT140"/>
      <c r="AAU140"/>
      <c r="AAV140"/>
      <c r="AAW140"/>
      <c r="AAX140"/>
      <c r="AAY140"/>
      <c r="AAZ140"/>
      <c r="ABA140"/>
      <c r="ABB140"/>
      <c r="ABC140"/>
      <c r="ABD140"/>
      <c r="ABE140"/>
      <c r="ABF140"/>
      <c r="ABG140"/>
      <c r="ABH140"/>
      <c r="ABI140"/>
      <c r="ABJ140"/>
      <c r="ABK140"/>
      <c r="ABL140"/>
      <c r="ABM140"/>
      <c r="ABN140"/>
      <c r="ABO140"/>
      <c r="ABP140"/>
      <c r="ABQ140"/>
      <c r="ABR140"/>
      <c r="ABS140"/>
      <c r="ABT140"/>
      <c r="ABU140"/>
      <c r="ABV140"/>
      <c r="ABW140"/>
      <c r="ABX140"/>
      <c r="ABY140"/>
      <c r="ABZ140"/>
      <c r="ACA140"/>
      <c r="ACB140"/>
      <c r="ACC140"/>
      <c r="ACD140"/>
      <c r="ACE140"/>
      <c r="ACF140"/>
      <c r="ACG140"/>
      <c r="ACH140"/>
      <c r="ACI140"/>
      <c r="ACJ140"/>
      <c r="ACK140"/>
      <c r="ACL140"/>
      <c r="ACM140"/>
      <c r="ACN140"/>
      <c r="ACO140"/>
      <c r="ACP140"/>
      <c r="ACQ140"/>
      <c r="ACR140"/>
      <c r="ACS140"/>
      <c r="ACT140"/>
      <c r="ACU140"/>
      <c r="ACV140"/>
      <c r="ACW140"/>
      <c r="ACX140"/>
      <c r="ACY140"/>
      <c r="ACZ140"/>
      <c r="ADA140"/>
      <c r="ADB140"/>
      <c r="ADC140"/>
      <c r="ADD140"/>
      <c r="ADE140"/>
      <c r="ADF140"/>
      <c r="ADG140"/>
      <c r="ADH140"/>
      <c r="ADI140"/>
      <c r="ADJ140"/>
      <c r="ADK140"/>
      <c r="ADL140"/>
      <c r="ADM140"/>
      <c r="ADN140"/>
      <c r="ADO140"/>
      <c r="ADP140"/>
      <c r="ADQ140"/>
      <c r="ADR140"/>
      <c r="ADS140"/>
      <c r="ADT140"/>
      <c r="ADU140"/>
      <c r="ADV140"/>
      <c r="ADW140"/>
      <c r="ADX140"/>
      <c r="ADY140"/>
      <c r="ADZ140"/>
      <c r="AEA140"/>
      <c r="AEB140"/>
      <c r="AEC140"/>
      <c r="AED140"/>
      <c r="AEE140"/>
      <c r="AEF140"/>
      <c r="AEG140"/>
      <c r="AEH140"/>
      <c r="AEI140"/>
      <c r="AEJ140"/>
      <c r="AEK140"/>
      <c r="AEL140"/>
      <c r="AEM140"/>
      <c r="AEN140"/>
      <c r="AEO140"/>
      <c r="AEP140"/>
      <c r="AEQ140"/>
      <c r="AER140"/>
      <c r="AES140"/>
      <c r="AET140"/>
      <c r="AEU140"/>
      <c r="AEV140"/>
      <c r="AEW140"/>
      <c r="AEX140"/>
      <c r="AEY140"/>
      <c r="AEZ140"/>
      <c r="AFA140"/>
      <c r="AFB140"/>
      <c r="AFC140"/>
      <c r="AFD140"/>
      <c r="AFE140"/>
      <c r="AFF140"/>
      <c r="AFG140"/>
      <c r="AFH140"/>
      <c r="AFI140"/>
      <c r="AFJ140"/>
      <c r="AFK140"/>
      <c r="AFL140"/>
      <c r="AFM140"/>
      <c r="AFN140"/>
      <c r="AFO140"/>
      <c r="AFP140"/>
      <c r="AFQ140"/>
      <c r="AFR140"/>
      <c r="AFS140"/>
      <c r="AFT140"/>
      <c r="AFU140"/>
      <c r="AFV140"/>
      <c r="AFW140"/>
      <c r="AFX140"/>
      <c r="AFY140"/>
      <c r="AFZ140"/>
      <c r="AGA140"/>
      <c r="AGB140"/>
      <c r="AGC140"/>
      <c r="AGD140"/>
      <c r="AGE140"/>
      <c r="AGF140"/>
      <c r="AGG140"/>
      <c r="AGH140"/>
      <c r="AGI140"/>
      <c r="AGJ140"/>
      <c r="AGK140"/>
      <c r="AGL140"/>
      <c r="AGM140"/>
      <c r="AGN140"/>
      <c r="AGO140"/>
      <c r="AGP140"/>
      <c r="AGQ140"/>
      <c r="AGR140"/>
      <c r="AGS140"/>
      <c r="AGT140"/>
      <c r="AGU140"/>
      <c r="AGV140"/>
      <c r="AGW140"/>
      <c r="AGX140"/>
      <c r="AGY140"/>
      <c r="AGZ140"/>
      <c r="AHA140"/>
      <c r="AHB140"/>
      <c r="AHC140"/>
      <c r="AHD140"/>
      <c r="AHE140"/>
      <c r="AHF140"/>
      <c r="AHG140"/>
      <c r="AHH140"/>
      <c r="AHI140"/>
      <c r="AHJ140"/>
      <c r="AHK140"/>
      <c r="AHL140"/>
      <c r="AHM140"/>
      <c r="AHN140"/>
      <c r="AHO140"/>
      <c r="AHP140"/>
      <c r="AHQ140"/>
      <c r="AHR140"/>
      <c r="AHS140"/>
      <c r="AHT140"/>
      <c r="AHU140"/>
      <c r="AHV140"/>
      <c r="AHW140"/>
      <c r="AHX140"/>
      <c r="AHY140"/>
      <c r="AHZ140"/>
      <c r="AIA140"/>
      <c r="AIB140"/>
      <c r="AIC140"/>
      <c r="AID140"/>
      <c r="AIE140"/>
      <c r="AIF140"/>
      <c r="AIG140"/>
      <c r="AIH140"/>
      <c r="AII140"/>
      <c r="AIJ140"/>
      <c r="AIK140"/>
      <c r="AIL140"/>
      <c r="AIM140"/>
      <c r="AIN140"/>
      <c r="AIO140"/>
      <c r="AIP140"/>
      <c r="AIQ140"/>
      <c r="AIR140"/>
      <c r="AIS140"/>
      <c r="AIT140"/>
      <c r="AIU140"/>
      <c r="AIV140"/>
      <c r="AIW140"/>
      <c r="AIX140"/>
      <c r="AIY140"/>
      <c r="AIZ140"/>
      <c r="AJA140"/>
      <c r="AJB140"/>
      <c r="AJC140"/>
      <c r="AJD140"/>
      <c r="AJE140"/>
      <c r="AJF140"/>
      <c r="AJG140"/>
      <c r="AJH140"/>
      <c r="AJI140"/>
      <c r="AJJ140"/>
      <c r="AJK140"/>
      <c r="AJL140"/>
      <c r="AJM140"/>
      <c r="AJN140"/>
      <c r="AJO140"/>
      <c r="AJP140"/>
      <c r="AJQ140"/>
      <c r="AJR140"/>
      <c r="AJS140"/>
      <c r="AJT140"/>
      <c r="AJU140"/>
      <c r="AJV140"/>
      <c r="AJW140"/>
      <c r="AJX140"/>
      <c r="AJY140"/>
      <c r="AJZ140"/>
      <c r="AKA140"/>
      <c r="AKB140"/>
      <c r="AKC140"/>
      <c r="AKD140"/>
      <c r="AKE140"/>
      <c r="AKF140"/>
      <c r="AKG140"/>
      <c r="AKH140"/>
      <c r="AKI140"/>
      <c r="AKJ140"/>
      <c r="AKK140"/>
      <c r="AKL140"/>
      <c r="AKM140"/>
      <c r="AKN140"/>
      <c r="AKO140"/>
      <c r="AKP140"/>
      <c r="AKQ140"/>
      <c r="AKR140"/>
      <c r="AKS140"/>
      <c r="AKT140"/>
      <c r="AKU140"/>
      <c r="AKV140"/>
      <c r="AKW140"/>
      <c r="AKX140"/>
      <c r="AKY140"/>
      <c r="AKZ140"/>
      <c r="ALA140"/>
      <c r="ALB140"/>
      <c r="ALC140"/>
      <c r="ALD140"/>
      <c r="ALE140"/>
      <c r="ALF140"/>
      <c r="ALG140"/>
      <c r="ALH140"/>
      <c r="ALI140"/>
      <c r="ALJ140"/>
      <c r="ALK140"/>
      <c r="ALL140"/>
      <c r="ALM140"/>
      <c r="ALN140"/>
      <c r="ALO140"/>
      <c r="ALP140"/>
      <c r="ALQ140"/>
      <c r="ALR140"/>
      <c r="ALS140"/>
      <c r="ALT140"/>
      <c r="ALU140"/>
      <c r="ALV140"/>
      <c r="ALW140"/>
      <c r="ALX140"/>
      <c r="ALY140"/>
      <c r="ALZ140"/>
      <c r="AMA140"/>
      <c r="AMB140"/>
      <c r="AMC140"/>
      <c r="AMD140"/>
      <c r="AME140"/>
      <c r="AMF140"/>
      <c r="AMG140"/>
      <c r="AMH140"/>
      <c r="AMI140"/>
      <c r="AMJ140"/>
      <c r="AMK140"/>
      <c r="AML140"/>
      <c r="AMM140"/>
      <c r="AMN140"/>
      <c r="AMO140"/>
      <c r="AMP140"/>
      <c r="AMQ140"/>
      <c r="AMR140"/>
      <c r="AMS140"/>
      <c r="AMT140"/>
      <c r="AMU140"/>
      <c r="AMV140"/>
      <c r="AMW140"/>
      <c r="AMX140"/>
      <c r="AMY140"/>
      <c r="AMZ140"/>
      <c r="ANA140"/>
      <c r="ANB140"/>
      <c r="ANC140"/>
      <c r="AND140"/>
      <c r="ANE140"/>
      <c r="ANF140"/>
      <c r="ANG140"/>
      <c r="ANH140"/>
      <c r="ANI140"/>
      <c r="ANJ140"/>
      <c r="ANK140"/>
      <c r="ANL140"/>
      <c r="ANM140"/>
      <c r="ANN140"/>
      <c r="ANO140"/>
      <c r="ANP140"/>
      <c r="ANQ140"/>
      <c r="ANR140"/>
      <c r="ANS140"/>
      <c r="ANT140"/>
      <c r="ANU140"/>
      <c r="ANV140"/>
      <c r="ANW140"/>
      <c r="ANX140"/>
      <c r="ANY140"/>
      <c r="ANZ140"/>
      <c r="AOA140"/>
      <c r="AOB140"/>
      <c r="AOC140"/>
      <c r="AOD140"/>
      <c r="AOE140"/>
      <c r="AOF140"/>
      <c r="AOG140"/>
      <c r="AOH140"/>
      <c r="AOI140"/>
      <c r="AOJ140"/>
      <c r="AOK140"/>
      <c r="AOL140"/>
      <c r="AOM140"/>
      <c r="AON140"/>
      <c r="AOO140"/>
      <c r="AOP140"/>
      <c r="AOQ140"/>
      <c r="AOR140"/>
      <c r="AOS140"/>
      <c r="AOT140"/>
      <c r="AOU140"/>
      <c r="AOV140"/>
      <c r="AOW140"/>
      <c r="AOX140"/>
      <c r="AOY140"/>
      <c r="AOZ140"/>
      <c r="APA140"/>
      <c r="APB140"/>
      <c r="APC140"/>
      <c r="APD140"/>
      <c r="APE140"/>
      <c r="APF140"/>
      <c r="APG140"/>
      <c r="APH140"/>
      <c r="API140"/>
      <c r="APJ140"/>
      <c r="APK140"/>
      <c r="APL140"/>
      <c r="APM140"/>
      <c r="APN140"/>
      <c r="APO140"/>
      <c r="APP140"/>
      <c r="APQ140"/>
      <c r="APR140"/>
      <c r="APS140"/>
      <c r="APT140"/>
      <c r="APU140"/>
      <c r="APV140"/>
      <c r="APW140"/>
      <c r="APX140"/>
      <c r="APY140"/>
      <c r="APZ140"/>
      <c r="AQA140"/>
      <c r="AQB140"/>
      <c r="AQC140"/>
      <c r="AQD140"/>
      <c r="AQE140"/>
      <c r="AQF140"/>
      <c r="AQG140"/>
      <c r="AQH140"/>
      <c r="AQI140"/>
      <c r="AQJ140"/>
      <c r="AQK140"/>
      <c r="AQL140"/>
      <c r="AQM140"/>
      <c r="AQN140"/>
      <c r="AQO140"/>
      <c r="AQP140"/>
      <c r="AQQ140"/>
      <c r="AQR140"/>
      <c r="AQS140"/>
      <c r="AQT140"/>
      <c r="AQU140"/>
      <c r="AQV140"/>
      <c r="AQW140"/>
      <c r="AQX140"/>
      <c r="AQY140"/>
      <c r="AQZ140"/>
      <c r="ARA140"/>
      <c r="ARB140"/>
      <c r="ARC140"/>
      <c r="ARD140"/>
      <c r="ARE140"/>
      <c r="ARF140"/>
      <c r="ARG140"/>
      <c r="ARH140"/>
      <c r="ARI140"/>
      <c r="ARJ140"/>
      <c r="ARK140"/>
      <c r="ARL140"/>
      <c r="ARM140"/>
      <c r="ARN140"/>
      <c r="ARO140"/>
      <c r="ARP140"/>
      <c r="ARQ140"/>
      <c r="ARR140"/>
      <c r="ARS140"/>
      <c r="ART140"/>
      <c r="ARU140"/>
      <c r="ARV140"/>
      <c r="ARW140"/>
      <c r="ARX140"/>
      <c r="ARY140"/>
      <c r="ARZ140"/>
      <c r="ASA140"/>
      <c r="ASB140"/>
      <c r="ASC140"/>
      <c r="ASD140"/>
      <c r="ASE140"/>
      <c r="ASF140"/>
      <c r="ASG140"/>
      <c r="ASH140"/>
      <c r="ASI140"/>
      <c r="ASJ140"/>
      <c r="ASK140"/>
      <c r="ASL140"/>
      <c r="ASM140"/>
      <c r="ASN140"/>
      <c r="ASO140"/>
      <c r="ASP140"/>
      <c r="ASQ140"/>
      <c r="ASR140"/>
      <c r="ASS140"/>
      <c r="AST140"/>
      <c r="ASU140"/>
      <c r="ASV140"/>
      <c r="ASW140"/>
      <c r="ASX140"/>
      <c r="ASY140"/>
      <c r="ASZ140"/>
      <c r="ATA140"/>
      <c r="ATB140"/>
      <c r="ATC140"/>
      <c r="ATD140"/>
      <c r="ATE140"/>
      <c r="ATF140"/>
      <c r="ATG140"/>
      <c r="ATH140"/>
      <c r="ATI140"/>
      <c r="ATJ140"/>
      <c r="ATK140"/>
      <c r="ATL140"/>
      <c r="ATM140"/>
      <c r="ATN140"/>
      <c r="ATO140"/>
      <c r="ATP140"/>
      <c r="ATQ140"/>
      <c r="ATR140"/>
      <c r="ATS140"/>
      <c r="ATT140"/>
      <c r="ATU140"/>
      <c r="ATV140"/>
      <c r="ATW140"/>
      <c r="ATX140"/>
      <c r="ATY140"/>
      <c r="ATZ140"/>
      <c r="AUA140"/>
      <c r="AUB140"/>
      <c r="AUC140"/>
      <c r="AUD140"/>
      <c r="AUE140"/>
      <c r="AUF140"/>
      <c r="AUG140"/>
      <c r="AUH140"/>
      <c r="AUI140"/>
      <c r="AUJ140"/>
      <c r="AUK140"/>
      <c r="AUL140"/>
      <c r="AUM140"/>
      <c r="AUN140"/>
      <c r="AUO140"/>
      <c r="AUP140"/>
      <c r="AUQ140"/>
      <c r="AUR140"/>
      <c r="AUS140"/>
      <c r="AUT140"/>
      <c r="AUU140"/>
      <c r="AUV140"/>
      <c r="AUW140"/>
      <c r="AUX140"/>
      <c r="AUY140"/>
      <c r="AUZ140"/>
      <c r="AVA140"/>
      <c r="AVB140"/>
      <c r="AVC140"/>
      <c r="AVD140"/>
      <c r="AVE140"/>
      <c r="AVF140"/>
      <c r="AVG140"/>
      <c r="AVH140"/>
      <c r="AVI140"/>
      <c r="AVJ140"/>
      <c r="AVK140"/>
      <c r="AVL140"/>
      <c r="AVM140"/>
      <c r="AVN140"/>
      <c r="AVO140"/>
      <c r="AVP140"/>
      <c r="AVQ140"/>
      <c r="AVR140"/>
      <c r="AVS140"/>
      <c r="AVT140"/>
      <c r="AVU140"/>
      <c r="AVV140"/>
      <c r="AVW140"/>
      <c r="AVX140"/>
      <c r="AVY140"/>
      <c r="AVZ140"/>
      <c r="AWA140"/>
      <c r="AWB140"/>
      <c r="AWC140"/>
      <c r="AWD140"/>
      <c r="AWE140"/>
      <c r="AWF140"/>
      <c r="AWG140"/>
      <c r="AWH140"/>
      <c r="AWI140"/>
      <c r="AWJ140"/>
      <c r="AWK140"/>
      <c r="AWL140"/>
      <c r="AWM140"/>
      <c r="AWN140"/>
      <c r="AWO140"/>
      <c r="AWP140"/>
      <c r="AWQ140"/>
      <c r="AWR140"/>
      <c r="AWS140"/>
      <c r="AWT140"/>
      <c r="AWU140"/>
      <c r="AWV140"/>
      <c r="AWW140"/>
      <c r="AWX140"/>
      <c r="AWY140"/>
      <c r="AWZ140"/>
      <c r="AXA140"/>
      <c r="AXB140"/>
      <c r="AXC140"/>
      <c r="AXD140"/>
      <c r="AXE140"/>
      <c r="AXF140"/>
      <c r="AXG140"/>
      <c r="AXH140"/>
      <c r="AXI140"/>
      <c r="AXJ140"/>
      <c r="AXK140"/>
      <c r="AXL140"/>
      <c r="AXM140"/>
      <c r="AXN140"/>
      <c r="AXO140"/>
      <c r="AXP140"/>
      <c r="AXQ140"/>
      <c r="AXR140"/>
      <c r="AXS140"/>
      <c r="AXT140"/>
      <c r="AXU140"/>
      <c r="AXV140"/>
      <c r="AXW140"/>
      <c r="AXX140"/>
      <c r="AXY140"/>
      <c r="AXZ140"/>
      <c r="AYA140"/>
      <c r="AYB140"/>
      <c r="AYC140"/>
      <c r="AYD140"/>
      <c r="AYE140"/>
      <c r="AYF140"/>
      <c r="AYG140"/>
      <c r="AYH140"/>
      <c r="AYI140"/>
      <c r="AYJ140"/>
      <c r="AYK140"/>
      <c r="AYL140"/>
      <c r="AYM140"/>
      <c r="AYN140"/>
      <c r="AYO140"/>
      <c r="AYP140"/>
      <c r="AYQ140"/>
      <c r="AYR140"/>
      <c r="AYS140"/>
      <c r="AYT140"/>
      <c r="AYU140"/>
      <c r="AYV140"/>
      <c r="AYW140"/>
      <c r="AYX140"/>
      <c r="AYY140"/>
      <c r="AYZ140"/>
      <c r="AZA140"/>
      <c r="AZB140"/>
      <c r="AZC140"/>
      <c r="AZD140"/>
      <c r="AZE140"/>
      <c r="AZF140"/>
      <c r="AZG140"/>
      <c r="AZH140"/>
      <c r="AZI140"/>
      <c r="AZJ140"/>
      <c r="AZK140"/>
      <c r="AZL140"/>
      <c r="AZM140"/>
      <c r="AZN140"/>
      <c r="AZO140"/>
      <c r="AZP140"/>
      <c r="AZQ140"/>
      <c r="AZR140"/>
      <c r="AZS140"/>
      <c r="AZT140"/>
      <c r="AZU140"/>
      <c r="AZV140"/>
      <c r="AZW140"/>
      <c r="AZX140"/>
      <c r="AZY140"/>
      <c r="AZZ140"/>
      <c r="BAA140"/>
      <c r="BAB140"/>
      <c r="BAC140"/>
      <c r="BAD140"/>
      <c r="BAE140"/>
      <c r="BAF140"/>
      <c r="BAG140"/>
      <c r="BAH140"/>
      <c r="BAI140"/>
      <c r="BAJ140"/>
      <c r="BAK140"/>
      <c r="BAL140"/>
      <c r="BAM140"/>
      <c r="BAN140"/>
      <c r="BAO140"/>
      <c r="BAP140"/>
      <c r="BAQ140"/>
      <c r="BAR140"/>
      <c r="BAS140"/>
      <c r="BAT140"/>
      <c r="BAU140"/>
      <c r="BAV140"/>
      <c r="BAW140"/>
      <c r="BAX140"/>
      <c r="BAY140"/>
      <c r="BAZ140"/>
      <c r="BBA140"/>
      <c r="BBB140"/>
      <c r="BBC140"/>
      <c r="BBD140"/>
      <c r="BBE140"/>
      <c r="BBF140"/>
      <c r="BBG140"/>
      <c r="BBH140"/>
      <c r="BBI140"/>
      <c r="BBJ140"/>
      <c r="BBK140"/>
      <c r="BBL140"/>
      <c r="BBM140"/>
      <c r="BBN140"/>
      <c r="BBO140"/>
      <c r="BBP140"/>
      <c r="BBQ140"/>
      <c r="BBR140"/>
      <c r="BBS140"/>
      <c r="BBT140"/>
      <c r="BBU140"/>
      <c r="BBV140"/>
      <c r="BBW140"/>
      <c r="BBX140"/>
      <c r="BBY140"/>
      <c r="BBZ140"/>
      <c r="BCA140"/>
      <c r="BCB140"/>
      <c r="BCC140"/>
      <c r="BCD140"/>
      <c r="BCE140"/>
      <c r="BCF140"/>
      <c r="BCG140"/>
      <c r="BCH140"/>
      <c r="BCI140"/>
      <c r="BCJ140"/>
      <c r="BCK140"/>
      <c r="BCL140"/>
      <c r="BCM140"/>
      <c r="BCN140"/>
      <c r="BCO140"/>
      <c r="BCP140"/>
      <c r="BCQ140"/>
      <c r="BCR140"/>
      <c r="BCS140"/>
      <c r="BCT140"/>
      <c r="BCU140"/>
      <c r="BCV140"/>
      <c r="BCW140"/>
      <c r="BCX140"/>
      <c r="BCY140"/>
      <c r="BCZ140"/>
      <c r="BDA140"/>
      <c r="BDB140"/>
      <c r="BDC140"/>
      <c r="BDD140"/>
      <c r="BDE140"/>
      <c r="BDF140"/>
      <c r="BDG140"/>
      <c r="BDH140"/>
      <c r="BDI140"/>
      <c r="BDJ140"/>
      <c r="BDK140"/>
      <c r="BDL140"/>
      <c r="BDM140"/>
      <c r="BDN140"/>
      <c r="BDO140"/>
      <c r="BDP140"/>
      <c r="BDQ140"/>
      <c r="BDR140"/>
      <c r="BDS140"/>
      <c r="BDT140"/>
      <c r="BDU140"/>
      <c r="BDV140"/>
      <c r="BDW140"/>
      <c r="BDX140"/>
      <c r="BDY140"/>
      <c r="BDZ140"/>
      <c r="BEA140"/>
      <c r="BEB140"/>
      <c r="BEC140"/>
      <c r="BED140"/>
      <c r="BEE140"/>
      <c r="BEF140"/>
      <c r="BEG140"/>
      <c r="BEH140"/>
      <c r="BEI140"/>
      <c r="BEJ140"/>
      <c r="BEK140"/>
      <c r="BEL140"/>
      <c r="BEM140"/>
      <c r="BEN140"/>
      <c r="BEO140"/>
      <c r="BEP140"/>
      <c r="BEQ140"/>
      <c r="BER140"/>
      <c r="BES140"/>
      <c r="BET140"/>
      <c r="BEU140"/>
      <c r="BEV140"/>
      <c r="BEW140"/>
      <c r="BEX140"/>
      <c r="BEY140"/>
      <c r="BEZ140"/>
      <c r="BFA140"/>
      <c r="BFB140"/>
      <c r="BFC140"/>
      <c r="BFD140"/>
      <c r="BFE140"/>
      <c r="BFF140"/>
      <c r="BFG140"/>
      <c r="BFH140"/>
      <c r="BFI140"/>
      <c r="BFJ140"/>
      <c r="BFK140"/>
      <c r="BFL140"/>
      <c r="BFM140"/>
      <c r="BFN140"/>
      <c r="BFO140"/>
      <c r="BFP140"/>
      <c r="BFQ140"/>
      <c r="BFR140"/>
      <c r="BFS140"/>
      <c r="BFT140"/>
      <c r="BFU140"/>
      <c r="BFV140"/>
      <c r="BFW140"/>
      <c r="BFX140"/>
      <c r="BFY140"/>
      <c r="BFZ140"/>
      <c r="BGA140"/>
      <c r="BGB140"/>
      <c r="BGC140"/>
      <c r="BGD140"/>
      <c r="BGE140"/>
      <c r="BGF140"/>
      <c r="BGG140"/>
      <c r="BGH140"/>
      <c r="BGI140"/>
      <c r="BGJ140"/>
      <c r="BGK140"/>
      <c r="BGL140"/>
      <c r="BGM140"/>
      <c r="BGN140"/>
      <c r="BGO140"/>
      <c r="BGP140"/>
      <c r="BGQ140"/>
      <c r="BGR140"/>
      <c r="BGS140"/>
      <c r="BGT140"/>
      <c r="BGU140"/>
      <c r="BGV140"/>
      <c r="BGW140"/>
      <c r="BGX140"/>
      <c r="BGY140"/>
      <c r="BGZ140"/>
      <c r="BHA140"/>
      <c r="BHB140"/>
      <c r="BHC140"/>
      <c r="BHD140"/>
      <c r="BHE140"/>
      <c r="BHF140"/>
      <c r="BHG140"/>
      <c r="BHH140"/>
      <c r="BHI140"/>
      <c r="BHJ140"/>
      <c r="BHK140"/>
      <c r="BHL140"/>
      <c r="BHM140"/>
      <c r="BHN140"/>
      <c r="BHO140"/>
      <c r="BHP140"/>
      <c r="BHQ140"/>
      <c r="BHR140"/>
      <c r="BHS140"/>
      <c r="BHT140"/>
      <c r="BHU140"/>
      <c r="BHV140"/>
      <c r="BHW140"/>
      <c r="BHX140"/>
      <c r="BHY140"/>
      <c r="BHZ140"/>
      <c r="BIA140"/>
      <c r="BIB140"/>
      <c r="BIC140"/>
      <c r="BID140"/>
      <c r="BIE140"/>
      <c r="BIF140"/>
      <c r="BIG140"/>
      <c r="BIH140"/>
      <c r="BII140"/>
      <c r="BIJ140"/>
      <c r="BIK140"/>
      <c r="BIL140"/>
      <c r="BIM140"/>
      <c r="BIN140"/>
      <c r="BIO140"/>
      <c r="BIP140"/>
      <c r="BIQ140"/>
      <c r="BIR140"/>
      <c r="BIS140"/>
      <c r="BIT140"/>
      <c r="BIU140"/>
      <c r="BIV140"/>
      <c r="BIW140"/>
      <c r="BIX140"/>
      <c r="BIY140"/>
      <c r="BIZ140"/>
      <c r="BJA140"/>
      <c r="BJB140"/>
      <c r="BJC140"/>
      <c r="BJD140"/>
      <c r="BJE140"/>
      <c r="BJF140"/>
      <c r="BJG140"/>
      <c r="BJH140"/>
      <c r="BJI140"/>
      <c r="BJJ140"/>
      <c r="BJK140"/>
      <c r="BJL140"/>
      <c r="BJM140"/>
      <c r="BJN140"/>
      <c r="BJO140"/>
      <c r="BJP140"/>
      <c r="BJQ140"/>
      <c r="BJR140"/>
      <c r="BJS140"/>
      <c r="BJT140"/>
      <c r="BJU140"/>
      <c r="BJV140"/>
      <c r="BJW140"/>
      <c r="BJX140"/>
      <c r="BJY140"/>
      <c r="BJZ140"/>
      <c r="BKA140"/>
      <c r="BKB140"/>
      <c r="BKC140"/>
      <c r="BKD140"/>
      <c r="BKE140"/>
      <c r="BKF140"/>
      <c r="BKG140"/>
      <c r="BKH140"/>
      <c r="BKI140"/>
      <c r="BKJ140"/>
      <c r="BKK140"/>
      <c r="BKL140"/>
      <c r="BKM140"/>
      <c r="BKN140"/>
      <c r="BKO140"/>
      <c r="BKP140"/>
      <c r="BKQ140"/>
      <c r="BKR140"/>
      <c r="BKS140"/>
      <c r="BKT140"/>
      <c r="BKU140"/>
      <c r="BKV140"/>
      <c r="BKW140"/>
      <c r="BKX140"/>
      <c r="BKY140"/>
      <c r="BKZ140"/>
      <c r="BLA140"/>
      <c r="BLB140"/>
      <c r="BLC140"/>
      <c r="BLD140"/>
      <c r="BLE140"/>
      <c r="BLF140"/>
      <c r="BLG140"/>
      <c r="BLH140"/>
      <c r="BLI140"/>
      <c r="BLJ140"/>
      <c r="BLK140"/>
      <c r="BLL140"/>
      <c r="BLM140"/>
      <c r="BLN140"/>
      <c r="BLO140"/>
      <c r="BLP140"/>
      <c r="BLQ140"/>
      <c r="BLR140"/>
      <c r="BLS140"/>
      <c r="BLT140"/>
      <c r="BLU140"/>
      <c r="BLV140"/>
      <c r="BLW140"/>
      <c r="BLX140"/>
      <c r="BLY140"/>
      <c r="BLZ140"/>
      <c r="BMA140"/>
      <c r="BMB140"/>
      <c r="BMC140"/>
      <c r="BMD140"/>
      <c r="BME140"/>
      <c r="BMF140"/>
      <c r="BMG140"/>
      <c r="BMH140"/>
      <c r="BMI140"/>
      <c r="BMJ140"/>
      <c r="BMK140"/>
      <c r="BML140"/>
      <c r="BMM140"/>
      <c r="BMN140"/>
      <c r="BMO140"/>
      <c r="BMP140"/>
      <c r="BMQ140"/>
      <c r="BMR140"/>
      <c r="BMS140"/>
      <c r="BMT140"/>
      <c r="BMU140"/>
      <c r="BMV140"/>
      <c r="BMW140"/>
      <c r="BMX140"/>
      <c r="BMY140"/>
      <c r="BMZ140"/>
      <c r="BNA140"/>
      <c r="BNB140"/>
      <c r="BNC140"/>
      <c r="BND140"/>
      <c r="BNE140"/>
      <c r="BNF140"/>
      <c r="BNG140"/>
      <c r="BNH140"/>
      <c r="BNI140"/>
      <c r="BNJ140"/>
      <c r="BNK140"/>
      <c r="BNL140"/>
      <c r="BNM140"/>
      <c r="BNN140"/>
      <c r="BNO140"/>
      <c r="BNP140"/>
      <c r="BNQ140"/>
      <c r="BNR140"/>
      <c r="BNS140"/>
      <c r="BNT140"/>
      <c r="BNU140"/>
      <c r="BNV140"/>
      <c r="BNW140"/>
      <c r="BNX140"/>
      <c r="BNY140"/>
      <c r="BNZ140"/>
      <c r="BOA140"/>
      <c r="BOB140"/>
      <c r="BOC140"/>
      <c r="BOD140"/>
      <c r="BOE140"/>
      <c r="BOF140"/>
      <c r="BOG140"/>
      <c r="BOH140"/>
      <c r="BOI140"/>
      <c r="BOJ140"/>
      <c r="BOK140"/>
      <c r="BOL140"/>
      <c r="BOM140"/>
      <c r="BON140"/>
      <c r="BOO140"/>
      <c r="BOP140"/>
      <c r="BOQ140"/>
      <c r="BOR140"/>
      <c r="BOS140"/>
      <c r="BOT140"/>
      <c r="BOU140"/>
      <c r="BOV140"/>
      <c r="BOW140"/>
      <c r="BOX140"/>
      <c r="BOY140"/>
      <c r="BOZ140"/>
      <c r="BPA140"/>
      <c r="BPB140"/>
      <c r="BPC140"/>
      <c r="BPD140"/>
      <c r="BPE140"/>
      <c r="BPF140"/>
      <c r="BPG140"/>
      <c r="BPH140"/>
      <c r="BPI140"/>
      <c r="BPJ140"/>
      <c r="BPK140"/>
      <c r="BPL140"/>
      <c r="BPM140"/>
      <c r="BPN140"/>
      <c r="BPO140"/>
      <c r="BPP140"/>
      <c r="BPQ140"/>
      <c r="BPR140"/>
      <c r="BPS140"/>
      <c r="BPT140"/>
      <c r="BPU140"/>
      <c r="BPV140"/>
      <c r="BPW140"/>
      <c r="BPX140"/>
      <c r="BPY140"/>
      <c r="BPZ140"/>
      <c r="BQA140"/>
      <c r="BQB140"/>
      <c r="BQC140"/>
      <c r="BQD140"/>
      <c r="BQE140"/>
      <c r="BQF140"/>
      <c r="BQG140"/>
      <c r="BQH140"/>
      <c r="BQI140"/>
      <c r="BQJ140"/>
      <c r="BQK140"/>
      <c r="BQL140"/>
      <c r="BQM140"/>
      <c r="BQN140"/>
      <c r="BQO140"/>
      <c r="BQP140"/>
      <c r="BQQ140"/>
      <c r="BQR140"/>
      <c r="BQS140"/>
      <c r="BQT140"/>
      <c r="BQU140"/>
      <c r="BQV140"/>
      <c r="BQW140"/>
      <c r="BQX140"/>
      <c r="BQY140"/>
      <c r="BQZ140"/>
      <c r="BRA140"/>
      <c r="BRB140"/>
      <c r="BRC140"/>
      <c r="BRD140"/>
      <c r="BRE140"/>
      <c r="BRF140"/>
      <c r="BRG140"/>
      <c r="BRH140"/>
      <c r="BRI140"/>
      <c r="BRJ140"/>
      <c r="BRK140"/>
      <c r="BRL140"/>
      <c r="BRM140"/>
      <c r="BRN140"/>
      <c r="BRO140"/>
      <c r="BRP140"/>
      <c r="BRQ140"/>
      <c r="BRR140"/>
      <c r="BRS140"/>
      <c r="BRT140"/>
      <c r="BRU140"/>
      <c r="BRV140"/>
      <c r="BRW140"/>
      <c r="BRX140"/>
      <c r="BRY140"/>
      <c r="BRZ140"/>
      <c r="BSA140"/>
      <c r="BSB140"/>
      <c r="BSC140"/>
      <c r="BSD140"/>
      <c r="BSE140"/>
      <c r="BSF140"/>
      <c r="BSG140"/>
      <c r="BSH140"/>
      <c r="BSI140"/>
      <c r="BSJ140"/>
      <c r="BSK140"/>
      <c r="BSL140"/>
      <c r="BSM140"/>
      <c r="BSN140"/>
      <c r="BSO140"/>
      <c r="BSP140"/>
      <c r="BSQ140"/>
      <c r="BSR140"/>
      <c r="BSS140"/>
      <c r="BST140"/>
      <c r="BSU140"/>
      <c r="BSV140"/>
      <c r="BSW140"/>
      <c r="BSX140"/>
      <c r="BSY140"/>
      <c r="BSZ140"/>
      <c r="BTA140"/>
      <c r="BTB140"/>
      <c r="BTC140"/>
      <c r="BTD140"/>
      <c r="BTE140"/>
      <c r="BTF140"/>
      <c r="BTG140"/>
      <c r="BTH140"/>
      <c r="BTI140"/>
      <c r="BTJ140"/>
      <c r="BTK140"/>
      <c r="BTL140"/>
      <c r="BTM140"/>
      <c r="BTN140"/>
      <c r="BTO140"/>
      <c r="BTP140"/>
      <c r="BTQ140"/>
      <c r="BTR140"/>
      <c r="BTS140"/>
      <c r="BTT140"/>
      <c r="BTU140"/>
      <c r="BTV140"/>
      <c r="BTW140"/>
      <c r="BTX140"/>
      <c r="BTY140"/>
      <c r="BTZ140"/>
      <c r="BUA140"/>
      <c r="BUB140"/>
      <c r="BUC140"/>
      <c r="BUD140"/>
      <c r="BUE140"/>
      <c r="BUF140"/>
      <c r="BUG140"/>
      <c r="BUH140"/>
      <c r="BUI140"/>
      <c r="BUJ140"/>
      <c r="BUK140"/>
      <c r="BUL140"/>
      <c r="BUM140"/>
      <c r="BUN140"/>
      <c r="BUO140"/>
      <c r="BUP140"/>
      <c r="BUQ140"/>
      <c r="BUR140"/>
      <c r="BUS140"/>
      <c r="BUT140"/>
      <c r="BUU140"/>
      <c r="BUV140"/>
      <c r="BUW140"/>
      <c r="BUX140"/>
      <c r="BUY140"/>
      <c r="BUZ140"/>
      <c r="BVA140"/>
      <c r="BVB140"/>
      <c r="BVC140"/>
      <c r="BVD140"/>
      <c r="BVE140"/>
      <c r="BVF140"/>
      <c r="BVG140"/>
      <c r="BVH140"/>
      <c r="BVI140"/>
      <c r="BVJ140"/>
      <c r="BVK140"/>
      <c r="BVL140"/>
      <c r="BVM140"/>
      <c r="BVN140"/>
      <c r="BVO140"/>
      <c r="BVP140"/>
      <c r="BVQ140"/>
      <c r="BVR140"/>
      <c r="BVS140"/>
      <c r="BVT140"/>
      <c r="BVU140"/>
      <c r="BVV140"/>
      <c r="BVW140"/>
      <c r="BVX140"/>
      <c r="BVY140"/>
      <c r="BVZ140"/>
      <c r="BWA140"/>
      <c r="BWB140"/>
      <c r="BWC140"/>
      <c r="BWD140"/>
      <c r="BWE140"/>
      <c r="BWF140"/>
      <c r="BWG140"/>
      <c r="BWH140"/>
      <c r="BWI140"/>
      <c r="BWJ140"/>
      <c r="BWK140"/>
      <c r="BWL140"/>
      <c r="BWM140"/>
      <c r="BWN140"/>
      <c r="BWO140"/>
      <c r="BWP140"/>
      <c r="BWQ140"/>
      <c r="BWR140"/>
      <c r="BWS140"/>
      <c r="BWT140"/>
      <c r="BWU140"/>
      <c r="BWV140"/>
      <c r="BWW140"/>
      <c r="BWX140"/>
      <c r="BWY140"/>
      <c r="BWZ140"/>
      <c r="BXA140"/>
      <c r="BXB140"/>
      <c r="BXC140"/>
      <c r="BXD140"/>
      <c r="BXE140"/>
      <c r="BXF140"/>
      <c r="BXG140"/>
      <c r="BXH140"/>
      <c r="BXI140"/>
      <c r="BXJ140"/>
      <c r="BXK140"/>
      <c r="BXL140"/>
      <c r="BXM140"/>
      <c r="BXN140"/>
      <c r="BXO140"/>
      <c r="BXP140"/>
      <c r="BXQ140"/>
      <c r="BXR140"/>
      <c r="BXS140"/>
      <c r="BXT140"/>
      <c r="BXU140"/>
      <c r="BXV140"/>
      <c r="BXW140"/>
      <c r="BXX140"/>
      <c r="BXY140"/>
      <c r="BXZ140"/>
      <c r="BYA140"/>
      <c r="BYB140"/>
      <c r="BYC140"/>
      <c r="BYD140"/>
      <c r="BYE140"/>
      <c r="BYF140"/>
      <c r="BYG140"/>
      <c r="BYH140"/>
      <c r="BYI140"/>
      <c r="BYJ140"/>
      <c r="BYK140"/>
      <c r="BYL140"/>
      <c r="BYM140"/>
      <c r="BYN140"/>
      <c r="BYO140"/>
      <c r="BYP140"/>
      <c r="BYQ140"/>
      <c r="BYR140"/>
      <c r="BYS140"/>
      <c r="BYT140"/>
      <c r="BYU140"/>
      <c r="BYV140"/>
      <c r="BYW140"/>
      <c r="BYX140"/>
      <c r="BYY140"/>
      <c r="BYZ140"/>
      <c r="BZA140"/>
      <c r="BZB140"/>
      <c r="BZC140"/>
      <c r="BZD140"/>
      <c r="BZE140"/>
      <c r="BZF140"/>
      <c r="BZG140"/>
      <c r="BZH140"/>
      <c r="BZI140"/>
      <c r="BZJ140"/>
      <c r="BZK140"/>
      <c r="BZL140"/>
      <c r="BZM140"/>
      <c r="BZN140"/>
      <c r="BZO140"/>
      <c r="BZP140"/>
      <c r="BZQ140"/>
      <c r="BZR140"/>
      <c r="BZS140"/>
      <c r="BZT140"/>
      <c r="BZU140"/>
      <c r="BZV140"/>
      <c r="BZW140"/>
      <c r="BZX140"/>
      <c r="BZY140"/>
      <c r="BZZ140"/>
      <c r="CAA140"/>
      <c r="CAB140"/>
      <c r="CAC140"/>
      <c r="CAD140"/>
      <c r="CAE140"/>
      <c r="CAF140"/>
      <c r="CAG140"/>
      <c r="CAH140"/>
      <c r="CAI140"/>
      <c r="CAJ140"/>
      <c r="CAK140"/>
      <c r="CAL140"/>
      <c r="CAM140"/>
      <c r="CAN140"/>
      <c r="CAO140"/>
      <c r="CAP140"/>
      <c r="CAQ140"/>
      <c r="CAR140"/>
      <c r="CAS140"/>
      <c r="CAT140"/>
      <c r="CAU140"/>
      <c r="CAV140"/>
      <c r="CAW140"/>
      <c r="CAX140"/>
      <c r="CAY140"/>
      <c r="CAZ140"/>
      <c r="CBA140"/>
      <c r="CBB140"/>
      <c r="CBC140"/>
      <c r="CBD140"/>
      <c r="CBE140"/>
      <c r="CBF140"/>
      <c r="CBG140"/>
      <c r="CBH140"/>
      <c r="CBI140"/>
      <c r="CBJ140"/>
      <c r="CBK140"/>
      <c r="CBL140"/>
      <c r="CBM140"/>
      <c r="CBN140"/>
      <c r="CBO140"/>
      <c r="CBP140"/>
      <c r="CBQ140"/>
      <c r="CBR140"/>
      <c r="CBS140"/>
      <c r="CBT140"/>
      <c r="CBU140"/>
      <c r="CBV140"/>
      <c r="CBW140"/>
      <c r="CBX140"/>
      <c r="CBY140"/>
      <c r="CBZ140"/>
      <c r="CCA140"/>
      <c r="CCB140"/>
      <c r="CCC140"/>
      <c r="CCD140"/>
      <c r="CCE140"/>
      <c r="CCF140"/>
      <c r="CCG140"/>
      <c r="CCH140"/>
      <c r="CCI140"/>
      <c r="CCJ140"/>
      <c r="CCK140"/>
      <c r="CCL140"/>
      <c r="CCM140"/>
      <c r="CCN140"/>
      <c r="CCO140"/>
      <c r="CCP140"/>
      <c r="CCQ140"/>
      <c r="CCR140"/>
      <c r="CCS140"/>
      <c r="CCT140"/>
      <c r="CCU140"/>
      <c r="CCV140"/>
      <c r="CCW140"/>
      <c r="CCX140"/>
      <c r="CCY140"/>
      <c r="CCZ140"/>
      <c r="CDA140"/>
      <c r="CDB140"/>
      <c r="CDC140"/>
      <c r="CDD140"/>
      <c r="CDE140"/>
      <c r="CDF140"/>
      <c r="CDG140"/>
      <c r="CDH140"/>
      <c r="CDI140"/>
      <c r="CDJ140"/>
      <c r="CDK140"/>
      <c r="CDL140"/>
      <c r="CDM140"/>
      <c r="CDN140"/>
      <c r="CDO140"/>
      <c r="CDP140"/>
      <c r="CDQ140"/>
      <c r="CDR140"/>
      <c r="CDS140"/>
      <c r="CDT140"/>
      <c r="CDU140"/>
      <c r="CDV140"/>
      <c r="CDW140"/>
      <c r="CDX140"/>
      <c r="CDY140"/>
      <c r="CDZ140"/>
      <c r="CEA140"/>
      <c r="CEB140"/>
      <c r="CEC140"/>
      <c r="CED140"/>
      <c r="CEE140"/>
      <c r="CEF140"/>
      <c r="CEG140"/>
      <c r="CEH140"/>
      <c r="CEI140"/>
      <c r="CEJ140"/>
      <c r="CEK140"/>
      <c r="CEL140"/>
      <c r="CEM140"/>
      <c r="CEN140"/>
      <c r="CEO140"/>
      <c r="CEP140"/>
      <c r="CEQ140"/>
      <c r="CER140"/>
      <c r="CES140"/>
      <c r="CET140"/>
      <c r="CEU140"/>
      <c r="CEV140"/>
      <c r="CEW140"/>
      <c r="CEX140"/>
      <c r="CEY140"/>
      <c r="CEZ140"/>
      <c r="CFA140"/>
      <c r="CFB140"/>
      <c r="CFC140"/>
      <c r="CFD140"/>
      <c r="CFE140"/>
      <c r="CFF140"/>
      <c r="CFG140"/>
      <c r="CFH140"/>
      <c r="CFI140"/>
      <c r="CFJ140"/>
      <c r="CFK140"/>
      <c r="CFL140"/>
      <c r="CFM140"/>
      <c r="CFN140"/>
      <c r="CFO140"/>
      <c r="CFP140"/>
      <c r="CFQ140"/>
      <c r="CFR140"/>
      <c r="CFS140"/>
      <c r="CFT140"/>
      <c r="CFU140"/>
      <c r="CFV140"/>
      <c r="CFW140"/>
      <c r="CFX140"/>
      <c r="CFY140"/>
      <c r="CFZ140"/>
      <c r="CGA140"/>
      <c r="CGB140"/>
      <c r="CGC140"/>
      <c r="CGD140"/>
      <c r="CGE140"/>
      <c r="CGF140"/>
      <c r="CGG140"/>
      <c r="CGH140"/>
      <c r="CGI140"/>
      <c r="CGJ140"/>
      <c r="CGK140"/>
      <c r="CGL140"/>
      <c r="CGM140"/>
      <c r="CGN140"/>
      <c r="CGO140"/>
      <c r="CGP140"/>
      <c r="CGQ140"/>
      <c r="CGR140"/>
      <c r="CGS140"/>
      <c r="CGT140"/>
      <c r="CGU140"/>
      <c r="CGV140"/>
      <c r="CGW140"/>
      <c r="CGX140"/>
      <c r="CGY140"/>
      <c r="CGZ140"/>
      <c r="CHA140"/>
      <c r="CHB140"/>
      <c r="CHC140"/>
      <c r="CHD140"/>
      <c r="CHE140"/>
      <c r="CHF140"/>
      <c r="CHG140"/>
      <c r="CHH140"/>
      <c r="CHI140"/>
      <c r="CHJ140"/>
      <c r="CHK140"/>
      <c r="CHL140"/>
      <c r="CHM140"/>
      <c r="CHN140"/>
      <c r="CHO140"/>
      <c r="CHP140"/>
      <c r="CHQ140"/>
      <c r="CHR140"/>
      <c r="CHS140"/>
      <c r="CHT140"/>
      <c r="CHU140"/>
      <c r="CHV140"/>
      <c r="CHW140"/>
      <c r="CHX140"/>
      <c r="CHY140"/>
      <c r="CHZ140"/>
      <c r="CIA140"/>
      <c r="CIB140"/>
      <c r="CIC140"/>
      <c r="CID140"/>
      <c r="CIE140"/>
      <c r="CIF140"/>
      <c r="CIG140"/>
      <c r="CIH140"/>
      <c r="CII140"/>
      <c r="CIJ140"/>
      <c r="CIK140"/>
      <c r="CIL140"/>
      <c r="CIM140"/>
      <c r="CIN140"/>
      <c r="CIO140"/>
      <c r="CIP140"/>
      <c r="CIQ140"/>
      <c r="CIR140"/>
      <c r="CIS140"/>
      <c r="CIT140"/>
      <c r="CIU140"/>
      <c r="CIV140"/>
      <c r="CIW140"/>
      <c r="CIX140"/>
      <c r="CIY140"/>
      <c r="CIZ140"/>
      <c r="CJA140"/>
      <c r="CJB140"/>
      <c r="CJC140"/>
      <c r="CJD140"/>
      <c r="CJE140"/>
      <c r="CJF140"/>
      <c r="CJG140"/>
      <c r="CJH140"/>
      <c r="CJI140"/>
      <c r="CJJ140"/>
      <c r="CJK140"/>
      <c r="CJL140"/>
      <c r="CJM140"/>
      <c r="CJN140"/>
      <c r="CJO140"/>
      <c r="CJP140"/>
      <c r="CJQ140"/>
      <c r="CJR140"/>
      <c r="CJS140"/>
      <c r="CJT140"/>
      <c r="CJU140"/>
      <c r="CJV140"/>
      <c r="CJW140"/>
      <c r="CJX140"/>
      <c r="CJY140"/>
      <c r="CJZ140"/>
      <c r="CKA140"/>
      <c r="CKB140"/>
      <c r="CKC140"/>
      <c r="CKD140"/>
      <c r="CKE140"/>
      <c r="CKF140"/>
      <c r="CKG140"/>
      <c r="CKH140"/>
      <c r="CKI140"/>
      <c r="CKJ140"/>
      <c r="CKK140"/>
      <c r="CKL140"/>
      <c r="CKM140"/>
      <c r="CKN140"/>
      <c r="CKO140"/>
      <c r="CKP140"/>
      <c r="CKQ140"/>
      <c r="CKR140"/>
      <c r="CKS140"/>
      <c r="CKT140"/>
      <c r="CKU140"/>
      <c r="CKV140"/>
      <c r="CKW140"/>
      <c r="CKX140"/>
      <c r="CKY140"/>
      <c r="CKZ140"/>
      <c r="CLA140"/>
      <c r="CLB140"/>
      <c r="CLC140"/>
      <c r="CLD140"/>
      <c r="CLE140"/>
      <c r="CLF140"/>
      <c r="CLG140"/>
      <c r="CLH140"/>
      <c r="CLI140"/>
      <c r="CLJ140"/>
      <c r="CLK140"/>
      <c r="CLL140"/>
      <c r="CLM140"/>
      <c r="CLN140"/>
      <c r="CLO140"/>
      <c r="CLP140"/>
      <c r="CLQ140"/>
      <c r="CLR140"/>
      <c r="CLS140"/>
      <c r="CLT140"/>
      <c r="CLU140"/>
      <c r="CLV140"/>
      <c r="CLW140"/>
      <c r="CLX140"/>
      <c r="CLY140"/>
      <c r="CLZ140"/>
      <c r="CMA140"/>
      <c r="CMB140"/>
      <c r="CMC140"/>
      <c r="CMD140"/>
      <c r="CME140"/>
      <c r="CMF140"/>
      <c r="CMG140"/>
      <c r="CMH140"/>
      <c r="CMI140"/>
      <c r="CMJ140"/>
      <c r="CMK140"/>
      <c r="CML140"/>
      <c r="CMM140"/>
      <c r="CMN140"/>
      <c r="CMO140"/>
      <c r="CMP140"/>
      <c r="CMQ140"/>
      <c r="CMR140"/>
      <c r="CMS140"/>
      <c r="CMT140"/>
      <c r="CMU140"/>
      <c r="CMV140"/>
      <c r="CMW140"/>
      <c r="CMX140"/>
      <c r="CMY140"/>
      <c r="CMZ140"/>
      <c r="CNA140"/>
      <c r="CNB140"/>
      <c r="CNC140"/>
      <c r="CND140"/>
      <c r="CNE140"/>
      <c r="CNF140"/>
      <c r="CNG140"/>
      <c r="CNH140"/>
      <c r="CNI140"/>
      <c r="CNJ140"/>
      <c r="CNK140"/>
      <c r="CNL140"/>
      <c r="CNM140"/>
      <c r="CNN140"/>
      <c r="CNO140"/>
      <c r="CNP140"/>
      <c r="CNQ140"/>
      <c r="CNR140"/>
      <c r="CNS140"/>
      <c r="CNT140"/>
      <c r="CNU140"/>
      <c r="CNV140"/>
      <c r="CNW140"/>
      <c r="CNX140"/>
      <c r="CNY140"/>
      <c r="CNZ140"/>
      <c r="COA140"/>
      <c r="COB140"/>
      <c r="COC140"/>
      <c r="COD140"/>
      <c r="COE140"/>
      <c r="COF140"/>
      <c r="COG140"/>
      <c r="COH140"/>
      <c r="COI140"/>
      <c r="COJ140"/>
      <c r="COK140"/>
      <c r="COL140"/>
      <c r="COM140"/>
      <c r="CON140"/>
      <c r="COO140"/>
      <c r="COP140"/>
      <c r="COQ140"/>
      <c r="COR140"/>
      <c r="COS140"/>
      <c r="COT140"/>
      <c r="COU140"/>
      <c r="COV140"/>
      <c r="COW140"/>
      <c r="COX140"/>
      <c r="COY140"/>
      <c r="COZ140"/>
      <c r="CPA140"/>
      <c r="CPB140"/>
      <c r="CPC140"/>
      <c r="CPD140"/>
      <c r="CPE140"/>
      <c r="CPF140"/>
      <c r="CPG140"/>
      <c r="CPH140"/>
      <c r="CPI140"/>
      <c r="CPJ140"/>
      <c r="CPK140"/>
      <c r="CPL140"/>
      <c r="CPM140"/>
      <c r="CPN140"/>
      <c r="CPO140"/>
      <c r="CPP140"/>
      <c r="CPQ140"/>
      <c r="CPR140"/>
      <c r="CPS140"/>
      <c r="CPT140"/>
      <c r="CPU140"/>
      <c r="CPV140"/>
      <c r="CPW140"/>
      <c r="CPX140"/>
      <c r="CPY140"/>
      <c r="CPZ140"/>
      <c r="CQA140"/>
      <c r="CQB140"/>
      <c r="CQC140"/>
      <c r="CQD140"/>
      <c r="CQE140"/>
      <c r="CQF140"/>
      <c r="CQG140"/>
      <c r="CQH140"/>
      <c r="CQI140"/>
      <c r="CQJ140"/>
      <c r="CQK140"/>
      <c r="CQL140"/>
      <c r="CQM140"/>
      <c r="CQN140"/>
      <c r="CQO140"/>
      <c r="CQP140"/>
      <c r="CQQ140"/>
      <c r="CQR140"/>
      <c r="CQS140"/>
      <c r="CQT140"/>
      <c r="CQU140"/>
      <c r="CQV140"/>
      <c r="CQW140"/>
      <c r="CQX140"/>
      <c r="CQY140"/>
      <c r="CQZ140"/>
      <c r="CRA140"/>
      <c r="CRB140"/>
      <c r="CRC140"/>
      <c r="CRD140"/>
      <c r="CRE140"/>
      <c r="CRF140"/>
      <c r="CRG140"/>
      <c r="CRH140"/>
      <c r="CRI140"/>
      <c r="CRJ140"/>
      <c r="CRK140"/>
      <c r="CRL140"/>
    </row>
    <row r="141" spans="1:2508" x14ac:dyDescent="0.3">
      <c r="A141" s="477" t="s">
        <v>111</v>
      </c>
      <c r="B141" s="477" t="s">
        <v>136</v>
      </c>
      <c r="C141" s="506">
        <v>11000</v>
      </c>
      <c r="D141" s="119" t="s">
        <v>101</v>
      </c>
      <c r="E141" s="103">
        <v>0</v>
      </c>
      <c r="F141" s="103">
        <v>1100</v>
      </c>
      <c r="G141" s="103">
        <v>2200</v>
      </c>
      <c r="H141" s="103">
        <v>3300</v>
      </c>
      <c r="I141" s="103">
        <v>4400</v>
      </c>
      <c r="J141" s="103">
        <v>5500</v>
      </c>
      <c r="K141" s="103">
        <v>6600</v>
      </c>
      <c r="L141" s="103">
        <v>7700</v>
      </c>
      <c r="M141" s="103">
        <v>8800</v>
      </c>
      <c r="N141" s="103">
        <v>9900</v>
      </c>
      <c r="O141" s="103">
        <v>11000</v>
      </c>
      <c r="P141" s="103"/>
      <c r="Q141" s="103"/>
      <c r="R141" s="103"/>
      <c r="S141" s="103"/>
      <c r="T141" s="68"/>
      <c r="U141" s="68"/>
      <c r="V141" s="68"/>
      <c r="W141" s="68"/>
      <c r="X141" s="68"/>
      <c r="Y141" s="68"/>
      <c r="Z141" s="68"/>
      <c r="AA141" s="68"/>
      <c r="AB141" s="68"/>
      <c r="AC141" s="68"/>
      <c r="AD141" s="68"/>
      <c r="AE141" s="68"/>
      <c r="AF141" s="68"/>
      <c r="AG141" s="68"/>
      <c r="AH141" s="68"/>
      <c r="AI141" s="68"/>
      <c r="AJ141" s="68"/>
      <c r="AK141" s="68"/>
      <c r="AL141" s="68"/>
      <c r="AM141" s="69"/>
    </row>
    <row r="142" spans="1:2508" ht="15" thickBot="1" x14ac:dyDescent="0.35">
      <c r="A142" s="478"/>
      <c r="B142" s="478"/>
      <c r="C142" s="498"/>
      <c r="D142" s="119" t="s">
        <v>50</v>
      </c>
      <c r="E142" s="57">
        <v>0</v>
      </c>
      <c r="F142" s="58">
        <v>49.951631710310799</v>
      </c>
      <c r="G142" s="58">
        <v>93.225415807183296</v>
      </c>
      <c r="H142" s="58">
        <v>118.25322742687901</v>
      </c>
      <c r="I142" s="58">
        <v>122.34766617760398</v>
      </c>
      <c r="J142" s="58">
        <v>124.03503097023999</v>
      </c>
      <c r="K142" s="58">
        <v>124.03503097023999</v>
      </c>
      <c r="L142" s="58">
        <v>124.03503097023999</v>
      </c>
      <c r="M142" s="58">
        <v>124.03503097023999</v>
      </c>
      <c r="N142" s="58">
        <v>124.03503097023999</v>
      </c>
      <c r="O142" s="58">
        <v>124.03503097023999</v>
      </c>
      <c r="P142" s="58"/>
      <c r="Q142" s="58"/>
      <c r="R142" s="58"/>
      <c r="S142" s="58"/>
      <c r="T142" s="40"/>
      <c r="U142" s="40"/>
      <c r="V142" s="40"/>
      <c r="W142" s="40"/>
      <c r="X142" s="40"/>
      <c r="Y142" s="40"/>
      <c r="Z142" s="40"/>
      <c r="AA142" s="40"/>
      <c r="AB142" s="40"/>
      <c r="AC142" s="40"/>
      <c r="AD142" s="40"/>
      <c r="AE142" s="40"/>
      <c r="AF142" s="40"/>
      <c r="AG142" s="40"/>
      <c r="AH142" s="40"/>
      <c r="AI142" s="40"/>
      <c r="AJ142" s="40"/>
      <c r="AK142" s="40"/>
      <c r="AL142" s="40"/>
      <c r="AM142" s="60"/>
    </row>
    <row r="143" spans="1:2508" x14ac:dyDescent="0.3">
      <c r="A143" s="477" t="s">
        <v>112</v>
      </c>
      <c r="B143" s="477" t="s">
        <v>136</v>
      </c>
      <c r="C143" s="506">
        <v>22500</v>
      </c>
      <c r="D143" s="119" t="s">
        <v>101</v>
      </c>
      <c r="E143" s="103">
        <v>0</v>
      </c>
      <c r="F143" s="103">
        <v>1500</v>
      </c>
      <c r="G143" s="103">
        <v>3000</v>
      </c>
      <c r="H143" s="103">
        <v>4500</v>
      </c>
      <c r="I143" s="103">
        <v>6000</v>
      </c>
      <c r="J143" s="103">
        <v>7500</v>
      </c>
      <c r="K143" s="103">
        <v>9000</v>
      </c>
      <c r="L143" s="103">
        <v>10500</v>
      </c>
      <c r="M143" s="103">
        <v>12000</v>
      </c>
      <c r="N143" s="103">
        <v>13500</v>
      </c>
      <c r="O143" s="103">
        <v>15000</v>
      </c>
      <c r="P143" s="103">
        <v>16500</v>
      </c>
      <c r="Q143" s="103">
        <v>18000</v>
      </c>
      <c r="R143" s="103">
        <v>19500</v>
      </c>
      <c r="S143" s="103">
        <v>21000</v>
      </c>
      <c r="T143" s="68">
        <v>22500</v>
      </c>
      <c r="U143" s="68"/>
      <c r="V143" s="68"/>
      <c r="W143" s="68"/>
      <c r="X143" s="68"/>
      <c r="Y143" s="68"/>
      <c r="Z143" s="68"/>
      <c r="AA143" s="68"/>
      <c r="AB143" s="68"/>
      <c r="AC143" s="68"/>
      <c r="AD143" s="68"/>
      <c r="AE143" s="68"/>
      <c r="AF143" s="68"/>
      <c r="AG143" s="68"/>
      <c r="AH143" s="68"/>
      <c r="AI143" s="68"/>
      <c r="AJ143" s="68"/>
      <c r="AK143" s="68"/>
      <c r="AL143" s="68"/>
      <c r="AM143" s="69"/>
    </row>
    <row r="144" spans="1:2508" ht="15" thickBot="1" x14ac:dyDescent="0.35">
      <c r="A144" s="478"/>
      <c r="B144" s="478"/>
      <c r="C144" s="498"/>
      <c r="D144" s="119" t="s">
        <v>50</v>
      </c>
      <c r="E144" s="57">
        <v>0</v>
      </c>
      <c r="F144" s="58">
        <v>85.11063547168709</v>
      </c>
      <c r="G144" s="58">
        <v>136.89372935090191</v>
      </c>
      <c r="H144" s="58">
        <v>179.49384955001821</v>
      </c>
      <c r="I144" s="58">
        <v>203.86285809423433</v>
      </c>
      <c r="J144" s="58">
        <v>216.27987364278962</v>
      </c>
      <c r="K144" s="58">
        <v>218.76844181844524</v>
      </c>
      <c r="L144" s="58">
        <v>218.76844181844524</v>
      </c>
      <c r="M144" s="58">
        <v>218.76844181844524</v>
      </c>
      <c r="N144" s="58">
        <v>218.76844181844524</v>
      </c>
      <c r="O144" s="58">
        <v>218.76844181844524</v>
      </c>
      <c r="P144" s="58">
        <v>218.76844181844524</v>
      </c>
      <c r="Q144" s="58">
        <v>218.76844181844524</v>
      </c>
      <c r="R144" s="58">
        <v>218.76844181844524</v>
      </c>
      <c r="S144" s="58">
        <v>218.76844181844524</v>
      </c>
      <c r="T144" s="40">
        <v>218.76844181844524</v>
      </c>
      <c r="U144" s="40"/>
      <c r="V144" s="40"/>
      <c r="W144" s="40"/>
      <c r="X144" s="40"/>
      <c r="Y144" s="40"/>
      <c r="Z144" s="40"/>
      <c r="AA144" s="40"/>
      <c r="AB144" s="40"/>
      <c r="AC144" s="40"/>
      <c r="AD144" s="40"/>
      <c r="AE144" s="40"/>
      <c r="AF144" s="40"/>
      <c r="AG144" s="40"/>
      <c r="AH144" s="40"/>
      <c r="AI144" s="40"/>
      <c r="AJ144" s="40"/>
      <c r="AK144" s="40"/>
      <c r="AL144" s="40"/>
      <c r="AM144" s="60"/>
    </row>
    <row r="145" spans="1:2508" x14ac:dyDescent="0.3">
      <c r="A145" s="477" t="s">
        <v>607</v>
      </c>
      <c r="B145" s="477" t="s">
        <v>136</v>
      </c>
      <c r="C145" s="506">
        <v>13200</v>
      </c>
      <c r="D145" s="119" t="s">
        <v>101</v>
      </c>
      <c r="E145" s="103">
        <v>0</v>
      </c>
      <c r="F145" s="103">
        <v>1200</v>
      </c>
      <c r="G145" s="103">
        <v>2400</v>
      </c>
      <c r="H145" s="103">
        <v>3600</v>
      </c>
      <c r="I145" s="103">
        <v>4800</v>
      </c>
      <c r="J145" s="103">
        <v>6000</v>
      </c>
      <c r="K145" s="103">
        <v>7200</v>
      </c>
      <c r="L145" s="103">
        <v>8400</v>
      </c>
      <c r="M145" s="103">
        <v>9600</v>
      </c>
      <c r="N145" s="103">
        <v>10800</v>
      </c>
      <c r="O145" s="103">
        <v>12000</v>
      </c>
      <c r="P145" s="103">
        <v>13200</v>
      </c>
      <c r="Q145" s="103"/>
      <c r="R145" s="103"/>
      <c r="S145" s="103"/>
      <c r="T145" s="68"/>
      <c r="U145" s="68"/>
      <c r="V145" s="68"/>
      <c r="W145" s="68"/>
      <c r="X145" s="68"/>
      <c r="Y145" s="68"/>
      <c r="Z145" s="68"/>
      <c r="AA145" s="68"/>
      <c r="AB145" s="68"/>
      <c r="AC145" s="68"/>
      <c r="AD145" s="68"/>
      <c r="AE145" s="68"/>
      <c r="AF145" s="68"/>
      <c r="AG145" s="68"/>
      <c r="AH145" s="68"/>
      <c r="AI145" s="68"/>
      <c r="AJ145" s="68"/>
      <c r="AK145" s="68"/>
      <c r="AL145" s="68"/>
      <c r="AM145" s="69"/>
    </row>
    <row r="146" spans="1:2508" ht="15" thickBot="1" x14ac:dyDescent="0.35">
      <c r="A146" s="478"/>
      <c r="B146" s="478"/>
      <c r="C146" s="498"/>
      <c r="D146" s="119" t="s">
        <v>50</v>
      </c>
      <c r="E146" s="57">
        <v>0</v>
      </c>
      <c r="F146" s="58">
        <v>53.710500000000003</v>
      </c>
      <c r="G146" s="58">
        <v>94.148799999999994</v>
      </c>
      <c r="H146" s="58">
        <v>124.386</v>
      </c>
      <c r="I146" s="58">
        <v>132.465</v>
      </c>
      <c r="J146" s="58">
        <v>134.77000000000001</v>
      </c>
      <c r="K146" s="58">
        <v>134.77000000000001</v>
      </c>
      <c r="L146" s="58">
        <v>134.77000000000001</v>
      </c>
      <c r="M146" s="58">
        <v>134.77000000000001</v>
      </c>
      <c r="N146" s="58">
        <v>134.77000000000001</v>
      </c>
      <c r="O146" s="58">
        <v>134.77000000000001</v>
      </c>
      <c r="P146" s="58">
        <v>134.77000000000001</v>
      </c>
      <c r="Q146" s="58"/>
      <c r="R146" s="58"/>
      <c r="S146" s="58"/>
      <c r="T146" s="40"/>
      <c r="U146" s="40"/>
      <c r="V146" s="40"/>
      <c r="W146" s="40"/>
      <c r="X146" s="40"/>
      <c r="Y146" s="40"/>
      <c r="Z146" s="40"/>
      <c r="AA146" s="40"/>
      <c r="AB146" s="40"/>
      <c r="AC146" s="40"/>
      <c r="AD146" s="40"/>
      <c r="AE146" s="40"/>
      <c r="AF146" s="40"/>
      <c r="AG146" s="40"/>
      <c r="AH146" s="40"/>
      <c r="AI146" s="40"/>
      <c r="AJ146" s="40"/>
      <c r="AK146" s="40"/>
      <c r="AL146" s="40"/>
      <c r="AM146" s="60"/>
    </row>
    <row r="147" spans="1:2508" x14ac:dyDescent="0.3">
      <c r="A147" s="477" t="s">
        <v>608</v>
      </c>
      <c r="B147" s="477" t="s">
        <v>136</v>
      </c>
      <c r="C147" s="506">
        <v>14500</v>
      </c>
      <c r="D147" s="119" t="s">
        <v>101</v>
      </c>
      <c r="E147" s="103">
        <v>0</v>
      </c>
      <c r="F147" s="103">
        <v>500</v>
      </c>
      <c r="G147" s="103">
        <v>1000</v>
      </c>
      <c r="H147" s="103">
        <v>1500</v>
      </c>
      <c r="I147" s="103">
        <v>2000</v>
      </c>
      <c r="J147" s="103">
        <v>2500</v>
      </c>
      <c r="K147" s="103">
        <v>3000</v>
      </c>
      <c r="L147" s="103">
        <v>3500</v>
      </c>
      <c r="M147" s="103">
        <v>4000</v>
      </c>
      <c r="N147" s="103">
        <v>4500</v>
      </c>
      <c r="O147" s="103">
        <v>5000</v>
      </c>
      <c r="P147" s="103">
        <v>5500</v>
      </c>
      <c r="Q147" s="103">
        <v>6000</v>
      </c>
      <c r="R147" s="103">
        <v>6500</v>
      </c>
      <c r="S147" s="103">
        <v>7000</v>
      </c>
      <c r="T147" s="68">
        <v>7500</v>
      </c>
      <c r="U147" s="68">
        <v>8000</v>
      </c>
      <c r="V147" s="68">
        <v>8500</v>
      </c>
      <c r="W147" s="68">
        <v>9000</v>
      </c>
      <c r="X147" s="68">
        <v>9500</v>
      </c>
      <c r="Y147" s="68">
        <v>10000</v>
      </c>
      <c r="Z147" s="68">
        <v>10500</v>
      </c>
      <c r="AA147" s="68">
        <v>11000</v>
      </c>
      <c r="AB147" s="68">
        <v>11500</v>
      </c>
      <c r="AC147" s="68">
        <v>12000</v>
      </c>
      <c r="AD147" s="68">
        <v>12500</v>
      </c>
      <c r="AE147" s="68">
        <v>13000</v>
      </c>
      <c r="AF147" s="68">
        <v>13500</v>
      </c>
      <c r="AG147" s="68">
        <v>14000</v>
      </c>
      <c r="AH147" s="68">
        <v>14500</v>
      </c>
      <c r="AI147" s="68"/>
      <c r="AJ147" s="68"/>
      <c r="AK147" s="68"/>
      <c r="AL147" s="68"/>
      <c r="AM147" s="69"/>
    </row>
    <row r="148" spans="1:2508" ht="15" thickBot="1" x14ac:dyDescent="0.35">
      <c r="A148" s="496"/>
      <c r="B148" s="478"/>
      <c r="C148" s="498"/>
      <c r="D148" s="119" t="s">
        <v>50</v>
      </c>
      <c r="E148" s="57">
        <v>0</v>
      </c>
      <c r="F148" s="58">
        <v>36.280999999999999</v>
      </c>
      <c r="G148" s="58">
        <v>59.248199999999997</v>
      </c>
      <c r="H148" s="58">
        <v>79.715599999999995</v>
      </c>
      <c r="I148" s="58">
        <v>92.656199999999998</v>
      </c>
      <c r="J148" s="58">
        <v>104.84</v>
      </c>
      <c r="K148" s="58">
        <v>114.916</v>
      </c>
      <c r="L148" s="58">
        <v>121.97</v>
      </c>
      <c r="M148" s="58">
        <v>128.03700000000001</v>
      </c>
      <c r="N148" s="58">
        <v>132.221</v>
      </c>
      <c r="O148" s="58">
        <v>134.51900000000001</v>
      </c>
      <c r="P148" s="58">
        <v>134.97399999999999</v>
      </c>
      <c r="Q148" s="58">
        <v>134.97399999999999</v>
      </c>
      <c r="R148" s="58">
        <v>134.97399999999999</v>
      </c>
      <c r="S148" s="58">
        <v>134.97399999999999</v>
      </c>
      <c r="T148" s="40">
        <v>134.97399999999999</v>
      </c>
      <c r="U148" s="40">
        <v>134.97399999999999</v>
      </c>
      <c r="V148" s="40">
        <v>134.97399999999999</v>
      </c>
      <c r="W148" s="40">
        <v>134.97399999999999</v>
      </c>
      <c r="X148" s="40">
        <v>134.97399999999999</v>
      </c>
      <c r="Y148" s="40">
        <v>134.97399999999999</v>
      </c>
      <c r="Z148" s="40">
        <v>134.97399999999999</v>
      </c>
      <c r="AA148" s="40">
        <v>134.97399999999999</v>
      </c>
      <c r="AB148" s="40">
        <v>134.97399999999999</v>
      </c>
      <c r="AC148" s="40">
        <v>134.97399999999999</v>
      </c>
      <c r="AD148" s="40">
        <v>134.97399999999999</v>
      </c>
      <c r="AE148" s="40">
        <v>134.97399999999999</v>
      </c>
      <c r="AF148" s="40">
        <v>134.97399999999999</v>
      </c>
      <c r="AG148" s="40">
        <v>134.97399999999999</v>
      </c>
      <c r="AH148" s="40">
        <v>134.97399999999999</v>
      </c>
      <c r="AI148" s="40"/>
      <c r="AJ148" s="40"/>
      <c r="AK148" s="40"/>
      <c r="AL148" s="40"/>
      <c r="AM148" s="60"/>
    </row>
    <row r="149" spans="1:2508" x14ac:dyDescent="0.3">
      <c r="A149" s="477" t="s">
        <v>609</v>
      </c>
      <c r="B149" s="477" t="s">
        <v>136</v>
      </c>
      <c r="C149" s="506">
        <v>24000</v>
      </c>
      <c r="D149" s="119" t="s">
        <v>101</v>
      </c>
      <c r="E149" s="103">
        <v>0</v>
      </c>
      <c r="F149" s="103">
        <v>1500</v>
      </c>
      <c r="G149" s="103">
        <v>3000</v>
      </c>
      <c r="H149" s="103">
        <v>4500</v>
      </c>
      <c r="I149" s="103">
        <v>6000</v>
      </c>
      <c r="J149" s="103">
        <v>7500</v>
      </c>
      <c r="K149" s="103">
        <v>9000</v>
      </c>
      <c r="L149" s="103">
        <v>10500</v>
      </c>
      <c r="M149" s="103">
        <v>12000</v>
      </c>
      <c r="N149" s="103">
        <v>13500</v>
      </c>
      <c r="O149" s="103">
        <v>15000</v>
      </c>
      <c r="P149" s="103">
        <v>16500</v>
      </c>
      <c r="Q149" s="103">
        <v>18000</v>
      </c>
      <c r="R149" s="103">
        <v>19500</v>
      </c>
      <c r="S149" s="103">
        <v>21000</v>
      </c>
      <c r="T149" s="68">
        <v>22500</v>
      </c>
      <c r="U149" s="68">
        <v>24000</v>
      </c>
      <c r="V149" s="68"/>
      <c r="W149" s="68"/>
      <c r="X149" s="68"/>
      <c r="Y149" s="68"/>
      <c r="Z149" s="68"/>
      <c r="AA149" s="68"/>
      <c r="AB149" s="68"/>
      <c r="AC149" s="68"/>
      <c r="AD149" s="68"/>
      <c r="AE149" s="68"/>
      <c r="AF149" s="68"/>
      <c r="AG149" s="68"/>
      <c r="AH149" s="68"/>
      <c r="AI149" s="68"/>
      <c r="AJ149" s="68"/>
      <c r="AK149" s="68"/>
      <c r="AL149" s="68"/>
      <c r="AM149" s="69"/>
    </row>
    <row r="150" spans="1:2508" ht="15" thickBot="1" x14ac:dyDescent="0.35">
      <c r="A150" s="496"/>
      <c r="B150" s="478"/>
      <c r="C150" s="498"/>
      <c r="D150" s="119" t="s">
        <v>50</v>
      </c>
      <c r="E150" s="57">
        <v>0</v>
      </c>
      <c r="F150" s="58">
        <v>83.399699999999996</v>
      </c>
      <c r="G150" s="58">
        <v>135.51</v>
      </c>
      <c r="H150" s="58">
        <v>170.83099999999999</v>
      </c>
      <c r="I150" s="58">
        <v>191.804</v>
      </c>
      <c r="J150" s="58">
        <v>202.81700000000001</v>
      </c>
      <c r="K150" s="58">
        <v>205.61500000000001</v>
      </c>
      <c r="L150" s="58">
        <v>205.61500000000001</v>
      </c>
      <c r="M150" s="58">
        <v>205.61500000000001</v>
      </c>
      <c r="N150" s="58">
        <v>205.61500000000001</v>
      </c>
      <c r="O150" s="58">
        <v>205.61500000000001</v>
      </c>
      <c r="P150" s="58">
        <v>205.61500000000001</v>
      </c>
      <c r="Q150" s="58">
        <v>205.61500000000001</v>
      </c>
      <c r="R150" s="58">
        <v>205.61500000000001</v>
      </c>
      <c r="S150" s="58">
        <v>205.61500000000001</v>
      </c>
      <c r="T150" s="40">
        <v>205.61500000000001</v>
      </c>
      <c r="U150" s="40">
        <v>205.61500000000001</v>
      </c>
      <c r="V150" s="40"/>
      <c r="W150" s="40"/>
      <c r="X150" s="40"/>
      <c r="Y150" s="40"/>
      <c r="Z150" s="40"/>
      <c r="AA150" s="40"/>
      <c r="AB150" s="40"/>
      <c r="AC150" s="40"/>
      <c r="AD150" s="40"/>
      <c r="AE150" s="40"/>
      <c r="AF150" s="40"/>
      <c r="AG150" s="40"/>
      <c r="AH150" s="40"/>
      <c r="AI150" s="40"/>
      <c r="AJ150" s="40"/>
      <c r="AK150" s="40"/>
      <c r="AL150" s="40"/>
      <c r="AM150" s="60"/>
    </row>
    <row r="151" spans="1:2508" x14ac:dyDescent="0.3">
      <c r="A151" s="477" t="s">
        <v>610</v>
      </c>
      <c r="B151" s="477" t="s">
        <v>136</v>
      </c>
      <c r="C151" s="506">
        <v>2800</v>
      </c>
      <c r="D151" s="119" t="s">
        <v>101</v>
      </c>
      <c r="E151" s="103">
        <v>0</v>
      </c>
      <c r="F151" s="103">
        <v>400</v>
      </c>
      <c r="G151" s="103">
        <v>800</v>
      </c>
      <c r="H151" s="103">
        <v>1200</v>
      </c>
      <c r="I151" s="103">
        <v>1600</v>
      </c>
      <c r="J151" s="103">
        <v>2000</v>
      </c>
      <c r="K151" s="103">
        <v>2400</v>
      </c>
      <c r="L151" s="103">
        <v>2800</v>
      </c>
      <c r="M151" s="103"/>
      <c r="N151" s="103"/>
      <c r="O151" s="103"/>
      <c r="P151" s="103"/>
      <c r="Q151" s="103"/>
      <c r="R151" s="103"/>
      <c r="S151" s="103"/>
      <c r="T151" s="68"/>
      <c r="U151" s="68"/>
      <c r="V151" s="68"/>
      <c r="W151" s="68"/>
      <c r="X151" s="68"/>
      <c r="Y151" s="68"/>
      <c r="Z151" s="68"/>
      <c r="AA151" s="68"/>
      <c r="AB151" s="68"/>
      <c r="AC151" s="68"/>
      <c r="AD151" s="68"/>
      <c r="AE151" s="68"/>
      <c r="AF151" s="68"/>
      <c r="AG151" s="68"/>
      <c r="AH151" s="68"/>
      <c r="AI151" s="68"/>
      <c r="AJ151" s="68"/>
      <c r="AK151" s="68"/>
      <c r="AL151" s="68"/>
      <c r="AM151" s="69"/>
    </row>
    <row r="152" spans="1:2508" ht="15" thickBot="1" x14ac:dyDescent="0.35">
      <c r="A152" s="496"/>
      <c r="B152" s="478"/>
      <c r="C152" s="498"/>
      <c r="D152" s="119" t="s">
        <v>50</v>
      </c>
      <c r="E152" s="57">
        <v>0</v>
      </c>
      <c r="F152" s="58">
        <v>0</v>
      </c>
      <c r="G152" s="58">
        <v>0</v>
      </c>
      <c r="H152" s="58">
        <v>0</v>
      </c>
      <c r="I152" s="58">
        <v>35.983199999999997</v>
      </c>
      <c r="J152" s="58">
        <v>35.983199999999997</v>
      </c>
      <c r="K152" s="58">
        <v>35.983199999999997</v>
      </c>
      <c r="L152" s="58">
        <v>35.983199999999997</v>
      </c>
      <c r="M152" s="58"/>
      <c r="N152" s="58"/>
      <c r="O152" s="58"/>
      <c r="P152" s="58"/>
      <c r="Q152" s="58"/>
      <c r="R152" s="58"/>
      <c r="S152" s="58"/>
      <c r="T152" s="40"/>
      <c r="U152" s="40"/>
      <c r="V152" s="40"/>
      <c r="W152" s="40"/>
      <c r="X152" s="40"/>
      <c r="Y152" s="40"/>
      <c r="Z152" s="40"/>
      <c r="AA152" s="40"/>
      <c r="AB152" s="40"/>
      <c r="AC152" s="40"/>
      <c r="AD152" s="40"/>
      <c r="AE152" s="40"/>
      <c r="AF152" s="40"/>
      <c r="AG152" s="40"/>
      <c r="AH152" s="40"/>
      <c r="AI152" s="40"/>
      <c r="AJ152" s="40"/>
      <c r="AK152" s="40"/>
      <c r="AL152" s="40"/>
      <c r="AM152" s="60"/>
    </row>
    <row r="153" spans="1:2508" x14ac:dyDescent="0.3">
      <c r="A153" s="477" t="s">
        <v>606</v>
      </c>
      <c r="B153" s="497">
        <v>0.25</v>
      </c>
      <c r="C153" s="506">
        <v>13000</v>
      </c>
      <c r="D153" s="119" t="s">
        <v>101</v>
      </c>
      <c r="E153" s="103">
        <v>0</v>
      </c>
      <c r="F153" s="103">
        <v>500</v>
      </c>
      <c r="G153" s="103">
        <v>1000</v>
      </c>
      <c r="H153" s="103">
        <v>1500</v>
      </c>
      <c r="I153" s="103">
        <v>2000</v>
      </c>
      <c r="J153" s="103">
        <v>2500</v>
      </c>
      <c r="K153" s="103">
        <v>3000</v>
      </c>
      <c r="L153" s="103">
        <v>3500</v>
      </c>
      <c r="M153" s="103">
        <v>4000</v>
      </c>
      <c r="N153" s="103">
        <v>4500</v>
      </c>
      <c r="O153" s="103">
        <v>5000</v>
      </c>
      <c r="P153" s="103">
        <v>5500</v>
      </c>
      <c r="Q153" s="103">
        <v>6000</v>
      </c>
      <c r="R153" s="103">
        <v>6500</v>
      </c>
      <c r="S153" s="103">
        <v>7000</v>
      </c>
      <c r="T153" s="68">
        <v>7500</v>
      </c>
      <c r="U153" s="68">
        <v>8000</v>
      </c>
      <c r="V153" s="68">
        <v>8500</v>
      </c>
      <c r="W153" s="68">
        <v>9000</v>
      </c>
      <c r="X153" s="68">
        <v>9500</v>
      </c>
      <c r="Y153" s="68">
        <v>10000</v>
      </c>
      <c r="Z153" s="68">
        <v>10500</v>
      </c>
      <c r="AA153" s="68">
        <v>11000</v>
      </c>
      <c r="AB153" s="68">
        <v>11500</v>
      </c>
      <c r="AC153" s="68">
        <v>12000</v>
      </c>
      <c r="AD153" s="68">
        <v>12500</v>
      </c>
      <c r="AE153" s="68">
        <v>13000</v>
      </c>
      <c r="AF153" s="68"/>
      <c r="AG153" s="68"/>
      <c r="AH153" s="68"/>
      <c r="AI153" s="68"/>
      <c r="AJ153" s="68"/>
      <c r="AK153" s="68"/>
      <c r="AL153" s="68"/>
      <c r="AM153" s="69"/>
    </row>
    <row r="154" spans="1:2508" ht="15" thickBot="1" x14ac:dyDescent="0.35">
      <c r="A154" s="478"/>
      <c r="B154" s="498"/>
      <c r="C154" s="498"/>
      <c r="D154" s="119" t="s">
        <v>50</v>
      </c>
      <c r="E154" s="57">
        <v>0</v>
      </c>
      <c r="F154" s="58">
        <v>23.86208767023</v>
      </c>
      <c r="G154" s="58">
        <v>44.631010205819997</v>
      </c>
      <c r="H154" s="58">
        <v>62.30666199473999</v>
      </c>
      <c r="I154" s="58">
        <v>77.77291011605999</v>
      </c>
      <c r="J154" s="58">
        <v>93.889094670000006</v>
      </c>
      <c r="K154" s="58">
        <v>107.8214336676</v>
      </c>
      <c r="L154" s="58">
        <v>119.75242469669998</v>
      </c>
      <c r="M154" s="58">
        <v>129.03255377280001</v>
      </c>
      <c r="N154" s="58">
        <v>137.87016844320001</v>
      </c>
      <c r="O154" s="58">
        <v>144.16042095</v>
      </c>
      <c r="P154" s="58">
        <v>148.91718678119997</v>
      </c>
      <c r="Q154" s="58">
        <v>151.78032891450002</v>
      </c>
      <c r="R154" s="58">
        <v>152.89453583099998</v>
      </c>
      <c r="S154" s="58">
        <v>152.89453583099998</v>
      </c>
      <c r="T154" s="40">
        <v>152.89453583099998</v>
      </c>
      <c r="U154" s="40">
        <v>152.89453583099998</v>
      </c>
      <c r="V154" s="40">
        <v>152.89453583099998</v>
      </c>
      <c r="W154" s="40">
        <v>152.89453583099998</v>
      </c>
      <c r="X154" s="40">
        <v>152.89453583099998</v>
      </c>
      <c r="Y154" s="40">
        <v>152.89453583099998</v>
      </c>
      <c r="Z154" s="40">
        <v>152.89453583099998</v>
      </c>
      <c r="AA154" s="40">
        <v>152.89453583099998</v>
      </c>
      <c r="AB154" s="40">
        <v>152.89453583099998</v>
      </c>
      <c r="AC154" s="40">
        <v>152.89453583099998</v>
      </c>
      <c r="AD154" s="40">
        <v>152.89453583099998</v>
      </c>
      <c r="AE154" s="40">
        <v>152.89453583099998</v>
      </c>
      <c r="AF154" s="40"/>
      <c r="AG154" s="40"/>
      <c r="AH154" s="40"/>
      <c r="AI154" s="40"/>
      <c r="AJ154" s="40"/>
      <c r="AK154" s="40"/>
      <c r="AL154" s="40"/>
      <c r="AM154" s="60"/>
    </row>
    <row r="155" spans="1:2508" x14ac:dyDescent="0.3">
      <c r="A155" s="477" t="s">
        <v>110</v>
      </c>
      <c r="B155" s="499">
        <f>40/150</f>
        <v>0.26666666666666666</v>
      </c>
      <c r="C155" s="506">
        <v>20000</v>
      </c>
      <c r="D155" s="119" t="s">
        <v>101</v>
      </c>
      <c r="E155" s="103">
        <v>0</v>
      </c>
      <c r="F155" s="103">
        <v>1000</v>
      </c>
      <c r="G155" s="103">
        <v>2000</v>
      </c>
      <c r="H155" s="103">
        <v>3000</v>
      </c>
      <c r="I155" s="103">
        <v>4000</v>
      </c>
      <c r="J155" s="103">
        <v>5000</v>
      </c>
      <c r="K155" s="103">
        <v>6000</v>
      </c>
      <c r="L155" s="103">
        <v>7000</v>
      </c>
      <c r="M155" s="103">
        <v>8000</v>
      </c>
      <c r="N155" s="103">
        <v>9000</v>
      </c>
      <c r="O155" s="103">
        <v>10000</v>
      </c>
      <c r="P155" s="103">
        <v>11000</v>
      </c>
      <c r="Q155" s="103">
        <v>12000</v>
      </c>
      <c r="R155" s="103">
        <v>13000</v>
      </c>
      <c r="S155" s="103">
        <v>14000</v>
      </c>
      <c r="T155" s="68">
        <v>15000</v>
      </c>
      <c r="U155" s="68">
        <v>16000</v>
      </c>
      <c r="V155" s="68">
        <v>17000</v>
      </c>
      <c r="W155" s="68">
        <v>18000</v>
      </c>
      <c r="X155" s="68">
        <v>19000</v>
      </c>
      <c r="Y155" s="68">
        <v>20000</v>
      </c>
      <c r="Z155" s="68"/>
      <c r="AA155" s="68"/>
      <c r="AB155" s="68"/>
      <c r="AC155" s="68"/>
      <c r="AD155" s="68"/>
      <c r="AE155" s="68"/>
      <c r="AF155" s="68"/>
      <c r="AG155" s="68"/>
      <c r="AH155" s="68"/>
      <c r="AI155" s="68"/>
      <c r="AJ155" s="68"/>
      <c r="AK155" s="68"/>
      <c r="AL155" s="68"/>
      <c r="AM155" s="69"/>
    </row>
    <row r="156" spans="1:2508" ht="15" thickBot="1" x14ac:dyDescent="0.35">
      <c r="A156" s="478"/>
      <c r="B156" s="500"/>
      <c r="C156" s="498"/>
      <c r="D156" s="119" t="s">
        <v>50</v>
      </c>
      <c r="E156" s="57">
        <v>0</v>
      </c>
      <c r="F156" s="58">
        <v>27.4739</v>
      </c>
      <c r="G156" s="58">
        <v>42.104100000000003</v>
      </c>
      <c r="H156" s="58">
        <v>51.274500000000003</v>
      </c>
      <c r="I156" s="58">
        <v>58.121499999999997</v>
      </c>
      <c r="J156" s="58">
        <v>69.372600000000006</v>
      </c>
      <c r="K156" s="58">
        <v>79.5334</v>
      </c>
      <c r="L156" s="58">
        <v>99.163600000000002</v>
      </c>
      <c r="M156" s="58">
        <v>115.575</v>
      </c>
      <c r="N156" s="58">
        <v>128.798</v>
      </c>
      <c r="O156" s="58">
        <v>138.387</v>
      </c>
      <c r="P156" s="58">
        <v>147.465</v>
      </c>
      <c r="Q156" s="58">
        <v>150.75299999999999</v>
      </c>
      <c r="R156" s="58">
        <v>157.00800000000001</v>
      </c>
      <c r="S156" s="58">
        <v>159.24700000000001</v>
      </c>
      <c r="T156" s="40">
        <v>159.24700000000001</v>
      </c>
      <c r="U156" s="40">
        <v>159.24700000000001</v>
      </c>
      <c r="V156" s="40">
        <v>159.24700000000001</v>
      </c>
      <c r="W156" s="40">
        <v>159.24700000000001</v>
      </c>
      <c r="X156" s="40">
        <v>159.24700000000001</v>
      </c>
      <c r="Y156" s="40">
        <v>159.24700000000001</v>
      </c>
      <c r="Z156" s="40"/>
      <c r="AA156" s="40"/>
      <c r="AB156" s="40"/>
      <c r="AC156" s="40"/>
      <c r="AD156" s="40"/>
      <c r="AE156" s="40"/>
      <c r="AF156" s="40"/>
      <c r="AG156" s="40"/>
      <c r="AH156" s="40"/>
      <c r="AI156" s="40"/>
      <c r="AJ156" s="40"/>
      <c r="AK156" s="40"/>
      <c r="AL156" s="40"/>
      <c r="AM156" s="60"/>
    </row>
    <row r="157" spans="1:2508" s="128" customFormat="1" ht="15" thickBot="1" x14ac:dyDescent="0.35">
      <c r="A157" s="129" t="s">
        <v>267</v>
      </c>
      <c r="B157" s="126"/>
      <c r="C157" s="126"/>
      <c r="D157" s="127"/>
      <c r="E157" s="127"/>
      <c r="F157" s="127"/>
      <c r="G157" s="127"/>
      <c r="H157" s="127"/>
      <c r="I157" s="127"/>
      <c r="J157" s="127"/>
      <c r="K157" s="127"/>
      <c r="L157" s="127"/>
      <c r="M157" s="127"/>
      <c r="N157" s="127"/>
      <c r="O157" s="127"/>
      <c r="P157" s="127"/>
      <c r="Q157" s="127"/>
      <c r="R157" s="127"/>
      <c r="S157" s="127"/>
      <c r="T157" s="127"/>
      <c r="U157" s="127"/>
      <c r="V157" s="127"/>
      <c r="W157" s="127"/>
      <c r="X157" s="127"/>
      <c r="Y157" s="127"/>
      <c r="Z157" s="127"/>
      <c r="AA157" s="127"/>
      <c r="AB157" s="127"/>
      <c r="AC157" s="12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c r="EX157"/>
      <c r="EY157"/>
      <c r="EZ157"/>
      <c r="FA157"/>
      <c r="FB157"/>
      <c r="FC157"/>
      <c r="FD157"/>
      <c r="FE157"/>
      <c r="FF157"/>
      <c r="FG157"/>
      <c r="FH157"/>
      <c r="FI157"/>
      <c r="FJ157"/>
      <c r="FK157"/>
      <c r="FL157"/>
      <c r="FM157"/>
      <c r="FN157"/>
      <c r="FO157"/>
      <c r="FP157"/>
      <c r="FQ157"/>
      <c r="FR157"/>
      <c r="FS157"/>
      <c r="FT157"/>
      <c r="FU157"/>
      <c r="FV157"/>
      <c r="FW157"/>
      <c r="FX157"/>
      <c r="FY157"/>
      <c r="FZ157"/>
      <c r="GA157"/>
      <c r="GB157"/>
      <c r="GC157"/>
      <c r="GD157"/>
      <c r="GE157"/>
      <c r="GF157"/>
      <c r="GG157"/>
      <c r="GH157"/>
      <c r="GI157"/>
      <c r="GJ157"/>
      <c r="GK157"/>
      <c r="GL157"/>
      <c r="GM157"/>
      <c r="GN157"/>
      <c r="GO157"/>
      <c r="GP157"/>
      <c r="GQ157"/>
      <c r="GR157"/>
      <c r="GS157"/>
      <c r="GT157"/>
      <c r="GU157"/>
      <c r="GV157"/>
      <c r="GW157"/>
      <c r="GX157"/>
      <c r="GY157"/>
      <c r="GZ157"/>
      <c r="HA157"/>
      <c r="HB157"/>
      <c r="HC157"/>
      <c r="HD157"/>
      <c r="HE157"/>
      <c r="HF157"/>
      <c r="HG157"/>
      <c r="HH157"/>
      <c r="HI157"/>
      <c r="HJ157"/>
      <c r="HK157"/>
      <c r="HL157"/>
      <c r="HM157"/>
      <c r="HN157"/>
      <c r="HO157"/>
      <c r="HP157"/>
      <c r="HQ157"/>
      <c r="HR157"/>
      <c r="HS157"/>
      <c r="HT157"/>
      <c r="HU157"/>
      <c r="HV157"/>
      <c r="HW157"/>
      <c r="HX157"/>
      <c r="HY157"/>
      <c r="HZ157"/>
      <c r="IA157"/>
      <c r="IB157"/>
      <c r="IC157"/>
      <c r="ID157"/>
      <c r="IE157"/>
      <c r="IF157"/>
      <c r="IG157"/>
      <c r="IH157"/>
      <c r="II157"/>
      <c r="IJ157"/>
      <c r="IK157"/>
      <c r="IL157"/>
      <c r="IM157"/>
      <c r="IN157"/>
      <c r="IO157"/>
      <c r="IP157"/>
      <c r="IQ157"/>
      <c r="IR157"/>
      <c r="IS157"/>
      <c r="IT157"/>
      <c r="IU157"/>
      <c r="IV157"/>
      <c r="IW157"/>
      <c r="IX157"/>
      <c r="IY157"/>
      <c r="IZ157"/>
      <c r="JA157"/>
      <c r="JB157"/>
      <c r="JC157"/>
      <c r="JD157"/>
      <c r="JE157"/>
      <c r="JF157"/>
      <c r="JG157"/>
      <c r="JH157"/>
      <c r="JI157"/>
      <c r="JJ157"/>
      <c r="JK157"/>
      <c r="JL157"/>
      <c r="JM157"/>
      <c r="JN157"/>
      <c r="JO157"/>
      <c r="JP157"/>
      <c r="JQ157"/>
      <c r="JR157"/>
      <c r="JS157"/>
      <c r="JT157"/>
      <c r="JU157"/>
      <c r="JV157"/>
      <c r="JW157"/>
      <c r="JX157"/>
      <c r="JY157"/>
      <c r="JZ157"/>
      <c r="KA157"/>
      <c r="KB157"/>
      <c r="KC157"/>
      <c r="KD157"/>
      <c r="KE157"/>
      <c r="KF157"/>
      <c r="KG157"/>
      <c r="KH157"/>
      <c r="KI157"/>
      <c r="KJ157"/>
      <c r="KK157"/>
      <c r="KL157"/>
      <c r="KM157"/>
      <c r="KN157"/>
      <c r="KO157"/>
      <c r="KP157"/>
      <c r="KQ157"/>
      <c r="KR157"/>
      <c r="KS157"/>
      <c r="KT157"/>
      <c r="KU157"/>
      <c r="KV157"/>
      <c r="KW157"/>
      <c r="KX157"/>
      <c r="KY157"/>
      <c r="KZ157"/>
      <c r="LA157"/>
      <c r="LB157"/>
      <c r="LC157"/>
      <c r="LD157"/>
      <c r="LE157"/>
      <c r="LF157"/>
      <c r="LG157"/>
      <c r="LH157"/>
      <c r="LI157"/>
      <c r="LJ157"/>
      <c r="LK157"/>
      <c r="LL157"/>
      <c r="LM157"/>
      <c r="LN157"/>
      <c r="LO157"/>
      <c r="LP157"/>
      <c r="LQ157"/>
      <c r="LR157"/>
      <c r="LS157"/>
      <c r="LT157"/>
      <c r="LU157"/>
      <c r="LV157"/>
      <c r="LW157"/>
      <c r="LX157"/>
      <c r="LY157"/>
      <c r="LZ157"/>
      <c r="MA157"/>
      <c r="MB157"/>
      <c r="MC157"/>
      <c r="MD157"/>
      <c r="ME157"/>
      <c r="MF157"/>
      <c r="MG157"/>
      <c r="MH157"/>
      <c r="MI157"/>
      <c r="MJ157"/>
      <c r="MK157"/>
      <c r="ML157"/>
      <c r="MM157"/>
      <c r="MN157"/>
      <c r="MO157"/>
      <c r="MP157"/>
      <c r="MQ157"/>
      <c r="MR157"/>
      <c r="MS157"/>
      <c r="MT157"/>
      <c r="MU157"/>
      <c r="MV157"/>
      <c r="MW157"/>
      <c r="MX157"/>
      <c r="MY157"/>
      <c r="MZ157"/>
      <c r="NA157"/>
      <c r="NB157"/>
      <c r="NC157"/>
      <c r="ND157"/>
      <c r="NE157"/>
      <c r="NF157"/>
      <c r="NG157"/>
      <c r="NH157"/>
      <c r="NI157"/>
      <c r="NJ157"/>
      <c r="NK157"/>
      <c r="NL157"/>
      <c r="NM157"/>
      <c r="NN157"/>
      <c r="NO157"/>
      <c r="NP157"/>
      <c r="NQ157"/>
      <c r="NR157"/>
      <c r="NS157"/>
      <c r="NT157"/>
      <c r="NU157"/>
      <c r="NV157"/>
      <c r="NW157"/>
      <c r="NX157"/>
      <c r="NY157"/>
      <c r="NZ157"/>
      <c r="OA157"/>
      <c r="OB157"/>
      <c r="OC157"/>
      <c r="OD157"/>
      <c r="OE157"/>
      <c r="OF157"/>
      <c r="OG157"/>
      <c r="OH157"/>
      <c r="OI157"/>
      <c r="OJ157"/>
      <c r="OK157"/>
      <c r="OL157"/>
      <c r="OM157"/>
      <c r="ON157"/>
      <c r="OO157"/>
      <c r="OP157"/>
      <c r="OQ157"/>
      <c r="OR157"/>
      <c r="OS157"/>
      <c r="OT157"/>
      <c r="OU157"/>
      <c r="OV157"/>
      <c r="OW157"/>
      <c r="OX157"/>
      <c r="OY157"/>
      <c r="OZ157"/>
      <c r="PA157"/>
      <c r="PB157"/>
      <c r="PC157"/>
      <c r="PD157"/>
      <c r="PE157"/>
      <c r="PF157"/>
      <c r="PG157"/>
      <c r="PH157"/>
      <c r="PI157"/>
      <c r="PJ157"/>
      <c r="PK157"/>
      <c r="PL157"/>
      <c r="PM157"/>
      <c r="PN157"/>
      <c r="PO157"/>
      <c r="PP157"/>
      <c r="PQ157"/>
      <c r="PR157"/>
      <c r="PS157"/>
      <c r="PT157"/>
      <c r="PU157"/>
      <c r="PV157"/>
      <c r="PW157"/>
      <c r="PX157"/>
      <c r="PY157"/>
      <c r="PZ157"/>
      <c r="QA157"/>
      <c r="QB157"/>
      <c r="QC157"/>
      <c r="QD157"/>
      <c r="QE157"/>
      <c r="QF157"/>
      <c r="QG157"/>
      <c r="QH157"/>
      <c r="QI157"/>
      <c r="QJ157"/>
      <c r="QK157"/>
      <c r="QL157"/>
      <c r="QM157"/>
      <c r="QN157"/>
      <c r="QO157"/>
      <c r="QP157"/>
      <c r="QQ157"/>
      <c r="QR157"/>
      <c r="QS157"/>
      <c r="QT157"/>
      <c r="QU157"/>
      <c r="QV157"/>
      <c r="QW157"/>
      <c r="QX157"/>
      <c r="QY157"/>
      <c r="QZ157"/>
      <c r="RA157"/>
      <c r="RB157"/>
      <c r="RC157"/>
      <c r="RD157"/>
      <c r="RE157"/>
      <c r="RF157"/>
      <c r="RG157"/>
      <c r="RH157"/>
      <c r="RI157"/>
      <c r="RJ157"/>
      <c r="RK157"/>
      <c r="RL157"/>
      <c r="RM157"/>
      <c r="RN157"/>
      <c r="RO157"/>
      <c r="RP157"/>
      <c r="RQ157"/>
      <c r="RR157"/>
      <c r="RS157"/>
      <c r="RT157"/>
      <c r="RU157"/>
      <c r="RV157"/>
      <c r="RW157"/>
      <c r="RX157"/>
      <c r="RY157"/>
      <c r="RZ157"/>
      <c r="SA157"/>
      <c r="SB157"/>
      <c r="SC157"/>
      <c r="SD157"/>
      <c r="SE157"/>
      <c r="SF157"/>
      <c r="SG157"/>
      <c r="SH157"/>
      <c r="SI157"/>
      <c r="SJ157"/>
      <c r="SK157"/>
      <c r="SL157"/>
      <c r="SM157"/>
      <c r="SN157"/>
      <c r="SO157"/>
      <c r="SP157"/>
      <c r="SQ157"/>
      <c r="SR157"/>
      <c r="SS157"/>
      <c r="ST157"/>
      <c r="SU157"/>
      <c r="SV157"/>
      <c r="SW157"/>
      <c r="SX157"/>
      <c r="SY157"/>
      <c r="SZ157"/>
      <c r="TA157"/>
      <c r="TB157"/>
      <c r="TC157"/>
      <c r="TD157"/>
      <c r="TE157"/>
      <c r="TF157"/>
      <c r="TG157"/>
      <c r="TH157"/>
      <c r="TI157"/>
      <c r="TJ157"/>
      <c r="TK157"/>
      <c r="TL157"/>
      <c r="TM157"/>
      <c r="TN157"/>
      <c r="TO157"/>
      <c r="TP157"/>
      <c r="TQ157"/>
      <c r="TR157"/>
      <c r="TS157"/>
      <c r="TT157"/>
      <c r="TU157"/>
      <c r="TV157"/>
      <c r="TW157"/>
      <c r="TX157"/>
      <c r="TY157"/>
      <c r="TZ157"/>
      <c r="UA157"/>
      <c r="UB157"/>
      <c r="UC157"/>
      <c r="UD157"/>
      <c r="UE157"/>
      <c r="UF157"/>
      <c r="UG157"/>
      <c r="UH157"/>
      <c r="UI157"/>
      <c r="UJ157"/>
      <c r="UK157"/>
      <c r="UL157"/>
      <c r="UM157"/>
      <c r="UN157"/>
      <c r="UO157"/>
      <c r="UP157"/>
      <c r="UQ157"/>
      <c r="UR157"/>
      <c r="US157"/>
      <c r="UT157"/>
      <c r="UU157"/>
      <c r="UV157"/>
      <c r="UW157"/>
      <c r="UX157"/>
      <c r="UY157"/>
      <c r="UZ157"/>
      <c r="VA157"/>
      <c r="VB157"/>
      <c r="VC157"/>
      <c r="VD157"/>
      <c r="VE157"/>
      <c r="VF157"/>
      <c r="VG157"/>
      <c r="VH157"/>
      <c r="VI157"/>
      <c r="VJ157"/>
      <c r="VK157"/>
      <c r="VL157"/>
      <c r="VM157"/>
      <c r="VN157"/>
      <c r="VO157"/>
      <c r="VP157"/>
      <c r="VQ157"/>
      <c r="VR157"/>
      <c r="VS157"/>
      <c r="VT157"/>
      <c r="VU157"/>
      <c r="VV157"/>
      <c r="VW157"/>
      <c r="VX157"/>
      <c r="VY157"/>
      <c r="VZ157"/>
      <c r="WA157"/>
      <c r="WB157"/>
      <c r="WC157"/>
      <c r="WD157"/>
      <c r="WE157"/>
      <c r="WF157"/>
      <c r="WG157"/>
      <c r="WH157"/>
      <c r="WI157"/>
      <c r="WJ157"/>
      <c r="WK157"/>
      <c r="WL157"/>
      <c r="WM157"/>
      <c r="WN157"/>
      <c r="WO157"/>
      <c r="WP157"/>
      <c r="WQ157"/>
      <c r="WR157"/>
      <c r="WS157"/>
      <c r="WT157"/>
      <c r="WU157"/>
      <c r="WV157"/>
      <c r="WW157"/>
      <c r="WX157"/>
      <c r="WY157"/>
      <c r="WZ157"/>
      <c r="XA157"/>
      <c r="XB157"/>
      <c r="XC157"/>
      <c r="XD157"/>
      <c r="XE157"/>
      <c r="XF157"/>
      <c r="XG157"/>
      <c r="XH157"/>
      <c r="XI157"/>
      <c r="XJ157"/>
      <c r="XK157"/>
      <c r="XL157"/>
      <c r="XM157"/>
      <c r="XN157"/>
      <c r="XO157"/>
      <c r="XP157"/>
      <c r="XQ157"/>
      <c r="XR157"/>
      <c r="XS157"/>
      <c r="XT157"/>
      <c r="XU157"/>
      <c r="XV157"/>
      <c r="XW157"/>
      <c r="XX157"/>
      <c r="XY157"/>
      <c r="XZ157"/>
      <c r="YA157"/>
      <c r="YB157"/>
      <c r="YC157"/>
      <c r="YD157"/>
      <c r="YE157"/>
      <c r="YF157"/>
      <c r="YG157"/>
      <c r="YH157"/>
      <c r="YI157"/>
      <c r="YJ157"/>
      <c r="YK157"/>
      <c r="YL157"/>
      <c r="YM157"/>
      <c r="YN157"/>
      <c r="YO157"/>
      <c r="YP157"/>
      <c r="YQ157"/>
      <c r="YR157"/>
      <c r="YS157"/>
      <c r="YT157"/>
      <c r="YU157"/>
      <c r="YV157"/>
      <c r="YW157"/>
      <c r="YX157"/>
      <c r="YY157"/>
      <c r="YZ157"/>
      <c r="ZA157"/>
      <c r="ZB157"/>
      <c r="ZC157"/>
      <c r="ZD157"/>
      <c r="ZE157"/>
      <c r="ZF157"/>
      <c r="ZG157"/>
      <c r="ZH157"/>
      <c r="ZI157"/>
      <c r="ZJ157"/>
      <c r="ZK157"/>
      <c r="ZL157"/>
      <c r="ZM157"/>
      <c r="ZN157"/>
      <c r="ZO157"/>
      <c r="ZP157"/>
      <c r="ZQ157"/>
      <c r="ZR157"/>
      <c r="ZS157"/>
      <c r="ZT157"/>
      <c r="ZU157"/>
      <c r="ZV157"/>
      <c r="ZW157"/>
      <c r="ZX157"/>
      <c r="ZY157"/>
      <c r="ZZ157"/>
      <c r="AAA157"/>
      <c r="AAB157"/>
      <c r="AAC157"/>
      <c r="AAD157"/>
      <c r="AAE157"/>
      <c r="AAF157"/>
      <c r="AAG157"/>
      <c r="AAH157"/>
      <c r="AAI157"/>
      <c r="AAJ157"/>
      <c r="AAK157"/>
      <c r="AAL157"/>
      <c r="AAM157"/>
      <c r="AAN157"/>
      <c r="AAO157"/>
      <c r="AAP157"/>
      <c r="AAQ157"/>
      <c r="AAR157"/>
      <c r="AAS157"/>
      <c r="AAT157"/>
      <c r="AAU157"/>
      <c r="AAV157"/>
      <c r="AAW157"/>
      <c r="AAX157"/>
      <c r="AAY157"/>
      <c r="AAZ157"/>
      <c r="ABA157"/>
      <c r="ABB157"/>
      <c r="ABC157"/>
      <c r="ABD157"/>
      <c r="ABE157"/>
      <c r="ABF157"/>
      <c r="ABG157"/>
      <c r="ABH157"/>
      <c r="ABI157"/>
      <c r="ABJ157"/>
      <c r="ABK157"/>
      <c r="ABL157"/>
      <c r="ABM157"/>
      <c r="ABN157"/>
      <c r="ABO157"/>
      <c r="ABP157"/>
      <c r="ABQ157"/>
      <c r="ABR157"/>
      <c r="ABS157"/>
      <c r="ABT157"/>
      <c r="ABU157"/>
      <c r="ABV157"/>
      <c r="ABW157"/>
      <c r="ABX157"/>
      <c r="ABY157"/>
      <c r="ABZ157"/>
      <c r="ACA157"/>
      <c r="ACB157"/>
      <c r="ACC157"/>
      <c r="ACD157"/>
      <c r="ACE157"/>
      <c r="ACF157"/>
      <c r="ACG157"/>
      <c r="ACH157"/>
      <c r="ACI157"/>
      <c r="ACJ157"/>
      <c r="ACK157"/>
      <c r="ACL157"/>
      <c r="ACM157"/>
      <c r="ACN157"/>
      <c r="ACO157"/>
      <c r="ACP157"/>
      <c r="ACQ157"/>
      <c r="ACR157"/>
      <c r="ACS157"/>
      <c r="ACT157"/>
      <c r="ACU157"/>
      <c r="ACV157"/>
      <c r="ACW157"/>
      <c r="ACX157"/>
      <c r="ACY157"/>
      <c r="ACZ157"/>
      <c r="ADA157"/>
      <c r="ADB157"/>
      <c r="ADC157"/>
      <c r="ADD157"/>
      <c r="ADE157"/>
      <c r="ADF157"/>
      <c r="ADG157"/>
      <c r="ADH157"/>
      <c r="ADI157"/>
      <c r="ADJ157"/>
      <c r="ADK157"/>
      <c r="ADL157"/>
      <c r="ADM157"/>
      <c r="ADN157"/>
      <c r="ADO157"/>
      <c r="ADP157"/>
      <c r="ADQ157"/>
      <c r="ADR157"/>
      <c r="ADS157"/>
      <c r="ADT157"/>
      <c r="ADU157"/>
      <c r="ADV157"/>
      <c r="ADW157"/>
      <c r="ADX157"/>
      <c r="ADY157"/>
      <c r="ADZ157"/>
      <c r="AEA157"/>
      <c r="AEB157"/>
      <c r="AEC157"/>
      <c r="AED157"/>
      <c r="AEE157"/>
      <c r="AEF157"/>
      <c r="AEG157"/>
      <c r="AEH157"/>
      <c r="AEI157"/>
      <c r="AEJ157"/>
      <c r="AEK157"/>
      <c r="AEL157"/>
      <c r="AEM157"/>
      <c r="AEN157"/>
      <c r="AEO157"/>
      <c r="AEP157"/>
      <c r="AEQ157"/>
      <c r="AER157"/>
      <c r="AES157"/>
      <c r="AET157"/>
      <c r="AEU157"/>
      <c r="AEV157"/>
      <c r="AEW157"/>
      <c r="AEX157"/>
      <c r="AEY157"/>
      <c r="AEZ157"/>
      <c r="AFA157"/>
      <c r="AFB157"/>
      <c r="AFC157"/>
      <c r="AFD157"/>
      <c r="AFE157"/>
      <c r="AFF157"/>
      <c r="AFG157"/>
      <c r="AFH157"/>
      <c r="AFI157"/>
      <c r="AFJ157"/>
      <c r="AFK157"/>
      <c r="AFL157"/>
      <c r="AFM157"/>
      <c r="AFN157"/>
      <c r="AFO157"/>
      <c r="AFP157"/>
      <c r="AFQ157"/>
      <c r="AFR157"/>
      <c r="AFS157"/>
      <c r="AFT157"/>
      <c r="AFU157"/>
      <c r="AFV157"/>
      <c r="AFW157"/>
      <c r="AFX157"/>
      <c r="AFY157"/>
      <c r="AFZ157"/>
      <c r="AGA157"/>
      <c r="AGB157"/>
      <c r="AGC157"/>
      <c r="AGD157"/>
      <c r="AGE157"/>
      <c r="AGF157"/>
      <c r="AGG157"/>
      <c r="AGH157"/>
      <c r="AGI157"/>
      <c r="AGJ157"/>
      <c r="AGK157"/>
      <c r="AGL157"/>
      <c r="AGM157"/>
      <c r="AGN157"/>
      <c r="AGO157"/>
      <c r="AGP157"/>
      <c r="AGQ157"/>
      <c r="AGR157"/>
      <c r="AGS157"/>
      <c r="AGT157"/>
      <c r="AGU157"/>
      <c r="AGV157"/>
      <c r="AGW157"/>
      <c r="AGX157"/>
      <c r="AGY157"/>
      <c r="AGZ157"/>
      <c r="AHA157"/>
      <c r="AHB157"/>
      <c r="AHC157"/>
      <c r="AHD157"/>
      <c r="AHE157"/>
      <c r="AHF157"/>
      <c r="AHG157"/>
      <c r="AHH157"/>
      <c r="AHI157"/>
      <c r="AHJ157"/>
      <c r="AHK157"/>
      <c r="AHL157"/>
      <c r="AHM157"/>
      <c r="AHN157"/>
      <c r="AHO157"/>
      <c r="AHP157"/>
      <c r="AHQ157"/>
      <c r="AHR157"/>
      <c r="AHS157"/>
      <c r="AHT157"/>
      <c r="AHU157"/>
      <c r="AHV157"/>
      <c r="AHW157"/>
      <c r="AHX157"/>
      <c r="AHY157"/>
      <c r="AHZ157"/>
      <c r="AIA157"/>
      <c r="AIB157"/>
      <c r="AIC157"/>
      <c r="AID157"/>
      <c r="AIE157"/>
      <c r="AIF157"/>
      <c r="AIG157"/>
      <c r="AIH157"/>
      <c r="AII157"/>
      <c r="AIJ157"/>
      <c r="AIK157"/>
      <c r="AIL157"/>
      <c r="AIM157"/>
      <c r="AIN157"/>
      <c r="AIO157"/>
      <c r="AIP157"/>
      <c r="AIQ157"/>
      <c r="AIR157"/>
      <c r="AIS157"/>
      <c r="AIT157"/>
      <c r="AIU157"/>
      <c r="AIV157"/>
      <c r="AIW157"/>
      <c r="AIX157"/>
      <c r="AIY157"/>
      <c r="AIZ157"/>
      <c r="AJA157"/>
      <c r="AJB157"/>
      <c r="AJC157"/>
      <c r="AJD157"/>
      <c r="AJE157"/>
      <c r="AJF157"/>
      <c r="AJG157"/>
      <c r="AJH157"/>
      <c r="AJI157"/>
      <c r="AJJ157"/>
      <c r="AJK157"/>
      <c r="AJL157"/>
      <c r="AJM157"/>
      <c r="AJN157"/>
      <c r="AJO157"/>
      <c r="AJP157"/>
      <c r="AJQ157"/>
      <c r="AJR157"/>
      <c r="AJS157"/>
      <c r="AJT157"/>
      <c r="AJU157"/>
      <c r="AJV157"/>
      <c r="AJW157"/>
      <c r="AJX157"/>
      <c r="AJY157"/>
      <c r="AJZ157"/>
      <c r="AKA157"/>
      <c r="AKB157"/>
      <c r="AKC157"/>
      <c r="AKD157"/>
      <c r="AKE157"/>
      <c r="AKF157"/>
      <c r="AKG157"/>
      <c r="AKH157"/>
      <c r="AKI157"/>
      <c r="AKJ157"/>
      <c r="AKK157"/>
      <c r="AKL157"/>
      <c r="AKM157"/>
      <c r="AKN157"/>
      <c r="AKO157"/>
      <c r="AKP157"/>
      <c r="AKQ157"/>
      <c r="AKR157"/>
      <c r="AKS157"/>
      <c r="AKT157"/>
      <c r="AKU157"/>
      <c r="AKV157"/>
      <c r="AKW157"/>
      <c r="AKX157"/>
      <c r="AKY157"/>
      <c r="AKZ157"/>
      <c r="ALA157"/>
      <c r="ALB157"/>
      <c r="ALC157"/>
      <c r="ALD157"/>
      <c r="ALE157"/>
      <c r="ALF157"/>
      <c r="ALG157"/>
      <c r="ALH157"/>
      <c r="ALI157"/>
      <c r="ALJ157"/>
      <c r="ALK157"/>
      <c r="ALL157"/>
      <c r="ALM157"/>
      <c r="ALN157"/>
      <c r="ALO157"/>
      <c r="ALP157"/>
      <c r="ALQ157"/>
      <c r="ALR157"/>
      <c r="ALS157"/>
      <c r="ALT157"/>
      <c r="ALU157"/>
      <c r="ALV157"/>
      <c r="ALW157"/>
      <c r="ALX157"/>
      <c r="ALY157"/>
      <c r="ALZ157"/>
      <c r="AMA157"/>
      <c r="AMB157"/>
      <c r="AMC157"/>
      <c r="AMD157"/>
      <c r="AME157"/>
      <c r="AMF157"/>
      <c r="AMG157"/>
      <c r="AMH157"/>
      <c r="AMI157"/>
      <c r="AMJ157"/>
      <c r="AMK157"/>
      <c r="AML157"/>
      <c r="AMM157"/>
      <c r="AMN157"/>
      <c r="AMO157"/>
      <c r="AMP157"/>
      <c r="AMQ157"/>
      <c r="AMR157"/>
      <c r="AMS157"/>
      <c r="AMT157"/>
      <c r="AMU157"/>
      <c r="AMV157"/>
      <c r="AMW157"/>
      <c r="AMX157"/>
      <c r="AMY157"/>
      <c r="AMZ157"/>
      <c r="ANA157"/>
      <c r="ANB157"/>
      <c r="ANC157"/>
      <c r="AND157"/>
      <c r="ANE157"/>
      <c r="ANF157"/>
      <c r="ANG157"/>
      <c r="ANH157"/>
      <c r="ANI157"/>
      <c r="ANJ157"/>
      <c r="ANK157"/>
      <c r="ANL157"/>
      <c r="ANM157"/>
      <c r="ANN157"/>
      <c r="ANO157"/>
      <c r="ANP157"/>
      <c r="ANQ157"/>
      <c r="ANR157"/>
      <c r="ANS157"/>
      <c r="ANT157"/>
      <c r="ANU157"/>
      <c r="ANV157"/>
      <c r="ANW157"/>
      <c r="ANX157"/>
      <c r="ANY157"/>
      <c r="ANZ157"/>
      <c r="AOA157"/>
      <c r="AOB157"/>
      <c r="AOC157"/>
      <c r="AOD157"/>
      <c r="AOE157"/>
      <c r="AOF157"/>
      <c r="AOG157"/>
      <c r="AOH157"/>
      <c r="AOI157"/>
      <c r="AOJ157"/>
      <c r="AOK157"/>
      <c r="AOL157"/>
      <c r="AOM157"/>
      <c r="AON157"/>
      <c r="AOO157"/>
      <c r="AOP157"/>
      <c r="AOQ157"/>
      <c r="AOR157"/>
      <c r="AOS157"/>
      <c r="AOT157"/>
      <c r="AOU157"/>
      <c r="AOV157"/>
      <c r="AOW157"/>
      <c r="AOX157"/>
      <c r="AOY157"/>
      <c r="AOZ157"/>
      <c r="APA157"/>
      <c r="APB157"/>
      <c r="APC157"/>
      <c r="APD157"/>
      <c r="APE157"/>
      <c r="APF157"/>
      <c r="APG157"/>
      <c r="APH157"/>
      <c r="API157"/>
      <c r="APJ157"/>
      <c r="APK157"/>
      <c r="APL157"/>
      <c r="APM157"/>
      <c r="APN157"/>
      <c r="APO157"/>
      <c r="APP157"/>
      <c r="APQ157"/>
      <c r="APR157"/>
      <c r="APS157"/>
      <c r="APT157"/>
      <c r="APU157"/>
      <c r="APV157"/>
      <c r="APW157"/>
      <c r="APX157"/>
      <c r="APY157"/>
      <c r="APZ157"/>
      <c r="AQA157"/>
      <c r="AQB157"/>
      <c r="AQC157"/>
      <c r="AQD157"/>
      <c r="AQE157"/>
      <c r="AQF157"/>
      <c r="AQG157"/>
      <c r="AQH157"/>
      <c r="AQI157"/>
      <c r="AQJ157"/>
      <c r="AQK157"/>
      <c r="AQL157"/>
      <c r="AQM157"/>
      <c r="AQN157"/>
      <c r="AQO157"/>
      <c r="AQP157"/>
      <c r="AQQ157"/>
      <c r="AQR157"/>
      <c r="AQS157"/>
      <c r="AQT157"/>
      <c r="AQU157"/>
      <c r="AQV157"/>
      <c r="AQW157"/>
      <c r="AQX157"/>
      <c r="AQY157"/>
      <c r="AQZ157"/>
      <c r="ARA157"/>
      <c r="ARB157"/>
      <c r="ARC157"/>
      <c r="ARD157"/>
      <c r="ARE157"/>
      <c r="ARF157"/>
      <c r="ARG157"/>
      <c r="ARH157"/>
      <c r="ARI157"/>
      <c r="ARJ157"/>
      <c r="ARK157"/>
      <c r="ARL157"/>
      <c r="ARM157"/>
      <c r="ARN157"/>
      <c r="ARO157"/>
      <c r="ARP157"/>
      <c r="ARQ157"/>
      <c r="ARR157"/>
      <c r="ARS157"/>
      <c r="ART157"/>
      <c r="ARU157"/>
      <c r="ARV157"/>
      <c r="ARW157"/>
      <c r="ARX157"/>
      <c r="ARY157"/>
      <c r="ARZ157"/>
      <c r="ASA157"/>
      <c r="ASB157"/>
      <c r="ASC157"/>
      <c r="ASD157"/>
      <c r="ASE157"/>
      <c r="ASF157"/>
      <c r="ASG157"/>
      <c r="ASH157"/>
      <c r="ASI157"/>
      <c r="ASJ157"/>
      <c r="ASK157"/>
      <c r="ASL157"/>
      <c r="ASM157"/>
      <c r="ASN157"/>
      <c r="ASO157"/>
      <c r="ASP157"/>
      <c r="ASQ157"/>
      <c r="ASR157"/>
      <c r="ASS157"/>
      <c r="AST157"/>
      <c r="ASU157"/>
      <c r="ASV157"/>
      <c r="ASW157"/>
      <c r="ASX157"/>
      <c r="ASY157"/>
      <c r="ASZ157"/>
      <c r="ATA157"/>
      <c r="ATB157"/>
      <c r="ATC157"/>
      <c r="ATD157"/>
      <c r="ATE157"/>
      <c r="ATF157"/>
      <c r="ATG157"/>
      <c r="ATH157"/>
      <c r="ATI157"/>
      <c r="ATJ157"/>
      <c r="ATK157"/>
      <c r="ATL157"/>
      <c r="ATM157"/>
      <c r="ATN157"/>
      <c r="ATO157"/>
      <c r="ATP157"/>
      <c r="ATQ157"/>
      <c r="ATR157"/>
      <c r="ATS157"/>
      <c r="ATT157"/>
      <c r="ATU157"/>
      <c r="ATV157"/>
      <c r="ATW157"/>
      <c r="ATX157"/>
      <c r="ATY157"/>
      <c r="ATZ157"/>
      <c r="AUA157"/>
      <c r="AUB157"/>
      <c r="AUC157"/>
      <c r="AUD157"/>
      <c r="AUE157"/>
      <c r="AUF157"/>
      <c r="AUG157"/>
      <c r="AUH157"/>
      <c r="AUI157"/>
      <c r="AUJ157"/>
      <c r="AUK157"/>
      <c r="AUL157"/>
      <c r="AUM157"/>
      <c r="AUN157"/>
      <c r="AUO157"/>
      <c r="AUP157"/>
      <c r="AUQ157"/>
      <c r="AUR157"/>
      <c r="AUS157"/>
      <c r="AUT157"/>
      <c r="AUU157"/>
      <c r="AUV157"/>
      <c r="AUW157"/>
      <c r="AUX157"/>
      <c r="AUY157"/>
      <c r="AUZ157"/>
      <c r="AVA157"/>
      <c r="AVB157"/>
      <c r="AVC157"/>
      <c r="AVD157"/>
      <c r="AVE157"/>
      <c r="AVF157"/>
      <c r="AVG157"/>
      <c r="AVH157"/>
      <c r="AVI157"/>
      <c r="AVJ157"/>
      <c r="AVK157"/>
      <c r="AVL157"/>
      <c r="AVM157"/>
      <c r="AVN157"/>
      <c r="AVO157"/>
      <c r="AVP157"/>
      <c r="AVQ157"/>
      <c r="AVR157"/>
      <c r="AVS157"/>
      <c r="AVT157"/>
      <c r="AVU157"/>
      <c r="AVV157"/>
      <c r="AVW157"/>
      <c r="AVX157"/>
      <c r="AVY157"/>
      <c r="AVZ157"/>
      <c r="AWA157"/>
      <c r="AWB157"/>
      <c r="AWC157"/>
      <c r="AWD157"/>
      <c r="AWE157"/>
      <c r="AWF157"/>
      <c r="AWG157"/>
      <c r="AWH157"/>
      <c r="AWI157"/>
      <c r="AWJ157"/>
      <c r="AWK157"/>
      <c r="AWL157"/>
      <c r="AWM157"/>
      <c r="AWN157"/>
      <c r="AWO157"/>
      <c r="AWP157"/>
      <c r="AWQ157"/>
      <c r="AWR157"/>
      <c r="AWS157"/>
      <c r="AWT157"/>
      <c r="AWU157"/>
      <c r="AWV157"/>
      <c r="AWW157"/>
      <c r="AWX157"/>
      <c r="AWY157"/>
      <c r="AWZ157"/>
      <c r="AXA157"/>
      <c r="AXB157"/>
      <c r="AXC157"/>
      <c r="AXD157"/>
      <c r="AXE157"/>
      <c r="AXF157"/>
      <c r="AXG157"/>
      <c r="AXH157"/>
      <c r="AXI157"/>
      <c r="AXJ157"/>
      <c r="AXK157"/>
      <c r="AXL157"/>
      <c r="AXM157"/>
      <c r="AXN157"/>
      <c r="AXO157"/>
      <c r="AXP157"/>
      <c r="AXQ157"/>
      <c r="AXR157"/>
      <c r="AXS157"/>
      <c r="AXT157"/>
      <c r="AXU157"/>
      <c r="AXV157"/>
      <c r="AXW157"/>
      <c r="AXX157"/>
      <c r="AXY157"/>
      <c r="AXZ157"/>
      <c r="AYA157"/>
      <c r="AYB157"/>
      <c r="AYC157"/>
      <c r="AYD157"/>
      <c r="AYE157"/>
      <c r="AYF157"/>
      <c r="AYG157"/>
      <c r="AYH157"/>
      <c r="AYI157"/>
      <c r="AYJ157"/>
      <c r="AYK157"/>
      <c r="AYL157"/>
      <c r="AYM157"/>
      <c r="AYN157"/>
      <c r="AYO157"/>
      <c r="AYP157"/>
      <c r="AYQ157"/>
      <c r="AYR157"/>
      <c r="AYS157"/>
      <c r="AYT157"/>
      <c r="AYU157"/>
      <c r="AYV157"/>
      <c r="AYW157"/>
      <c r="AYX157"/>
      <c r="AYY157"/>
      <c r="AYZ157"/>
      <c r="AZA157"/>
      <c r="AZB157"/>
      <c r="AZC157"/>
      <c r="AZD157"/>
      <c r="AZE157"/>
      <c r="AZF157"/>
      <c r="AZG157"/>
      <c r="AZH157"/>
      <c r="AZI157"/>
      <c r="AZJ157"/>
      <c r="AZK157"/>
      <c r="AZL157"/>
      <c r="AZM157"/>
      <c r="AZN157"/>
      <c r="AZO157"/>
      <c r="AZP157"/>
      <c r="AZQ157"/>
      <c r="AZR157"/>
      <c r="AZS157"/>
      <c r="AZT157"/>
      <c r="AZU157"/>
      <c r="AZV157"/>
      <c r="AZW157"/>
      <c r="AZX157"/>
      <c r="AZY157"/>
      <c r="AZZ157"/>
      <c r="BAA157"/>
      <c r="BAB157"/>
      <c r="BAC157"/>
      <c r="BAD157"/>
      <c r="BAE157"/>
      <c r="BAF157"/>
      <c r="BAG157"/>
      <c r="BAH157"/>
      <c r="BAI157"/>
      <c r="BAJ157"/>
      <c r="BAK157"/>
      <c r="BAL157"/>
      <c r="BAM157"/>
      <c r="BAN157"/>
      <c r="BAO157"/>
      <c r="BAP157"/>
      <c r="BAQ157"/>
      <c r="BAR157"/>
      <c r="BAS157"/>
      <c r="BAT157"/>
      <c r="BAU157"/>
      <c r="BAV157"/>
      <c r="BAW157"/>
      <c r="BAX157"/>
      <c r="BAY157"/>
      <c r="BAZ157"/>
      <c r="BBA157"/>
      <c r="BBB157"/>
      <c r="BBC157"/>
      <c r="BBD157"/>
      <c r="BBE157"/>
      <c r="BBF157"/>
      <c r="BBG157"/>
      <c r="BBH157"/>
      <c r="BBI157"/>
      <c r="BBJ157"/>
      <c r="BBK157"/>
      <c r="BBL157"/>
      <c r="BBM157"/>
      <c r="BBN157"/>
      <c r="BBO157"/>
      <c r="BBP157"/>
      <c r="BBQ157"/>
      <c r="BBR157"/>
      <c r="BBS157"/>
      <c r="BBT157"/>
      <c r="BBU157"/>
      <c r="BBV157"/>
      <c r="BBW157"/>
      <c r="BBX157"/>
      <c r="BBY157"/>
      <c r="BBZ157"/>
      <c r="BCA157"/>
      <c r="BCB157"/>
      <c r="BCC157"/>
      <c r="BCD157"/>
      <c r="BCE157"/>
      <c r="BCF157"/>
      <c r="BCG157"/>
      <c r="BCH157"/>
      <c r="BCI157"/>
      <c r="BCJ157"/>
      <c r="BCK157"/>
      <c r="BCL157"/>
      <c r="BCM157"/>
      <c r="BCN157"/>
      <c r="BCO157"/>
      <c r="BCP157"/>
      <c r="BCQ157"/>
      <c r="BCR157"/>
      <c r="BCS157"/>
      <c r="BCT157"/>
      <c r="BCU157"/>
      <c r="BCV157"/>
      <c r="BCW157"/>
      <c r="BCX157"/>
      <c r="BCY157"/>
      <c r="BCZ157"/>
      <c r="BDA157"/>
      <c r="BDB157"/>
      <c r="BDC157"/>
      <c r="BDD157"/>
      <c r="BDE157"/>
      <c r="BDF157"/>
      <c r="BDG157"/>
      <c r="BDH157"/>
      <c r="BDI157"/>
      <c r="BDJ157"/>
      <c r="BDK157"/>
      <c r="BDL157"/>
      <c r="BDM157"/>
      <c r="BDN157"/>
      <c r="BDO157"/>
      <c r="BDP157"/>
      <c r="BDQ157"/>
      <c r="BDR157"/>
      <c r="BDS157"/>
      <c r="BDT157"/>
      <c r="BDU157"/>
      <c r="BDV157"/>
      <c r="BDW157"/>
      <c r="BDX157"/>
      <c r="BDY157"/>
      <c r="BDZ157"/>
      <c r="BEA157"/>
      <c r="BEB157"/>
      <c r="BEC157"/>
      <c r="BED157"/>
      <c r="BEE157"/>
      <c r="BEF157"/>
      <c r="BEG157"/>
      <c r="BEH157"/>
      <c r="BEI157"/>
      <c r="BEJ157"/>
      <c r="BEK157"/>
      <c r="BEL157"/>
      <c r="BEM157"/>
      <c r="BEN157"/>
      <c r="BEO157"/>
      <c r="BEP157"/>
      <c r="BEQ157"/>
      <c r="BER157"/>
      <c r="BES157"/>
      <c r="BET157"/>
      <c r="BEU157"/>
      <c r="BEV157"/>
      <c r="BEW157"/>
      <c r="BEX157"/>
      <c r="BEY157"/>
      <c r="BEZ157"/>
      <c r="BFA157"/>
      <c r="BFB157"/>
      <c r="BFC157"/>
      <c r="BFD157"/>
      <c r="BFE157"/>
      <c r="BFF157"/>
      <c r="BFG157"/>
      <c r="BFH157"/>
      <c r="BFI157"/>
      <c r="BFJ157"/>
      <c r="BFK157"/>
      <c r="BFL157"/>
      <c r="BFM157"/>
      <c r="BFN157"/>
      <c r="BFO157"/>
      <c r="BFP157"/>
      <c r="BFQ157"/>
      <c r="BFR157"/>
      <c r="BFS157"/>
      <c r="BFT157"/>
      <c r="BFU157"/>
      <c r="BFV157"/>
      <c r="BFW157"/>
      <c r="BFX157"/>
      <c r="BFY157"/>
      <c r="BFZ157"/>
      <c r="BGA157"/>
      <c r="BGB157"/>
      <c r="BGC157"/>
      <c r="BGD157"/>
      <c r="BGE157"/>
      <c r="BGF157"/>
      <c r="BGG157"/>
      <c r="BGH157"/>
      <c r="BGI157"/>
      <c r="BGJ157"/>
      <c r="BGK157"/>
      <c r="BGL157"/>
      <c r="BGM157"/>
      <c r="BGN157"/>
      <c r="BGO157"/>
      <c r="BGP157"/>
      <c r="BGQ157"/>
      <c r="BGR157"/>
      <c r="BGS157"/>
      <c r="BGT157"/>
      <c r="BGU157"/>
      <c r="BGV157"/>
      <c r="BGW157"/>
      <c r="BGX157"/>
      <c r="BGY157"/>
      <c r="BGZ157"/>
      <c r="BHA157"/>
      <c r="BHB157"/>
      <c r="BHC157"/>
      <c r="BHD157"/>
      <c r="BHE157"/>
      <c r="BHF157"/>
      <c r="BHG157"/>
      <c r="BHH157"/>
      <c r="BHI157"/>
      <c r="BHJ157"/>
      <c r="BHK157"/>
      <c r="BHL157"/>
      <c r="BHM157"/>
      <c r="BHN157"/>
      <c r="BHO157"/>
      <c r="BHP157"/>
      <c r="BHQ157"/>
      <c r="BHR157"/>
      <c r="BHS157"/>
      <c r="BHT157"/>
      <c r="BHU157"/>
      <c r="BHV157"/>
      <c r="BHW157"/>
      <c r="BHX157"/>
      <c r="BHY157"/>
      <c r="BHZ157"/>
      <c r="BIA157"/>
      <c r="BIB157"/>
      <c r="BIC157"/>
      <c r="BID157"/>
      <c r="BIE157"/>
      <c r="BIF157"/>
      <c r="BIG157"/>
      <c r="BIH157"/>
      <c r="BII157"/>
      <c r="BIJ157"/>
      <c r="BIK157"/>
      <c r="BIL157"/>
      <c r="BIM157"/>
      <c r="BIN157"/>
      <c r="BIO157"/>
      <c r="BIP157"/>
      <c r="BIQ157"/>
      <c r="BIR157"/>
      <c r="BIS157"/>
      <c r="BIT157"/>
      <c r="BIU157"/>
      <c r="BIV157"/>
      <c r="BIW157"/>
      <c r="BIX157"/>
      <c r="BIY157"/>
      <c r="BIZ157"/>
      <c r="BJA157"/>
      <c r="BJB157"/>
      <c r="BJC157"/>
      <c r="BJD157"/>
      <c r="BJE157"/>
      <c r="BJF157"/>
      <c r="BJG157"/>
      <c r="BJH157"/>
      <c r="BJI157"/>
      <c r="BJJ157"/>
      <c r="BJK157"/>
      <c r="BJL157"/>
      <c r="BJM157"/>
      <c r="BJN157"/>
      <c r="BJO157"/>
      <c r="BJP157"/>
      <c r="BJQ157"/>
      <c r="BJR157"/>
      <c r="BJS157"/>
      <c r="BJT157"/>
      <c r="BJU157"/>
      <c r="BJV157"/>
      <c r="BJW157"/>
      <c r="BJX157"/>
      <c r="BJY157"/>
      <c r="BJZ157"/>
      <c r="BKA157"/>
      <c r="BKB157"/>
      <c r="BKC157"/>
      <c r="BKD157"/>
      <c r="BKE157"/>
      <c r="BKF157"/>
      <c r="BKG157"/>
      <c r="BKH157"/>
      <c r="BKI157"/>
      <c r="BKJ157"/>
      <c r="BKK157"/>
      <c r="BKL157"/>
      <c r="BKM157"/>
      <c r="BKN157"/>
      <c r="BKO157"/>
      <c r="BKP157"/>
      <c r="BKQ157"/>
      <c r="BKR157"/>
      <c r="BKS157"/>
      <c r="BKT157"/>
      <c r="BKU157"/>
      <c r="BKV157"/>
      <c r="BKW157"/>
      <c r="BKX157"/>
      <c r="BKY157"/>
      <c r="BKZ157"/>
      <c r="BLA157"/>
      <c r="BLB157"/>
      <c r="BLC157"/>
      <c r="BLD157"/>
      <c r="BLE157"/>
      <c r="BLF157"/>
      <c r="BLG157"/>
      <c r="BLH157"/>
      <c r="BLI157"/>
      <c r="BLJ157"/>
      <c r="BLK157"/>
      <c r="BLL157"/>
      <c r="BLM157"/>
      <c r="BLN157"/>
      <c r="BLO157"/>
      <c r="BLP157"/>
      <c r="BLQ157"/>
      <c r="BLR157"/>
      <c r="BLS157"/>
      <c r="BLT157"/>
      <c r="BLU157"/>
      <c r="BLV157"/>
      <c r="BLW157"/>
      <c r="BLX157"/>
      <c r="BLY157"/>
      <c r="BLZ157"/>
      <c r="BMA157"/>
      <c r="BMB157"/>
      <c r="BMC157"/>
      <c r="BMD157"/>
      <c r="BME157"/>
      <c r="BMF157"/>
      <c r="BMG157"/>
      <c r="BMH157"/>
      <c r="BMI157"/>
      <c r="BMJ157"/>
      <c r="BMK157"/>
      <c r="BML157"/>
      <c r="BMM157"/>
      <c r="BMN157"/>
      <c r="BMO157"/>
      <c r="BMP157"/>
      <c r="BMQ157"/>
      <c r="BMR157"/>
      <c r="BMS157"/>
      <c r="BMT157"/>
      <c r="BMU157"/>
      <c r="BMV157"/>
      <c r="BMW157"/>
      <c r="BMX157"/>
      <c r="BMY157"/>
      <c r="BMZ157"/>
      <c r="BNA157"/>
      <c r="BNB157"/>
      <c r="BNC157"/>
      <c r="BND157"/>
      <c r="BNE157"/>
      <c r="BNF157"/>
      <c r="BNG157"/>
      <c r="BNH157"/>
      <c r="BNI157"/>
      <c r="BNJ157"/>
      <c r="BNK157"/>
      <c r="BNL157"/>
      <c r="BNM157"/>
      <c r="BNN157"/>
      <c r="BNO157"/>
      <c r="BNP157"/>
      <c r="BNQ157"/>
      <c r="BNR157"/>
      <c r="BNS157"/>
      <c r="BNT157"/>
      <c r="BNU157"/>
      <c r="BNV157"/>
      <c r="BNW157"/>
      <c r="BNX157"/>
      <c r="BNY157"/>
      <c r="BNZ157"/>
      <c r="BOA157"/>
      <c r="BOB157"/>
      <c r="BOC157"/>
      <c r="BOD157"/>
      <c r="BOE157"/>
      <c r="BOF157"/>
      <c r="BOG157"/>
      <c r="BOH157"/>
      <c r="BOI157"/>
      <c r="BOJ157"/>
      <c r="BOK157"/>
      <c r="BOL157"/>
      <c r="BOM157"/>
      <c r="BON157"/>
      <c r="BOO157"/>
      <c r="BOP157"/>
      <c r="BOQ157"/>
      <c r="BOR157"/>
      <c r="BOS157"/>
      <c r="BOT157"/>
      <c r="BOU157"/>
      <c r="BOV157"/>
      <c r="BOW157"/>
      <c r="BOX157"/>
      <c r="BOY157"/>
      <c r="BOZ157"/>
      <c r="BPA157"/>
      <c r="BPB157"/>
      <c r="BPC157"/>
      <c r="BPD157"/>
      <c r="BPE157"/>
      <c r="BPF157"/>
      <c r="BPG157"/>
      <c r="BPH157"/>
      <c r="BPI157"/>
      <c r="BPJ157"/>
      <c r="BPK157"/>
      <c r="BPL157"/>
      <c r="BPM157"/>
      <c r="BPN157"/>
      <c r="BPO157"/>
      <c r="BPP157"/>
      <c r="BPQ157"/>
      <c r="BPR157"/>
      <c r="BPS157"/>
      <c r="BPT157"/>
      <c r="BPU157"/>
      <c r="BPV157"/>
      <c r="BPW157"/>
      <c r="BPX157"/>
      <c r="BPY157"/>
      <c r="BPZ157"/>
      <c r="BQA157"/>
      <c r="BQB157"/>
      <c r="BQC157"/>
      <c r="BQD157"/>
      <c r="BQE157"/>
      <c r="BQF157"/>
      <c r="BQG157"/>
      <c r="BQH157"/>
      <c r="BQI157"/>
      <c r="BQJ157"/>
      <c r="BQK157"/>
      <c r="BQL157"/>
      <c r="BQM157"/>
      <c r="BQN157"/>
      <c r="BQO157"/>
      <c r="BQP157"/>
      <c r="BQQ157"/>
      <c r="BQR157"/>
      <c r="BQS157"/>
      <c r="BQT157"/>
      <c r="BQU157"/>
      <c r="BQV157"/>
      <c r="BQW157"/>
      <c r="BQX157"/>
      <c r="BQY157"/>
      <c r="BQZ157"/>
      <c r="BRA157"/>
      <c r="BRB157"/>
      <c r="BRC157"/>
      <c r="BRD157"/>
      <c r="BRE157"/>
      <c r="BRF157"/>
      <c r="BRG157"/>
      <c r="BRH157"/>
      <c r="BRI157"/>
      <c r="BRJ157"/>
      <c r="BRK157"/>
      <c r="BRL157"/>
      <c r="BRM157"/>
      <c r="BRN157"/>
      <c r="BRO157"/>
      <c r="BRP157"/>
      <c r="BRQ157"/>
      <c r="BRR157"/>
      <c r="BRS157"/>
      <c r="BRT157"/>
      <c r="BRU157"/>
      <c r="BRV157"/>
      <c r="BRW157"/>
      <c r="BRX157"/>
      <c r="BRY157"/>
      <c r="BRZ157"/>
      <c r="BSA157"/>
      <c r="BSB157"/>
      <c r="BSC157"/>
      <c r="BSD157"/>
      <c r="BSE157"/>
      <c r="BSF157"/>
      <c r="BSG157"/>
      <c r="BSH157"/>
      <c r="BSI157"/>
      <c r="BSJ157"/>
      <c r="BSK157"/>
      <c r="BSL157"/>
      <c r="BSM157"/>
      <c r="BSN157"/>
      <c r="BSO157"/>
      <c r="BSP157"/>
      <c r="BSQ157"/>
      <c r="BSR157"/>
      <c r="BSS157"/>
      <c r="BST157"/>
      <c r="BSU157"/>
      <c r="BSV157"/>
      <c r="BSW157"/>
      <c r="BSX157"/>
      <c r="BSY157"/>
      <c r="BSZ157"/>
      <c r="BTA157"/>
      <c r="BTB157"/>
      <c r="BTC157"/>
      <c r="BTD157"/>
      <c r="BTE157"/>
      <c r="BTF157"/>
      <c r="BTG157"/>
      <c r="BTH157"/>
      <c r="BTI157"/>
      <c r="BTJ157"/>
      <c r="BTK157"/>
      <c r="BTL157"/>
      <c r="BTM157"/>
      <c r="BTN157"/>
      <c r="BTO157"/>
      <c r="BTP157"/>
      <c r="BTQ157"/>
      <c r="BTR157"/>
      <c r="BTS157"/>
      <c r="BTT157"/>
      <c r="BTU157"/>
      <c r="BTV157"/>
      <c r="BTW157"/>
      <c r="BTX157"/>
      <c r="BTY157"/>
      <c r="BTZ157"/>
      <c r="BUA157"/>
      <c r="BUB157"/>
      <c r="BUC157"/>
      <c r="BUD157"/>
      <c r="BUE157"/>
      <c r="BUF157"/>
      <c r="BUG157"/>
      <c r="BUH157"/>
      <c r="BUI157"/>
      <c r="BUJ157"/>
      <c r="BUK157"/>
      <c r="BUL157"/>
      <c r="BUM157"/>
      <c r="BUN157"/>
      <c r="BUO157"/>
      <c r="BUP157"/>
      <c r="BUQ157"/>
      <c r="BUR157"/>
      <c r="BUS157"/>
      <c r="BUT157"/>
      <c r="BUU157"/>
      <c r="BUV157"/>
      <c r="BUW157"/>
      <c r="BUX157"/>
      <c r="BUY157"/>
      <c r="BUZ157"/>
      <c r="BVA157"/>
      <c r="BVB157"/>
      <c r="BVC157"/>
      <c r="BVD157"/>
      <c r="BVE157"/>
      <c r="BVF157"/>
      <c r="BVG157"/>
      <c r="BVH157"/>
      <c r="BVI157"/>
      <c r="BVJ157"/>
      <c r="BVK157"/>
      <c r="BVL157"/>
      <c r="BVM157"/>
      <c r="BVN157"/>
      <c r="BVO157"/>
      <c r="BVP157"/>
      <c r="BVQ157"/>
      <c r="BVR157"/>
      <c r="BVS157"/>
      <c r="BVT157"/>
      <c r="BVU157"/>
      <c r="BVV157"/>
      <c r="BVW157"/>
      <c r="BVX157"/>
      <c r="BVY157"/>
      <c r="BVZ157"/>
      <c r="BWA157"/>
      <c r="BWB157"/>
      <c r="BWC157"/>
      <c r="BWD157"/>
      <c r="BWE157"/>
      <c r="BWF157"/>
      <c r="BWG157"/>
      <c r="BWH157"/>
      <c r="BWI157"/>
      <c r="BWJ157"/>
      <c r="BWK157"/>
      <c r="BWL157"/>
      <c r="BWM157"/>
      <c r="BWN157"/>
      <c r="BWO157"/>
      <c r="BWP157"/>
      <c r="BWQ157"/>
      <c r="BWR157"/>
      <c r="BWS157"/>
      <c r="BWT157"/>
      <c r="BWU157"/>
      <c r="BWV157"/>
      <c r="BWW157"/>
      <c r="BWX157"/>
      <c r="BWY157"/>
      <c r="BWZ157"/>
      <c r="BXA157"/>
      <c r="BXB157"/>
      <c r="BXC157"/>
      <c r="BXD157"/>
      <c r="BXE157"/>
      <c r="BXF157"/>
      <c r="BXG157"/>
      <c r="BXH157"/>
      <c r="BXI157"/>
      <c r="BXJ157"/>
      <c r="BXK157"/>
      <c r="BXL157"/>
      <c r="BXM157"/>
      <c r="BXN157"/>
      <c r="BXO157"/>
      <c r="BXP157"/>
      <c r="BXQ157"/>
      <c r="BXR157"/>
      <c r="BXS157"/>
      <c r="BXT157"/>
      <c r="BXU157"/>
      <c r="BXV157"/>
      <c r="BXW157"/>
      <c r="BXX157"/>
      <c r="BXY157"/>
      <c r="BXZ157"/>
      <c r="BYA157"/>
      <c r="BYB157"/>
      <c r="BYC157"/>
      <c r="BYD157"/>
      <c r="BYE157"/>
      <c r="BYF157"/>
      <c r="BYG157"/>
      <c r="BYH157"/>
      <c r="BYI157"/>
      <c r="BYJ157"/>
      <c r="BYK157"/>
      <c r="BYL157"/>
      <c r="BYM157"/>
      <c r="BYN157"/>
      <c r="BYO157"/>
      <c r="BYP157"/>
      <c r="BYQ157"/>
      <c r="BYR157"/>
      <c r="BYS157"/>
      <c r="BYT157"/>
      <c r="BYU157"/>
      <c r="BYV157"/>
      <c r="BYW157"/>
      <c r="BYX157"/>
      <c r="BYY157"/>
      <c r="BYZ157"/>
      <c r="BZA157"/>
      <c r="BZB157"/>
      <c r="BZC157"/>
      <c r="BZD157"/>
      <c r="BZE157"/>
      <c r="BZF157"/>
      <c r="BZG157"/>
      <c r="BZH157"/>
      <c r="BZI157"/>
      <c r="BZJ157"/>
      <c r="BZK157"/>
      <c r="BZL157"/>
      <c r="BZM157"/>
      <c r="BZN157"/>
      <c r="BZO157"/>
      <c r="BZP157"/>
      <c r="BZQ157"/>
      <c r="BZR157"/>
      <c r="BZS157"/>
      <c r="BZT157"/>
      <c r="BZU157"/>
      <c r="BZV157"/>
      <c r="BZW157"/>
      <c r="BZX157"/>
      <c r="BZY157"/>
      <c r="BZZ157"/>
      <c r="CAA157"/>
      <c r="CAB157"/>
      <c r="CAC157"/>
      <c r="CAD157"/>
      <c r="CAE157"/>
      <c r="CAF157"/>
      <c r="CAG157"/>
      <c r="CAH157"/>
      <c r="CAI157"/>
      <c r="CAJ157"/>
      <c r="CAK157"/>
      <c r="CAL157"/>
      <c r="CAM157"/>
      <c r="CAN157"/>
      <c r="CAO157"/>
      <c r="CAP157"/>
      <c r="CAQ157"/>
      <c r="CAR157"/>
      <c r="CAS157"/>
      <c r="CAT157"/>
      <c r="CAU157"/>
      <c r="CAV157"/>
      <c r="CAW157"/>
      <c r="CAX157"/>
      <c r="CAY157"/>
      <c r="CAZ157"/>
      <c r="CBA157"/>
      <c r="CBB157"/>
      <c r="CBC157"/>
      <c r="CBD157"/>
      <c r="CBE157"/>
      <c r="CBF157"/>
      <c r="CBG157"/>
      <c r="CBH157"/>
      <c r="CBI157"/>
      <c r="CBJ157"/>
      <c r="CBK157"/>
      <c r="CBL157"/>
      <c r="CBM157"/>
      <c r="CBN157"/>
      <c r="CBO157"/>
      <c r="CBP157"/>
      <c r="CBQ157"/>
      <c r="CBR157"/>
      <c r="CBS157"/>
      <c r="CBT157"/>
      <c r="CBU157"/>
      <c r="CBV157"/>
      <c r="CBW157"/>
      <c r="CBX157"/>
      <c r="CBY157"/>
      <c r="CBZ157"/>
      <c r="CCA157"/>
      <c r="CCB157"/>
      <c r="CCC157"/>
      <c r="CCD157"/>
      <c r="CCE157"/>
      <c r="CCF157"/>
      <c r="CCG157"/>
      <c r="CCH157"/>
      <c r="CCI157"/>
      <c r="CCJ157"/>
      <c r="CCK157"/>
      <c r="CCL157"/>
      <c r="CCM157"/>
      <c r="CCN157"/>
      <c r="CCO157"/>
      <c r="CCP157"/>
      <c r="CCQ157"/>
      <c r="CCR157"/>
      <c r="CCS157"/>
      <c r="CCT157"/>
      <c r="CCU157"/>
      <c r="CCV157"/>
      <c r="CCW157"/>
      <c r="CCX157"/>
      <c r="CCY157"/>
      <c r="CCZ157"/>
      <c r="CDA157"/>
      <c r="CDB157"/>
      <c r="CDC157"/>
      <c r="CDD157"/>
      <c r="CDE157"/>
      <c r="CDF157"/>
      <c r="CDG157"/>
      <c r="CDH157"/>
      <c r="CDI157"/>
      <c r="CDJ157"/>
      <c r="CDK157"/>
      <c r="CDL157"/>
      <c r="CDM157"/>
      <c r="CDN157"/>
      <c r="CDO157"/>
      <c r="CDP157"/>
      <c r="CDQ157"/>
      <c r="CDR157"/>
      <c r="CDS157"/>
      <c r="CDT157"/>
      <c r="CDU157"/>
      <c r="CDV157"/>
      <c r="CDW157"/>
      <c r="CDX157"/>
      <c r="CDY157"/>
      <c r="CDZ157"/>
      <c r="CEA157"/>
      <c r="CEB157"/>
      <c r="CEC157"/>
      <c r="CED157"/>
      <c r="CEE157"/>
      <c r="CEF157"/>
      <c r="CEG157"/>
      <c r="CEH157"/>
      <c r="CEI157"/>
      <c r="CEJ157"/>
      <c r="CEK157"/>
      <c r="CEL157"/>
      <c r="CEM157"/>
      <c r="CEN157"/>
      <c r="CEO157"/>
      <c r="CEP157"/>
      <c r="CEQ157"/>
      <c r="CER157"/>
      <c r="CES157"/>
      <c r="CET157"/>
      <c r="CEU157"/>
      <c r="CEV157"/>
      <c r="CEW157"/>
      <c r="CEX157"/>
      <c r="CEY157"/>
      <c r="CEZ157"/>
      <c r="CFA157"/>
      <c r="CFB157"/>
      <c r="CFC157"/>
      <c r="CFD157"/>
      <c r="CFE157"/>
      <c r="CFF157"/>
      <c r="CFG157"/>
      <c r="CFH157"/>
      <c r="CFI157"/>
      <c r="CFJ157"/>
      <c r="CFK157"/>
      <c r="CFL157"/>
      <c r="CFM157"/>
      <c r="CFN157"/>
      <c r="CFO157"/>
      <c r="CFP157"/>
      <c r="CFQ157"/>
      <c r="CFR157"/>
      <c r="CFS157"/>
      <c r="CFT157"/>
      <c r="CFU157"/>
      <c r="CFV157"/>
      <c r="CFW157"/>
      <c r="CFX157"/>
      <c r="CFY157"/>
      <c r="CFZ157"/>
      <c r="CGA157"/>
      <c r="CGB157"/>
      <c r="CGC157"/>
      <c r="CGD157"/>
      <c r="CGE157"/>
      <c r="CGF157"/>
      <c r="CGG157"/>
      <c r="CGH157"/>
      <c r="CGI157"/>
      <c r="CGJ157"/>
      <c r="CGK157"/>
      <c r="CGL157"/>
      <c r="CGM157"/>
      <c r="CGN157"/>
      <c r="CGO157"/>
      <c r="CGP157"/>
      <c r="CGQ157"/>
      <c r="CGR157"/>
      <c r="CGS157"/>
      <c r="CGT157"/>
      <c r="CGU157"/>
      <c r="CGV157"/>
      <c r="CGW157"/>
      <c r="CGX157"/>
      <c r="CGY157"/>
      <c r="CGZ157"/>
      <c r="CHA157"/>
      <c r="CHB157"/>
      <c r="CHC157"/>
      <c r="CHD157"/>
      <c r="CHE157"/>
      <c r="CHF157"/>
      <c r="CHG157"/>
      <c r="CHH157"/>
      <c r="CHI157"/>
      <c r="CHJ157"/>
      <c r="CHK157"/>
      <c r="CHL157"/>
      <c r="CHM157"/>
      <c r="CHN157"/>
      <c r="CHO157"/>
      <c r="CHP157"/>
      <c r="CHQ157"/>
      <c r="CHR157"/>
      <c r="CHS157"/>
      <c r="CHT157"/>
      <c r="CHU157"/>
      <c r="CHV157"/>
      <c r="CHW157"/>
      <c r="CHX157"/>
      <c r="CHY157"/>
      <c r="CHZ157"/>
      <c r="CIA157"/>
      <c r="CIB157"/>
      <c r="CIC157"/>
      <c r="CID157"/>
      <c r="CIE157"/>
      <c r="CIF157"/>
      <c r="CIG157"/>
      <c r="CIH157"/>
      <c r="CII157"/>
      <c r="CIJ157"/>
      <c r="CIK157"/>
      <c r="CIL157"/>
      <c r="CIM157"/>
      <c r="CIN157"/>
      <c r="CIO157"/>
      <c r="CIP157"/>
      <c r="CIQ157"/>
      <c r="CIR157"/>
      <c r="CIS157"/>
      <c r="CIT157"/>
      <c r="CIU157"/>
      <c r="CIV157"/>
      <c r="CIW157"/>
      <c r="CIX157"/>
      <c r="CIY157"/>
      <c r="CIZ157"/>
      <c r="CJA157"/>
      <c r="CJB157"/>
      <c r="CJC157"/>
      <c r="CJD157"/>
      <c r="CJE157"/>
      <c r="CJF157"/>
      <c r="CJG157"/>
      <c r="CJH157"/>
      <c r="CJI157"/>
      <c r="CJJ157"/>
      <c r="CJK157"/>
      <c r="CJL157"/>
      <c r="CJM157"/>
      <c r="CJN157"/>
      <c r="CJO157"/>
      <c r="CJP157"/>
      <c r="CJQ157"/>
      <c r="CJR157"/>
      <c r="CJS157"/>
      <c r="CJT157"/>
      <c r="CJU157"/>
      <c r="CJV157"/>
      <c r="CJW157"/>
      <c r="CJX157"/>
      <c r="CJY157"/>
      <c r="CJZ157"/>
      <c r="CKA157"/>
      <c r="CKB157"/>
      <c r="CKC157"/>
      <c r="CKD157"/>
      <c r="CKE157"/>
      <c r="CKF157"/>
      <c r="CKG157"/>
      <c r="CKH157"/>
      <c r="CKI157"/>
      <c r="CKJ157"/>
      <c r="CKK157"/>
      <c r="CKL157"/>
      <c r="CKM157"/>
      <c r="CKN157"/>
      <c r="CKO157"/>
      <c r="CKP157"/>
      <c r="CKQ157"/>
      <c r="CKR157"/>
      <c r="CKS157"/>
      <c r="CKT157"/>
      <c r="CKU157"/>
      <c r="CKV157"/>
      <c r="CKW157"/>
      <c r="CKX157"/>
      <c r="CKY157"/>
      <c r="CKZ157"/>
      <c r="CLA157"/>
      <c r="CLB157"/>
      <c r="CLC157"/>
      <c r="CLD157"/>
      <c r="CLE157"/>
      <c r="CLF157"/>
      <c r="CLG157"/>
      <c r="CLH157"/>
      <c r="CLI157"/>
      <c r="CLJ157"/>
      <c r="CLK157"/>
      <c r="CLL157"/>
      <c r="CLM157"/>
      <c r="CLN157"/>
      <c r="CLO157"/>
      <c r="CLP157"/>
      <c r="CLQ157"/>
      <c r="CLR157"/>
      <c r="CLS157"/>
      <c r="CLT157"/>
      <c r="CLU157"/>
      <c r="CLV157"/>
      <c r="CLW157"/>
      <c r="CLX157"/>
      <c r="CLY157"/>
      <c r="CLZ157"/>
      <c r="CMA157"/>
      <c r="CMB157"/>
      <c r="CMC157"/>
      <c r="CMD157"/>
      <c r="CME157"/>
      <c r="CMF157"/>
      <c r="CMG157"/>
      <c r="CMH157"/>
      <c r="CMI157"/>
      <c r="CMJ157"/>
      <c r="CMK157"/>
      <c r="CML157"/>
      <c r="CMM157"/>
      <c r="CMN157"/>
      <c r="CMO157"/>
      <c r="CMP157"/>
      <c r="CMQ157"/>
      <c r="CMR157"/>
      <c r="CMS157"/>
      <c r="CMT157"/>
      <c r="CMU157"/>
      <c r="CMV157"/>
      <c r="CMW157"/>
      <c r="CMX157"/>
      <c r="CMY157"/>
      <c r="CMZ157"/>
      <c r="CNA157"/>
      <c r="CNB157"/>
      <c r="CNC157"/>
      <c r="CND157"/>
      <c r="CNE157"/>
      <c r="CNF157"/>
      <c r="CNG157"/>
      <c r="CNH157"/>
      <c r="CNI157"/>
      <c r="CNJ157"/>
      <c r="CNK157"/>
      <c r="CNL157"/>
      <c r="CNM157"/>
      <c r="CNN157"/>
      <c r="CNO157"/>
      <c r="CNP157"/>
      <c r="CNQ157"/>
      <c r="CNR157"/>
      <c r="CNS157"/>
      <c r="CNT157"/>
      <c r="CNU157"/>
      <c r="CNV157"/>
      <c r="CNW157"/>
      <c r="CNX157"/>
      <c r="CNY157"/>
      <c r="CNZ157"/>
      <c r="COA157"/>
      <c r="COB157"/>
      <c r="COC157"/>
      <c r="COD157"/>
      <c r="COE157"/>
      <c r="COF157"/>
      <c r="COG157"/>
      <c r="COH157"/>
      <c r="COI157"/>
      <c r="COJ157"/>
      <c r="COK157"/>
      <c r="COL157"/>
      <c r="COM157"/>
      <c r="CON157"/>
      <c r="COO157"/>
      <c r="COP157"/>
      <c r="COQ157"/>
      <c r="COR157"/>
      <c r="COS157"/>
      <c r="COT157"/>
      <c r="COU157"/>
      <c r="COV157"/>
      <c r="COW157"/>
      <c r="COX157"/>
      <c r="COY157"/>
      <c r="COZ157"/>
      <c r="CPA157"/>
      <c r="CPB157"/>
      <c r="CPC157"/>
      <c r="CPD157"/>
      <c r="CPE157"/>
      <c r="CPF157"/>
      <c r="CPG157"/>
      <c r="CPH157"/>
      <c r="CPI157"/>
      <c r="CPJ157"/>
      <c r="CPK157"/>
      <c r="CPL157"/>
      <c r="CPM157"/>
      <c r="CPN157"/>
      <c r="CPO157"/>
      <c r="CPP157"/>
      <c r="CPQ157"/>
      <c r="CPR157"/>
      <c r="CPS157"/>
      <c r="CPT157"/>
      <c r="CPU157"/>
      <c r="CPV157"/>
      <c r="CPW157"/>
      <c r="CPX157"/>
      <c r="CPY157"/>
      <c r="CPZ157"/>
      <c r="CQA157"/>
      <c r="CQB157"/>
      <c r="CQC157"/>
      <c r="CQD157"/>
      <c r="CQE157"/>
      <c r="CQF157"/>
      <c r="CQG157"/>
      <c r="CQH157"/>
      <c r="CQI157"/>
      <c r="CQJ157"/>
      <c r="CQK157"/>
      <c r="CQL157"/>
      <c r="CQM157"/>
      <c r="CQN157"/>
      <c r="CQO157"/>
      <c r="CQP157"/>
      <c r="CQQ157"/>
      <c r="CQR157"/>
      <c r="CQS157"/>
      <c r="CQT157"/>
      <c r="CQU157"/>
      <c r="CQV157"/>
      <c r="CQW157"/>
      <c r="CQX157"/>
      <c r="CQY157"/>
      <c r="CQZ157"/>
      <c r="CRA157"/>
      <c r="CRB157"/>
      <c r="CRC157"/>
      <c r="CRD157"/>
      <c r="CRE157"/>
      <c r="CRF157"/>
      <c r="CRG157"/>
      <c r="CRH157"/>
      <c r="CRI157"/>
      <c r="CRJ157"/>
      <c r="CRK157"/>
      <c r="CRL157"/>
    </row>
    <row r="158" spans="1:2508" x14ac:dyDescent="0.3">
      <c r="A158" s="477" t="s">
        <v>107</v>
      </c>
      <c r="B158" s="477" t="s">
        <v>136</v>
      </c>
      <c r="C158" s="506">
        <v>27800</v>
      </c>
      <c r="D158" s="119" t="s">
        <v>101</v>
      </c>
      <c r="E158" s="103">
        <v>0</v>
      </c>
      <c r="F158" s="103">
        <v>2000</v>
      </c>
      <c r="G158" s="103">
        <v>4000</v>
      </c>
      <c r="H158" s="103">
        <v>6000</v>
      </c>
      <c r="I158" s="103">
        <v>8000</v>
      </c>
      <c r="J158" s="103">
        <v>10000</v>
      </c>
      <c r="K158" s="103">
        <v>12000</v>
      </c>
      <c r="L158" s="103">
        <v>14000</v>
      </c>
      <c r="M158" s="103">
        <v>16000</v>
      </c>
      <c r="N158" s="103">
        <v>18000</v>
      </c>
      <c r="O158" s="103">
        <v>20000</v>
      </c>
      <c r="P158" s="103">
        <v>22000</v>
      </c>
      <c r="Q158" s="103">
        <v>24000</v>
      </c>
      <c r="R158" s="103">
        <v>26000</v>
      </c>
      <c r="S158" s="103">
        <v>28000</v>
      </c>
      <c r="T158" s="68"/>
      <c r="U158" s="68"/>
      <c r="V158" s="68"/>
      <c r="W158" s="68"/>
      <c r="X158" s="68"/>
      <c r="Y158" s="68"/>
      <c r="Z158" s="68"/>
      <c r="AA158" s="68"/>
      <c r="AB158" s="68"/>
      <c r="AC158" s="68"/>
      <c r="AD158" s="68"/>
      <c r="AE158" s="68"/>
      <c r="AF158" s="68"/>
      <c r="AG158" s="68"/>
      <c r="AH158" s="68"/>
      <c r="AI158" s="68"/>
      <c r="AJ158" s="68"/>
      <c r="AK158" s="68"/>
      <c r="AL158" s="68"/>
      <c r="AM158" s="69"/>
    </row>
    <row r="159" spans="1:2508" ht="15" thickBot="1" x14ac:dyDescent="0.35">
      <c r="A159" s="496"/>
      <c r="B159" s="496"/>
      <c r="C159" s="507"/>
      <c r="D159" s="119" t="s">
        <v>50</v>
      </c>
      <c r="E159" s="111">
        <v>0</v>
      </c>
      <c r="F159" s="112">
        <v>50.974299999999999</v>
      </c>
      <c r="G159" s="112">
        <v>81.209999999999994</v>
      </c>
      <c r="H159" s="112">
        <v>91.316500000000005</v>
      </c>
      <c r="I159" s="112">
        <v>96.382300000000001</v>
      </c>
      <c r="J159" s="112">
        <v>109.46</v>
      </c>
      <c r="K159" s="112">
        <v>123.422</v>
      </c>
      <c r="L159" s="112">
        <v>148.17099999999999</v>
      </c>
      <c r="M159" s="112">
        <v>204.22300000000001</v>
      </c>
      <c r="N159" s="112">
        <v>216.291</v>
      </c>
      <c r="O159" s="112">
        <v>216.291</v>
      </c>
      <c r="P159" s="112">
        <v>216.291</v>
      </c>
      <c r="Q159" s="112">
        <v>216.291</v>
      </c>
      <c r="R159" s="112">
        <v>216.291</v>
      </c>
      <c r="S159" s="112">
        <v>216.291</v>
      </c>
      <c r="T159" s="79"/>
      <c r="U159" s="79"/>
      <c r="V159" s="79"/>
      <c r="W159" s="79"/>
      <c r="X159" s="79"/>
      <c r="Y159" s="79"/>
      <c r="Z159" s="79"/>
      <c r="AA159" s="79"/>
      <c r="AB159" s="79"/>
      <c r="AC159" s="79"/>
      <c r="AD159" s="79"/>
      <c r="AE159" s="79"/>
      <c r="AF159" s="79"/>
      <c r="AG159" s="79"/>
      <c r="AH159" s="79"/>
      <c r="AI159" s="79"/>
      <c r="AJ159" s="79"/>
      <c r="AK159" s="79"/>
      <c r="AL159" s="79"/>
      <c r="AM159" s="114"/>
    </row>
    <row r="160" spans="1:2508" x14ac:dyDescent="0.3">
      <c r="A160" s="477" t="s">
        <v>113</v>
      </c>
      <c r="B160" s="477" t="s">
        <v>136</v>
      </c>
      <c r="C160" s="506">
        <v>14500</v>
      </c>
      <c r="D160" s="119" t="s">
        <v>101</v>
      </c>
      <c r="E160" s="103">
        <v>0</v>
      </c>
      <c r="F160" s="103">
        <v>500</v>
      </c>
      <c r="G160" s="103">
        <v>1000</v>
      </c>
      <c r="H160" s="103">
        <v>1500</v>
      </c>
      <c r="I160" s="103">
        <v>2000</v>
      </c>
      <c r="J160" s="103">
        <v>2500</v>
      </c>
      <c r="K160" s="103">
        <v>3000</v>
      </c>
      <c r="L160" s="103">
        <v>3500</v>
      </c>
      <c r="M160" s="103">
        <v>4000</v>
      </c>
      <c r="N160" s="103">
        <v>4500</v>
      </c>
      <c r="O160" s="103">
        <v>5000</v>
      </c>
      <c r="P160" s="103">
        <v>5500</v>
      </c>
      <c r="Q160" s="103">
        <v>6000</v>
      </c>
      <c r="R160" s="103">
        <v>6500</v>
      </c>
      <c r="S160" s="103">
        <v>7000</v>
      </c>
      <c r="T160" s="68">
        <v>7500</v>
      </c>
      <c r="U160" s="68">
        <v>8000</v>
      </c>
      <c r="V160" s="68">
        <v>8500</v>
      </c>
      <c r="W160" s="68">
        <v>9000</v>
      </c>
      <c r="X160" s="68">
        <v>9500</v>
      </c>
      <c r="Y160" s="68">
        <v>10000</v>
      </c>
      <c r="Z160" s="68">
        <v>10500</v>
      </c>
      <c r="AA160" s="68">
        <v>11000</v>
      </c>
      <c r="AB160" s="68">
        <v>11500</v>
      </c>
      <c r="AC160" s="68">
        <v>12000</v>
      </c>
      <c r="AD160" s="68">
        <v>12500</v>
      </c>
      <c r="AE160" s="68">
        <v>13000</v>
      </c>
      <c r="AF160" s="68">
        <v>13500</v>
      </c>
      <c r="AG160" s="68">
        <v>14000</v>
      </c>
      <c r="AH160" s="68">
        <v>14500</v>
      </c>
      <c r="AI160" s="68"/>
      <c r="AJ160" s="68"/>
      <c r="AK160" s="68"/>
      <c r="AL160" s="68"/>
      <c r="AM160" s="69"/>
    </row>
    <row r="161" spans="1:2508" ht="15" thickBot="1" x14ac:dyDescent="0.35">
      <c r="A161" s="478"/>
      <c r="B161" s="496"/>
      <c r="C161" s="498"/>
      <c r="D161" s="119" t="s">
        <v>50</v>
      </c>
      <c r="E161" s="57">
        <v>0</v>
      </c>
      <c r="F161" s="58">
        <v>10.7961939</v>
      </c>
      <c r="G161" s="58">
        <v>41.488762601200001</v>
      </c>
      <c r="H161" s="58">
        <v>69.589806560000014</v>
      </c>
      <c r="I161" s="58">
        <v>94.812562189999994</v>
      </c>
      <c r="J161" s="58">
        <v>106.66908508867104</v>
      </c>
      <c r="K161" s="58">
        <v>119.606988</v>
      </c>
      <c r="L161" s="58">
        <v>140.56757997980003</v>
      </c>
      <c r="M161" s="58">
        <v>158.59254590300003</v>
      </c>
      <c r="N161" s="58">
        <v>179.93148888900004</v>
      </c>
      <c r="O161" s="58">
        <v>202.89101044029999</v>
      </c>
      <c r="P161" s="58">
        <v>214.78473021100001</v>
      </c>
      <c r="Q161" s="58">
        <v>224.11729660400007</v>
      </c>
      <c r="R161" s="58">
        <v>224.4862273680001</v>
      </c>
      <c r="S161" s="58">
        <v>224.4862273680001</v>
      </c>
      <c r="T161" s="40">
        <v>224.4862273680001</v>
      </c>
      <c r="U161" s="40">
        <v>224.4862273680001</v>
      </c>
      <c r="V161" s="40">
        <v>224.4862273680001</v>
      </c>
      <c r="W161" s="40">
        <v>224.4862273680001</v>
      </c>
      <c r="X161" s="40">
        <v>224.4862273680001</v>
      </c>
      <c r="Y161" s="40">
        <v>224.4862273680001</v>
      </c>
      <c r="Z161" s="40">
        <v>224.4862273680001</v>
      </c>
      <c r="AA161" s="40">
        <v>224.4862273680001</v>
      </c>
      <c r="AB161" s="40">
        <v>224.4862273680001</v>
      </c>
      <c r="AC161" s="40">
        <v>224.4862273680001</v>
      </c>
      <c r="AD161" s="40">
        <v>224.4862273680001</v>
      </c>
      <c r="AE161" s="40">
        <v>224.4862273680001</v>
      </c>
      <c r="AF161" s="40">
        <v>224.4862273680001</v>
      </c>
      <c r="AG161" s="40">
        <v>224.4862273680001</v>
      </c>
      <c r="AH161" s="40">
        <v>224.4862273680001</v>
      </c>
      <c r="AI161" s="40"/>
      <c r="AJ161" s="40"/>
      <c r="AK161" s="40"/>
      <c r="AL161" s="40"/>
      <c r="AM161" s="60"/>
    </row>
    <row r="162" spans="1:2508" x14ac:dyDescent="0.3">
      <c r="A162" s="477" t="s">
        <v>114</v>
      </c>
      <c r="B162" s="477" t="s">
        <v>136</v>
      </c>
      <c r="C162" s="506">
        <v>22500</v>
      </c>
      <c r="D162" s="119" t="s">
        <v>101</v>
      </c>
      <c r="E162" s="103">
        <v>0</v>
      </c>
      <c r="F162" s="103">
        <v>1500</v>
      </c>
      <c r="G162" s="103">
        <v>3000</v>
      </c>
      <c r="H162" s="103">
        <v>4500</v>
      </c>
      <c r="I162" s="103">
        <v>6000</v>
      </c>
      <c r="J162" s="103">
        <v>7500</v>
      </c>
      <c r="K162" s="103">
        <v>9000</v>
      </c>
      <c r="L162" s="103">
        <v>10500</v>
      </c>
      <c r="M162" s="103">
        <v>12000</v>
      </c>
      <c r="N162" s="103">
        <v>13500</v>
      </c>
      <c r="O162" s="103">
        <v>15000</v>
      </c>
      <c r="P162" s="103">
        <v>16500</v>
      </c>
      <c r="Q162" s="103">
        <v>18000</v>
      </c>
      <c r="R162" s="103">
        <v>19500</v>
      </c>
      <c r="S162" s="103">
        <v>21000</v>
      </c>
      <c r="T162" s="68">
        <v>22500</v>
      </c>
      <c r="U162" s="68"/>
      <c r="V162" s="68"/>
      <c r="W162" s="68"/>
      <c r="X162" s="68"/>
      <c r="Y162" s="68"/>
      <c r="Z162" s="68"/>
      <c r="AA162" s="68"/>
      <c r="AB162" s="68"/>
      <c r="AC162" s="68"/>
      <c r="AD162" s="68"/>
      <c r="AE162" s="68"/>
      <c r="AF162" s="68"/>
      <c r="AG162" s="68"/>
      <c r="AH162" s="68"/>
      <c r="AI162" s="68"/>
      <c r="AJ162" s="68"/>
      <c r="AK162" s="68"/>
      <c r="AL162" s="68"/>
      <c r="AM162" s="69"/>
    </row>
    <row r="163" spans="1:2508" ht="15" thickBot="1" x14ac:dyDescent="0.35">
      <c r="A163" s="478"/>
      <c r="B163" s="496"/>
      <c r="C163" s="498"/>
      <c r="D163" s="119" t="s">
        <v>50</v>
      </c>
      <c r="E163" s="57">
        <v>0</v>
      </c>
      <c r="F163" s="58">
        <v>45.806759800000002</v>
      </c>
      <c r="G163" s="58">
        <v>101.45721979999999</v>
      </c>
      <c r="H163" s="58">
        <v>129.918137083</v>
      </c>
      <c r="I163" s="58">
        <v>129.918137083</v>
      </c>
      <c r="J163" s="58">
        <v>129.918137083</v>
      </c>
      <c r="K163" s="58">
        <v>140.66041522999998</v>
      </c>
      <c r="L163" s="58">
        <v>172.65528881379996</v>
      </c>
      <c r="M163" s="58">
        <v>210.75409942999997</v>
      </c>
      <c r="N163" s="58">
        <v>245.94171830000005</v>
      </c>
      <c r="O163" s="58">
        <v>245.94171830000005</v>
      </c>
      <c r="P163" s="58">
        <v>245.94171830000005</v>
      </c>
      <c r="Q163" s="58">
        <v>245.94171830000005</v>
      </c>
      <c r="R163" s="58">
        <v>245.94171830000005</v>
      </c>
      <c r="S163" s="58">
        <v>245.94171830000005</v>
      </c>
      <c r="T163" s="40">
        <v>245.94171830000005</v>
      </c>
      <c r="U163" s="40"/>
      <c r="V163" s="40"/>
      <c r="W163" s="40"/>
      <c r="X163" s="40"/>
      <c r="Y163" s="40"/>
      <c r="Z163" s="40"/>
      <c r="AA163" s="40"/>
      <c r="AB163" s="40"/>
      <c r="AC163" s="40"/>
      <c r="AD163" s="40"/>
      <c r="AE163" s="40"/>
      <c r="AF163" s="40"/>
      <c r="AG163" s="40"/>
      <c r="AH163" s="40"/>
      <c r="AI163" s="40"/>
      <c r="AJ163" s="40"/>
      <c r="AK163" s="40"/>
      <c r="AL163" s="40"/>
      <c r="AM163" s="60"/>
    </row>
    <row r="164" spans="1:2508" x14ac:dyDescent="0.3">
      <c r="A164" s="477" t="s">
        <v>115</v>
      </c>
      <c r="B164" s="477" t="s">
        <v>136</v>
      </c>
      <c r="C164" s="506">
        <v>31500</v>
      </c>
      <c r="D164" s="119" t="s">
        <v>101</v>
      </c>
      <c r="E164" s="103">
        <v>0</v>
      </c>
      <c r="F164" s="103">
        <v>1500</v>
      </c>
      <c r="G164" s="103">
        <v>3000</v>
      </c>
      <c r="H164" s="103">
        <v>4500</v>
      </c>
      <c r="I164" s="103">
        <v>6000</v>
      </c>
      <c r="J164" s="103">
        <v>7500</v>
      </c>
      <c r="K164" s="103">
        <v>9000</v>
      </c>
      <c r="L164" s="103">
        <v>10500</v>
      </c>
      <c r="M164" s="103">
        <v>12000</v>
      </c>
      <c r="N164" s="103">
        <v>13500</v>
      </c>
      <c r="O164" s="103">
        <v>15000</v>
      </c>
      <c r="P164" s="103">
        <v>16500</v>
      </c>
      <c r="Q164" s="103">
        <v>18000</v>
      </c>
      <c r="R164" s="103">
        <v>19500</v>
      </c>
      <c r="S164" s="103">
        <v>21000</v>
      </c>
      <c r="T164" s="68">
        <v>22500</v>
      </c>
      <c r="U164" s="68">
        <v>24000</v>
      </c>
      <c r="V164" s="68">
        <v>25500</v>
      </c>
      <c r="W164" s="68">
        <v>27000</v>
      </c>
      <c r="X164" s="68">
        <v>28500</v>
      </c>
      <c r="Y164" s="68">
        <v>30000</v>
      </c>
      <c r="Z164" s="68">
        <v>31500</v>
      </c>
      <c r="AA164" s="68"/>
      <c r="AB164" s="68"/>
      <c r="AC164" s="68"/>
      <c r="AD164" s="68"/>
      <c r="AE164" s="68"/>
      <c r="AF164" s="68"/>
      <c r="AG164" s="68"/>
      <c r="AH164" s="68"/>
      <c r="AI164" s="68"/>
      <c r="AJ164" s="68"/>
      <c r="AK164" s="68"/>
      <c r="AL164" s="68"/>
      <c r="AM164" s="69"/>
    </row>
    <row r="165" spans="1:2508" ht="15" thickBot="1" x14ac:dyDescent="0.35">
      <c r="A165" s="478"/>
      <c r="B165" s="496"/>
      <c r="C165" s="498"/>
      <c r="D165" s="119" t="s">
        <v>50</v>
      </c>
      <c r="E165" s="57">
        <v>0</v>
      </c>
      <c r="F165" s="58">
        <v>49.7354913</v>
      </c>
      <c r="G165" s="58">
        <v>91.20222852385001</v>
      </c>
      <c r="H165" s="58">
        <v>93.953281509999997</v>
      </c>
      <c r="I165" s="58">
        <v>120.98636085000001</v>
      </c>
      <c r="J165" s="58">
        <v>142.60428580609999</v>
      </c>
      <c r="K165" s="58">
        <v>157.27527196899999</v>
      </c>
      <c r="L165" s="58">
        <v>170.16619920999997</v>
      </c>
      <c r="M165" s="58">
        <v>187.20167642000001</v>
      </c>
      <c r="N165" s="58">
        <v>198.71934311599998</v>
      </c>
      <c r="O165" s="58">
        <v>213.61074611700002</v>
      </c>
      <c r="P165" s="58">
        <v>228.50740735999997</v>
      </c>
      <c r="Q165" s="58">
        <v>252.19601094800001</v>
      </c>
      <c r="R165" s="58">
        <v>264.94099527149996</v>
      </c>
      <c r="S165" s="58">
        <v>272.12373009100003</v>
      </c>
      <c r="T165" s="40">
        <v>274.87091482169996</v>
      </c>
      <c r="U165" s="40">
        <v>274.87091482169996</v>
      </c>
      <c r="V165" s="40">
        <v>274.87091482169996</v>
      </c>
      <c r="W165" s="40">
        <v>274.87091482169996</v>
      </c>
      <c r="X165" s="40">
        <v>274.87091482169996</v>
      </c>
      <c r="Y165" s="40">
        <v>274.87091482169996</v>
      </c>
      <c r="Z165" s="40">
        <v>274.87091482169996</v>
      </c>
      <c r="AA165" s="40"/>
      <c r="AB165" s="40"/>
      <c r="AC165" s="40"/>
      <c r="AD165" s="40"/>
      <c r="AE165" s="40"/>
      <c r="AF165" s="40"/>
      <c r="AG165" s="40"/>
      <c r="AH165" s="40"/>
      <c r="AI165" s="40"/>
      <c r="AJ165" s="40"/>
      <c r="AK165" s="40"/>
      <c r="AL165" s="40"/>
      <c r="AM165" s="60"/>
    </row>
    <row r="166" spans="1:2508" s="128" customFormat="1" ht="15" thickBot="1" x14ac:dyDescent="0.35">
      <c r="A166" s="129" t="s">
        <v>268</v>
      </c>
      <c r="B166" s="126"/>
      <c r="C166" s="126"/>
      <c r="D166" s="127"/>
      <c r="E166" s="127"/>
      <c r="F166" s="127"/>
      <c r="G166" s="127"/>
      <c r="H166" s="127"/>
      <c r="I166" s="127"/>
      <c r="J166" s="127"/>
      <c r="K166" s="127"/>
      <c r="L166" s="127"/>
      <c r="M166" s="127"/>
      <c r="N166" s="127"/>
      <c r="O166" s="127"/>
      <c r="P166" s="127"/>
      <c r="Q166" s="127"/>
      <c r="R166" s="127"/>
      <c r="S166" s="127"/>
      <c r="T166" s="127"/>
      <c r="U166" s="127"/>
      <c r="V166" s="127"/>
      <c r="W166" s="127"/>
      <c r="X166" s="127"/>
      <c r="Y166" s="127"/>
      <c r="Z166" s="127"/>
      <c r="AA166" s="127"/>
      <c r="AB166" s="127"/>
      <c r="AC166" s="127"/>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c r="EI166"/>
      <c r="EJ166"/>
      <c r="EK166"/>
      <c r="EL166"/>
      <c r="EM166"/>
      <c r="EN166"/>
      <c r="EO166"/>
      <c r="EP166"/>
      <c r="EQ166"/>
      <c r="ER166"/>
      <c r="ES166"/>
      <c r="ET166"/>
      <c r="EU166"/>
      <c r="EV166"/>
      <c r="EW166"/>
      <c r="EX166"/>
      <c r="EY166"/>
      <c r="EZ166"/>
      <c r="FA166"/>
      <c r="FB166"/>
      <c r="FC166"/>
      <c r="FD166"/>
      <c r="FE166"/>
      <c r="FF166"/>
      <c r="FG166"/>
      <c r="FH166"/>
      <c r="FI166"/>
      <c r="FJ166"/>
      <c r="FK166"/>
      <c r="FL166"/>
      <c r="FM166"/>
      <c r="FN166"/>
      <c r="FO166"/>
      <c r="FP166"/>
      <c r="FQ166"/>
      <c r="FR166"/>
      <c r="FS166"/>
      <c r="FT166"/>
      <c r="FU166"/>
      <c r="FV166"/>
      <c r="FW166"/>
      <c r="FX166"/>
      <c r="FY166"/>
      <c r="FZ166"/>
      <c r="GA166"/>
      <c r="GB166"/>
      <c r="GC166"/>
      <c r="GD166"/>
      <c r="GE166"/>
      <c r="GF166"/>
      <c r="GG166"/>
      <c r="GH166"/>
      <c r="GI166"/>
      <c r="GJ166"/>
      <c r="GK166"/>
      <c r="GL166"/>
      <c r="GM166"/>
      <c r="GN166"/>
      <c r="GO166"/>
      <c r="GP166"/>
      <c r="GQ166"/>
      <c r="GR166"/>
      <c r="GS166"/>
      <c r="GT166"/>
      <c r="GU166"/>
      <c r="GV166"/>
      <c r="GW166"/>
      <c r="GX166"/>
      <c r="GY166"/>
      <c r="GZ166"/>
      <c r="HA166"/>
      <c r="HB166"/>
      <c r="HC166"/>
      <c r="HD166"/>
      <c r="HE166"/>
      <c r="HF166"/>
      <c r="HG166"/>
      <c r="HH166"/>
      <c r="HI166"/>
      <c r="HJ166"/>
      <c r="HK166"/>
      <c r="HL166"/>
      <c r="HM166"/>
      <c r="HN166"/>
      <c r="HO166"/>
      <c r="HP166"/>
      <c r="HQ166"/>
      <c r="HR166"/>
      <c r="HS166"/>
      <c r="HT166"/>
      <c r="HU166"/>
      <c r="HV166"/>
      <c r="HW166"/>
      <c r="HX166"/>
      <c r="HY166"/>
      <c r="HZ166"/>
      <c r="IA166"/>
      <c r="IB166"/>
      <c r="IC166"/>
      <c r="ID166"/>
      <c r="IE166"/>
      <c r="IF166"/>
      <c r="IG166"/>
      <c r="IH166"/>
      <c r="II166"/>
      <c r="IJ166"/>
      <c r="IK166"/>
      <c r="IL166"/>
      <c r="IM166"/>
      <c r="IN166"/>
      <c r="IO166"/>
      <c r="IP166"/>
      <c r="IQ166"/>
      <c r="IR166"/>
      <c r="IS166"/>
      <c r="IT166"/>
      <c r="IU166"/>
      <c r="IV166"/>
      <c r="IW166"/>
      <c r="IX166"/>
      <c r="IY166"/>
      <c r="IZ166"/>
      <c r="JA166"/>
      <c r="JB166"/>
      <c r="JC166"/>
      <c r="JD166"/>
      <c r="JE166"/>
      <c r="JF166"/>
      <c r="JG166"/>
      <c r="JH166"/>
      <c r="JI166"/>
      <c r="JJ166"/>
      <c r="JK166"/>
      <c r="JL166"/>
      <c r="JM166"/>
      <c r="JN166"/>
      <c r="JO166"/>
      <c r="JP166"/>
      <c r="JQ166"/>
      <c r="JR166"/>
      <c r="JS166"/>
      <c r="JT166"/>
      <c r="JU166"/>
      <c r="JV166"/>
      <c r="JW166"/>
      <c r="JX166"/>
      <c r="JY166"/>
      <c r="JZ166"/>
      <c r="KA166"/>
      <c r="KB166"/>
      <c r="KC166"/>
      <c r="KD166"/>
      <c r="KE166"/>
      <c r="KF166"/>
      <c r="KG166"/>
      <c r="KH166"/>
      <c r="KI166"/>
      <c r="KJ166"/>
      <c r="KK166"/>
      <c r="KL166"/>
      <c r="KM166"/>
      <c r="KN166"/>
      <c r="KO166"/>
      <c r="KP166"/>
      <c r="KQ166"/>
      <c r="KR166"/>
      <c r="KS166"/>
      <c r="KT166"/>
      <c r="KU166"/>
      <c r="KV166"/>
      <c r="KW166"/>
      <c r="KX166"/>
      <c r="KY166"/>
      <c r="KZ166"/>
      <c r="LA166"/>
      <c r="LB166"/>
      <c r="LC166"/>
      <c r="LD166"/>
      <c r="LE166"/>
      <c r="LF166"/>
      <c r="LG166"/>
      <c r="LH166"/>
      <c r="LI166"/>
      <c r="LJ166"/>
      <c r="LK166"/>
      <c r="LL166"/>
      <c r="LM166"/>
      <c r="LN166"/>
      <c r="LO166"/>
      <c r="LP166"/>
      <c r="LQ166"/>
      <c r="LR166"/>
      <c r="LS166"/>
      <c r="LT166"/>
      <c r="LU166"/>
      <c r="LV166"/>
      <c r="LW166"/>
      <c r="LX166"/>
      <c r="LY166"/>
      <c r="LZ166"/>
      <c r="MA166"/>
      <c r="MB166"/>
      <c r="MC166"/>
      <c r="MD166"/>
      <c r="ME166"/>
      <c r="MF166"/>
      <c r="MG166"/>
      <c r="MH166"/>
      <c r="MI166"/>
      <c r="MJ166"/>
      <c r="MK166"/>
      <c r="ML166"/>
      <c r="MM166"/>
      <c r="MN166"/>
      <c r="MO166"/>
      <c r="MP166"/>
      <c r="MQ166"/>
      <c r="MR166"/>
      <c r="MS166"/>
      <c r="MT166"/>
      <c r="MU166"/>
      <c r="MV166"/>
      <c r="MW166"/>
      <c r="MX166"/>
      <c r="MY166"/>
      <c r="MZ166"/>
      <c r="NA166"/>
      <c r="NB166"/>
      <c r="NC166"/>
      <c r="ND166"/>
      <c r="NE166"/>
      <c r="NF166"/>
      <c r="NG166"/>
      <c r="NH166"/>
      <c r="NI166"/>
      <c r="NJ166"/>
      <c r="NK166"/>
      <c r="NL166"/>
      <c r="NM166"/>
      <c r="NN166"/>
      <c r="NO166"/>
      <c r="NP166"/>
      <c r="NQ166"/>
      <c r="NR166"/>
      <c r="NS166"/>
      <c r="NT166"/>
      <c r="NU166"/>
      <c r="NV166"/>
      <c r="NW166"/>
      <c r="NX166"/>
      <c r="NY166"/>
      <c r="NZ166"/>
      <c r="OA166"/>
      <c r="OB166"/>
      <c r="OC166"/>
      <c r="OD166"/>
      <c r="OE166"/>
      <c r="OF166"/>
      <c r="OG166"/>
      <c r="OH166"/>
      <c r="OI166"/>
      <c r="OJ166"/>
      <c r="OK166"/>
      <c r="OL166"/>
      <c r="OM166"/>
      <c r="ON166"/>
      <c r="OO166"/>
      <c r="OP166"/>
      <c r="OQ166"/>
      <c r="OR166"/>
      <c r="OS166"/>
      <c r="OT166"/>
      <c r="OU166"/>
      <c r="OV166"/>
      <c r="OW166"/>
      <c r="OX166"/>
      <c r="OY166"/>
      <c r="OZ166"/>
      <c r="PA166"/>
      <c r="PB166"/>
      <c r="PC166"/>
      <c r="PD166"/>
      <c r="PE166"/>
      <c r="PF166"/>
      <c r="PG166"/>
      <c r="PH166"/>
      <c r="PI166"/>
      <c r="PJ166"/>
      <c r="PK166"/>
      <c r="PL166"/>
      <c r="PM166"/>
      <c r="PN166"/>
      <c r="PO166"/>
      <c r="PP166"/>
      <c r="PQ166"/>
      <c r="PR166"/>
      <c r="PS166"/>
      <c r="PT166"/>
      <c r="PU166"/>
      <c r="PV166"/>
      <c r="PW166"/>
      <c r="PX166"/>
      <c r="PY166"/>
      <c r="PZ166"/>
      <c r="QA166"/>
      <c r="QB166"/>
      <c r="QC166"/>
      <c r="QD166"/>
      <c r="QE166"/>
      <c r="QF166"/>
      <c r="QG166"/>
      <c r="QH166"/>
      <c r="QI166"/>
      <c r="QJ166"/>
      <c r="QK166"/>
      <c r="QL166"/>
      <c r="QM166"/>
      <c r="QN166"/>
      <c r="QO166"/>
      <c r="QP166"/>
      <c r="QQ166"/>
      <c r="QR166"/>
      <c r="QS166"/>
      <c r="QT166"/>
      <c r="QU166"/>
      <c r="QV166"/>
      <c r="QW166"/>
      <c r="QX166"/>
      <c r="QY166"/>
      <c r="QZ166"/>
      <c r="RA166"/>
      <c r="RB166"/>
      <c r="RC166"/>
      <c r="RD166"/>
      <c r="RE166"/>
      <c r="RF166"/>
      <c r="RG166"/>
      <c r="RH166"/>
      <c r="RI166"/>
      <c r="RJ166"/>
      <c r="RK166"/>
      <c r="RL166"/>
      <c r="RM166"/>
      <c r="RN166"/>
      <c r="RO166"/>
      <c r="RP166"/>
      <c r="RQ166"/>
      <c r="RR166"/>
      <c r="RS166"/>
      <c r="RT166"/>
      <c r="RU166"/>
      <c r="RV166"/>
      <c r="RW166"/>
      <c r="RX166"/>
      <c r="RY166"/>
      <c r="RZ166"/>
      <c r="SA166"/>
      <c r="SB166"/>
      <c r="SC166"/>
      <c r="SD166"/>
      <c r="SE166"/>
      <c r="SF166"/>
      <c r="SG166"/>
      <c r="SH166"/>
      <c r="SI166"/>
      <c r="SJ166"/>
      <c r="SK166"/>
      <c r="SL166"/>
      <c r="SM166"/>
      <c r="SN166"/>
      <c r="SO166"/>
      <c r="SP166"/>
      <c r="SQ166"/>
      <c r="SR166"/>
      <c r="SS166"/>
      <c r="ST166"/>
      <c r="SU166"/>
      <c r="SV166"/>
      <c r="SW166"/>
      <c r="SX166"/>
      <c r="SY166"/>
      <c r="SZ166"/>
      <c r="TA166"/>
      <c r="TB166"/>
      <c r="TC166"/>
      <c r="TD166"/>
      <c r="TE166"/>
      <c r="TF166"/>
      <c r="TG166"/>
      <c r="TH166"/>
      <c r="TI166"/>
      <c r="TJ166"/>
      <c r="TK166"/>
      <c r="TL166"/>
      <c r="TM166"/>
      <c r="TN166"/>
      <c r="TO166"/>
      <c r="TP166"/>
      <c r="TQ166"/>
      <c r="TR166"/>
      <c r="TS166"/>
      <c r="TT166"/>
      <c r="TU166"/>
      <c r="TV166"/>
      <c r="TW166"/>
      <c r="TX166"/>
      <c r="TY166"/>
      <c r="TZ166"/>
      <c r="UA166"/>
      <c r="UB166"/>
      <c r="UC166"/>
      <c r="UD166"/>
      <c r="UE166"/>
      <c r="UF166"/>
      <c r="UG166"/>
      <c r="UH166"/>
      <c r="UI166"/>
      <c r="UJ166"/>
      <c r="UK166"/>
      <c r="UL166"/>
      <c r="UM166"/>
      <c r="UN166"/>
      <c r="UO166"/>
      <c r="UP166"/>
      <c r="UQ166"/>
      <c r="UR166"/>
      <c r="US166"/>
      <c r="UT166"/>
      <c r="UU166"/>
      <c r="UV166"/>
      <c r="UW166"/>
      <c r="UX166"/>
      <c r="UY166"/>
      <c r="UZ166"/>
      <c r="VA166"/>
      <c r="VB166"/>
      <c r="VC166"/>
      <c r="VD166"/>
      <c r="VE166"/>
      <c r="VF166"/>
      <c r="VG166"/>
      <c r="VH166"/>
      <c r="VI166"/>
      <c r="VJ166"/>
      <c r="VK166"/>
      <c r="VL166"/>
      <c r="VM166"/>
      <c r="VN166"/>
      <c r="VO166"/>
      <c r="VP166"/>
      <c r="VQ166"/>
      <c r="VR166"/>
      <c r="VS166"/>
      <c r="VT166"/>
      <c r="VU166"/>
      <c r="VV166"/>
      <c r="VW166"/>
      <c r="VX166"/>
      <c r="VY166"/>
      <c r="VZ166"/>
      <c r="WA166"/>
      <c r="WB166"/>
      <c r="WC166"/>
      <c r="WD166"/>
      <c r="WE166"/>
      <c r="WF166"/>
      <c r="WG166"/>
      <c r="WH166"/>
      <c r="WI166"/>
      <c r="WJ166"/>
      <c r="WK166"/>
      <c r="WL166"/>
      <c r="WM166"/>
      <c r="WN166"/>
      <c r="WO166"/>
      <c r="WP166"/>
      <c r="WQ166"/>
      <c r="WR166"/>
      <c r="WS166"/>
      <c r="WT166"/>
      <c r="WU166"/>
      <c r="WV166"/>
      <c r="WW166"/>
      <c r="WX166"/>
      <c r="WY166"/>
      <c r="WZ166"/>
      <c r="XA166"/>
      <c r="XB166"/>
      <c r="XC166"/>
      <c r="XD166"/>
      <c r="XE166"/>
      <c r="XF166"/>
      <c r="XG166"/>
      <c r="XH166"/>
      <c r="XI166"/>
      <c r="XJ166"/>
      <c r="XK166"/>
      <c r="XL166"/>
      <c r="XM166"/>
      <c r="XN166"/>
      <c r="XO166"/>
      <c r="XP166"/>
      <c r="XQ166"/>
      <c r="XR166"/>
      <c r="XS166"/>
      <c r="XT166"/>
      <c r="XU166"/>
      <c r="XV166"/>
      <c r="XW166"/>
      <c r="XX166"/>
      <c r="XY166"/>
      <c r="XZ166"/>
      <c r="YA166"/>
      <c r="YB166"/>
      <c r="YC166"/>
      <c r="YD166"/>
      <c r="YE166"/>
      <c r="YF166"/>
      <c r="YG166"/>
      <c r="YH166"/>
      <c r="YI166"/>
      <c r="YJ166"/>
      <c r="YK166"/>
      <c r="YL166"/>
      <c r="YM166"/>
      <c r="YN166"/>
      <c r="YO166"/>
      <c r="YP166"/>
      <c r="YQ166"/>
      <c r="YR166"/>
      <c r="YS166"/>
      <c r="YT166"/>
      <c r="YU166"/>
      <c r="YV166"/>
      <c r="YW166"/>
      <c r="YX166"/>
      <c r="YY166"/>
      <c r="YZ166"/>
      <c r="ZA166"/>
      <c r="ZB166"/>
      <c r="ZC166"/>
      <c r="ZD166"/>
      <c r="ZE166"/>
      <c r="ZF166"/>
      <c r="ZG166"/>
      <c r="ZH166"/>
      <c r="ZI166"/>
      <c r="ZJ166"/>
      <c r="ZK166"/>
      <c r="ZL166"/>
      <c r="ZM166"/>
      <c r="ZN166"/>
      <c r="ZO166"/>
      <c r="ZP166"/>
      <c r="ZQ166"/>
      <c r="ZR166"/>
      <c r="ZS166"/>
      <c r="ZT166"/>
      <c r="ZU166"/>
      <c r="ZV166"/>
      <c r="ZW166"/>
      <c r="ZX166"/>
      <c r="ZY166"/>
      <c r="ZZ166"/>
      <c r="AAA166"/>
      <c r="AAB166"/>
      <c r="AAC166"/>
      <c r="AAD166"/>
      <c r="AAE166"/>
      <c r="AAF166"/>
      <c r="AAG166"/>
      <c r="AAH166"/>
      <c r="AAI166"/>
      <c r="AAJ166"/>
      <c r="AAK166"/>
      <c r="AAL166"/>
      <c r="AAM166"/>
      <c r="AAN166"/>
      <c r="AAO166"/>
      <c r="AAP166"/>
      <c r="AAQ166"/>
      <c r="AAR166"/>
      <c r="AAS166"/>
      <c r="AAT166"/>
      <c r="AAU166"/>
      <c r="AAV166"/>
      <c r="AAW166"/>
      <c r="AAX166"/>
      <c r="AAY166"/>
      <c r="AAZ166"/>
      <c r="ABA166"/>
      <c r="ABB166"/>
      <c r="ABC166"/>
      <c r="ABD166"/>
      <c r="ABE166"/>
      <c r="ABF166"/>
      <c r="ABG166"/>
      <c r="ABH166"/>
      <c r="ABI166"/>
      <c r="ABJ166"/>
      <c r="ABK166"/>
      <c r="ABL166"/>
      <c r="ABM166"/>
      <c r="ABN166"/>
      <c r="ABO166"/>
      <c r="ABP166"/>
      <c r="ABQ166"/>
      <c r="ABR166"/>
      <c r="ABS166"/>
      <c r="ABT166"/>
      <c r="ABU166"/>
      <c r="ABV166"/>
      <c r="ABW166"/>
      <c r="ABX166"/>
      <c r="ABY166"/>
      <c r="ABZ166"/>
      <c r="ACA166"/>
      <c r="ACB166"/>
      <c r="ACC166"/>
      <c r="ACD166"/>
      <c r="ACE166"/>
      <c r="ACF166"/>
      <c r="ACG166"/>
      <c r="ACH166"/>
      <c r="ACI166"/>
      <c r="ACJ166"/>
      <c r="ACK166"/>
      <c r="ACL166"/>
      <c r="ACM166"/>
      <c r="ACN166"/>
      <c r="ACO166"/>
      <c r="ACP166"/>
      <c r="ACQ166"/>
      <c r="ACR166"/>
      <c r="ACS166"/>
      <c r="ACT166"/>
      <c r="ACU166"/>
      <c r="ACV166"/>
      <c r="ACW166"/>
      <c r="ACX166"/>
      <c r="ACY166"/>
      <c r="ACZ166"/>
      <c r="ADA166"/>
      <c r="ADB166"/>
      <c r="ADC166"/>
      <c r="ADD166"/>
      <c r="ADE166"/>
      <c r="ADF166"/>
      <c r="ADG166"/>
      <c r="ADH166"/>
      <c r="ADI166"/>
      <c r="ADJ166"/>
      <c r="ADK166"/>
      <c r="ADL166"/>
      <c r="ADM166"/>
      <c r="ADN166"/>
      <c r="ADO166"/>
      <c r="ADP166"/>
      <c r="ADQ166"/>
      <c r="ADR166"/>
      <c r="ADS166"/>
      <c r="ADT166"/>
      <c r="ADU166"/>
      <c r="ADV166"/>
      <c r="ADW166"/>
      <c r="ADX166"/>
      <c r="ADY166"/>
      <c r="ADZ166"/>
      <c r="AEA166"/>
      <c r="AEB166"/>
      <c r="AEC166"/>
      <c r="AED166"/>
      <c r="AEE166"/>
      <c r="AEF166"/>
      <c r="AEG166"/>
      <c r="AEH166"/>
      <c r="AEI166"/>
      <c r="AEJ166"/>
      <c r="AEK166"/>
      <c r="AEL166"/>
      <c r="AEM166"/>
      <c r="AEN166"/>
      <c r="AEO166"/>
      <c r="AEP166"/>
      <c r="AEQ166"/>
      <c r="AER166"/>
      <c r="AES166"/>
      <c r="AET166"/>
      <c r="AEU166"/>
      <c r="AEV166"/>
      <c r="AEW166"/>
      <c r="AEX166"/>
      <c r="AEY166"/>
      <c r="AEZ166"/>
      <c r="AFA166"/>
      <c r="AFB166"/>
      <c r="AFC166"/>
      <c r="AFD166"/>
      <c r="AFE166"/>
      <c r="AFF166"/>
      <c r="AFG166"/>
      <c r="AFH166"/>
      <c r="AFI166"/>
      <c r="AFJ166"/>
      <c r="AFK166"/>
      <c r="AFL166"/>
      <c r="AFM166"/>
      <c r="AFN166"/>
      <c r="AFO166"/>
      <c r="AFP166"/>
      <c r="AFQ166"/>
      <c r="AFR166"/>
      <c r="AFS166"/>
      <c r="AFT166"/>
      <c r="AFU166"/>
      <c r="AFV166"/>
      <c r="AFW166"/>
      <c r="AFX166"/>
      <c r="AFY166"/>
      <c r="AFZ166"/>
      <c r="AGA166"/>
      <c r="AGB166"/>
      <c r="AGC166"/>
      <c r="AGD166"/>
      <c r="AGE166"/>
      <c r="AGF166"/>
      <c r="AGG166"/>
      <c r="AGH166"/>
      <c r="AGI166"/>
      <c r="AGJ166"/>
      <c r="AGK166"/>
      <c r="AGL166"/>
      <c r="AGM166"/>
      <c r="AGN166"/>
      <c r="AGO166"/>
      <c r="AGP166"/>
      <c r="AGQ166"/>
      <c r="AGR166"/>
      <c r="AGS166"/>
      <c r="AGT166"/>
      <c r="AGU166"/>
      <c r="AGV166"/>
      <c r="AGW166"/>
      <c r="AGX166"/>
      <c r="AGY166"/>
      <c r="AGZ166"/>
      <c r="AHA166"/>
      <c r="AHB166"/>
      <c r="AHC166"/>
      <c r="AHD166"/>
      <c r="AHE166"/>
      <c r="AHF166"/>
      <c r="AHG166"/>
      <c r="AHH166"/>
      <c r="AHI166"/>
      <c r="AHJ166"/>
      <c r="AHK166"/>
      <c r="AHL166"/>
      <c r="AHM166"/>
      <c r="AHN166"/>
      <c r="AHO166"/>
      <c r="AHP166"/>
      <c r="AHQ166"/>
      <c r="AHR166"/>
      <c r="AHS166"/>
      <c r="AHT166"/>
      <c r="AHU166"/>
      <c r="AHV166"/>
      <c r="AHW166"/>
      <c r="AHX166"/>
      <c r="AHY166"/>
      <c r="AHZ166"/>
      <c r="AIA166"/>
      <c r="AIB166"/>
      <c r="AIC166"/>
      <c r="AID166"/>
      <c r="AIE166"/>
      <c r="AIF166"/>
      <c r="AIG166"/>
      <c r="AIH166"/>
      <c r="AII166"/>
      <c r="AIJ166"/>
      <c r="AIK166"/>
      <c r="AIL166"/>
      <c r="AIM166"/>
      <c r="AIN166"/>
      <c r="AIO166"/>
      <c r="AIP166"/>
      <c r="AIQ166"/>
      <c r="AIR166"/>
      <c r="AIS166"/>
      <c r="AIT166"/>
      <c r="AIU166"/>
      <c r="AIV166"/>
      <c r="AIW166"/>
      <c r="AIX166"/>
      <c r="AIY166"/>
      <c r="AIZ166"/>
      <c r="AJA166"/>
      <c r="AJB166"/>
      <c r="AJC166"/>
      <c r="AJD166"/>
      <c r="AJE166"/>
      <c r="AJF166"/>
      <c r="AJG166"/>
      <c r="AJH166"/>
      <c r="AJI166"/>
      <c r="AJJ166"/>
      <c r="AJK166"/>
      <c r="AJL166"/>
      <c r="AJM166"/>
      <c r="AJN166"/>
      <c r="AJO166"/>
      <c r="AJP166"/>
      <c r="AJQ166"/>
      <c r="AJR166"/>
      <c r="AJS166"/>
      <c r="AJT166"/>
      <c r="AJU166"/>
      <c r="AJV166"/>
      <c r="AJW166"/>
      <c r="AJX166"/>
      <c r="AJY166"/>
      <c r="AJZ166"/>
      <c r="AKA166"/>
      <c r="AKB166"/>
      <c r="AKC166"/>
      <c r="AKD166"/>
      <c r="AKE166"/>
      <c r="AKF166"/>
      <c r="AKG166"/>
      <c r="AKH166"/>
      <c r="AKI166"/>
      <c r="AKJ166"/>
      <c r="AKK166"/>
      <c r="AKL166"/>
      <c r="AKM166"/>
      <c r="AKN166"/>
      <c r="AKO166"/>
      <c r="AKP166"/>
      <c r="AKQ166"/>
      <c r="AKR166"/>
      <c r="AKS166"/>
      <c r="AKT166"/>
      <c r="AKU166"/>
      <c r="AKV166"/>
      <c r="AKW166"/>
      <c r="AKX166"/>
      <c r="AKY166"/>
      <c r="AKZ166"/>
      <c r="ALA166"/>
      <c r="ALB166"/>
      <c r="ALC166"/>
      <c r="ALD166"/>
      <c r="ALE166"/>
      <c r="ALF166"/>
      <c r="ALG166"/>
      <c r="ALH166"/>
      <c r="ALI166"/>
      <c r="ALJ166"/>
      <c r="ALK166"/>
      <c r="ALL166"/>
      <c r="ALM166"/>
      <c r="ALN166"/>
      <c r="ALO166"/>
      <c r="ALP166"/>
      <c r="ALQ166"/>
      <c r="ALR166"/>
      <c r="ALS166"/>
      <c r="ALT166"/>
      <c r="ALU166"/>
      <c r="ALV166"/>
      <c r="ALW166"/>
      <c r="ALX166"/>
      <c r="ALY166"/>
      <c r="ALZ166"/>
      <c r="AMA166"/>
      <c r="AMB166"/>
      <c r="AMC166"/>
      <c r="AMD166"/>
      <c r="AME166"/>
      <c r="AMF166"/>
      <c r="AMG166"/>
      <c r="AMH166"/>
      <c r="AMI166"/>
      <c r="AMJ166"/>
      <c r="AMK166"/>
      <c r="AML166"/>
      <c r="AMM166"/>
      <c r="AMN166"/>
      <c r="AMO166"/>
      <c r="AMP166"/>
      <c r="AMQ166"/>
      <c r="AMR166"/>
      <c r="AMS166"/>
      <c r="AMT166"/>
      <c r="AMU166"/>
      <c r="AMV166"/>
      <c r="AMW166"/>
      <c r="AMX166"/>
      <c r="AMY166"/>
      <c r="AMZ166"/>
      <c r="ANA166"/>
      <c r="ANB166"/>
      <c r="ANC166"/>
      <c r="AND166"/>
      <c r="ANE166"/>
      <c r="ANF166"/>
      <c r="ANG166"/>
      <c r="ANH166"/>
      <c r="ANI166"/>
      <c r="ANJ166"/>
      <c r="ANK166"/>
      <c r="ANL166"/>
      <c r="ANM166"/>
      <c r="ANN166"/>
      <c r="ANO166"/>
      <c r="ANP166"/>
      <c r="ANQ166"/>
      <c r="ANR166"/>
      <c r="ANS166"/>
      <c r="ANT166"/>
      <c r="ANU166"/>
      <c r="ANV166"/>
      <c r="ANW166"/>
      <c r="ANX166"/>
      <c r="ANY166"/>
      <c r="ANZ166"/>
      <c r="AOA166"/>
      <c r="AOB166"/>
      <c r="AOC166"/>
      <c r="AOD166"/>
      <c r="AOE166"/>
      <c r="AOF166"/>
      <c r="AOG166"/>
      <c r="AOH166"/>
      <c r="AOI166"/>
      <c r="AOJ166"/>
      <c r="AOK166"/>
      <c r="AOL166"/>
      <c r="AOM166"/>
      <c r="AON166"/>
      <c r="AOO166"/>
      <c r="AOP166"/>
      <c r="AOQ166"/>
      <c r="AOR166"/>
      <c r="AOS166"/>
      <c r="AOT166"/>
      <c r="AOU166"/>
      <c r="AOV166"/>
      <c r="AOW166"/>
      <c r="AOX166"/>
      <c r="AOY166"/>
      <c r="AOZ166"/>
      <c r="APA166"/>
      <c r="APB166"/>
      <c r="APC166"/>
      <c r="APD166"/>
      <c r="APE166"/>
      <c r="APF166"/>
      <c r="APG166"/>
      <c r="APH166"/>
      <c r="API166"/>
      <c r="APJ166"/>
      <c r="APK166"/>
      <c r="APL166"/>
      <c r="APM166"/>
      <c r="APN166"/>
      <c r="APO166"/>
      <c r="APP166"/>
      <c r="APQ166"/>
      <c r="APR166"/>
      <c r="APS166"/>
      <c r="APT166"/>
      <c r="APU166"/>
      <c r="APV166"/>
      <c r="APW166"/>
      <c r="APX166"/>
      <c r="APY166"/>
      <c r="APZ166"/>
      <c r="AQA166"/>
      <c r="AQB166"/>
      <c r="AQC166"/>
      <c r="AQD166"/>
      <c r="AQE166"/>
      <c r="AQF166"/>
      <c r="AQG166"/>
      <c r="AQH166"/>
      <c r="AQI166"/>
      <c r="AQJ166"/>
      <c r="AQK166"/>
      <c r="AQL166"/>
      <c r="AQM166"/>
      <c r="AQN166"/>
      <c r="AQO166"/>
      <c r="AQP166"/>
      <c r="AQQ166"/>
      <c r="AQR166"/>
      <c r="AQS166"/>
      <c r="AQT166"/>
      <c r="AQU166"/>
      <c r="AQV166"/>
      <c r="AQW166"/>
      <c r="AQX166"/>
      <c r="AQY166"/>
      <c r="AQZ166"/>
      <c r="ARA166"/>
      <c r="ARB166"/>
      <c r="ARC166"/>
      <c r="ARD166"/>
      <c r="ARE166"/>
      <c r="ARF166"/>
      <c r="ARG166"/>
      <c r="ARH166"/>
      <c r="ARI166"/>
      <c r="ARJ166"/>
      <c r="ARK166"/>
      <c r="ARL166"/>
      <c r="ARM166"/>
      <c r="ARN166"/>
      <c r="ARO166"/>
      <c r="ARP166"/>
      <c r="ARQ166"/>
      <c r="ARR166"/>
      <c r="ARS166"/>
      <c r="ART166"/>
      <c r="ARU166"/>
      <c r="ARV166"/>
      <c r="ARW166"/>
      <c r="ARX166"/>
      <c r="ARY166"/>
      <c r="ARZ166"/>
      <c r="ASA166"/>
      <c r="ASB166"/>
      <c r="ASC166"/>
      <c r="ASD166"/>
      <c r="ASE166"/>
      <c r="ASF166"/>
      <c r="ASG166"/>
      <c r="ASH166"/>
      <c r="ASI166"/>
      <c r="ASJ166"/>
      <c r="ASK166"/>
      <c r="ASL166"/>
      <c r="ASM166"/>
      <c r="ASN166"/>
      <c r="ASO166"/>
      <c r="ASP166"/>
      <c r="ASQ166"/>
      <c r="ASR166"/>
      <c r="ASS166"/>
      <c r="AST166"/>
      <c r="ASU166"/>
      <c r="ASV166"/>
      <c r="ASW166"/>
      <c r="ASX166"/>
      <c r="ASY166"/>
      <c r="ASZ166"/>
      <c r="ATA166"/>
      <c r="ATB166"/>
      <c r="ATC166"/>
      <c r="ATD166"/>
      <c r="ATE166"/>
      <c r="ATF166"/>
      <c r="ATG166"/>
      <c r="ATH166"/>
      <c r="ATI166"/>
      <c r="ATJ166"/>
      <c r="ATK166"/>
      <c r="ATL166"/>
      <c r="ATM166"/>
      <c r="ATN166"/>
      <c r="ATO166"/>
      <c r="ATP166"/>
      <c r="ATQ166"/>
      <c r="ATR166"/>
      <c r="ATS166"/>
      <c r="ATT166"/>
      <c r="ATU166"/>
      <c r="ATV166"/>
      <c r="ATW166"/>
      <c r="ATX166"/>
      <c r="ATY166"/>
      <c r="ATZ166"/>
      <c r="AUA166"/>
      <c r="AUB166"/>
      <c r="AUC166"/>
      <c r="AUD166"/>
      <c r="AUE166"/>
      <c r="AUF166"/>
      <c r="AUG166"/>
      <c r="AUH166"/>
      <c r="AUI166"/>
      <c r="AUJ166"/>
      <c r="AUK166"/>
      <c r="AUL166"/>
      <c r="AUM166"/>
      <c r="AUN166"/>
      <c r="AUO166"/>
      <c r="AUP166"/>
      <c r="AUQ166"/>
      <c r="AUR166"/>
      <c r="AUS166"/>
      <c r="AUT166"/>
      <c r="AUU166"/>
      <c r="AUV166"/>
      <c r="AUW166"/>
      <c r="AUX166"/>
      <c r="AUY166"/>
      <c r="AUZ166"/>
      <c r="AVA166"/>
      <c r="AVB166"/>
      <c r="AVC166"/>
      <c r="AVD166"/>
      <c r="AVE166"/>
      <c r="AVF166"/>
      <c r="AVG166"/>
      <c r="AVH166"/>
      <c r="AVI166"/>
      <c r="AVJ166"/>
      <c r="AVK166"/>
      <c r="AVL166"/>
      <c r="AVM166"/>
      <c r="AVN166"/>
      <c r="AVO166"/>
      <c r="AVP166"/>
      <c r="AVQ166"/>
      <c r="AVR166"/>
      <c r="AVS166"/>
      <c r="AVT166"/>
      <c r="AVU166"/>
      <c r="AVV166"/>
      <c r="AVW166"/>
      <c r="AVX166"/>
      <c r="AVY166"/>
      <c r="AVZ166"/>
      <c r="AWA166"/>
      <c r="AWB166"/>
      <c r="AWC166"/>
      <c r="AWD166"/>
      <c r="AWE166"/>
      <c r="AWF166"/>
      <c r="AWG166"/>
      <c r="AWH166"/>
      <c r="AWI166"/>
      <c r="AWJ166"/>
      <c r="AWK166"/>
      <c r="AWL166"/>
      <c r="AWM166"/>
      <c r="AWN166"/>
      <c r="AWO166"/>
      <c r="AWP166"/>
      <c r="AWQ166"/>
      <c r="AWR166"/>
      <c r="AWS166"/>
      <c r="AWT166"/>
      <c r="AWU166"/>
      <c r="AWV166"/>
      <c r="AWW166"/>
      <c r="AWX166"/>
      <c r="AWY166"/>
      <c r="AWZ166"/>
      <c r="AXA166"/>
      <c r="AXB166"/>
      <c r="AXC166"/>
      <c r="AXD166"/>
      <c r="AXE166"/>
      <c r="AXF166"/>
      <c r="AXG166"/>
      <c r="AXH166"/>
      <c r="AXI166"/>
      <c r="AXJ166"/>
      <c r="AXK166"/>
      <c r="AXL166"/>
      <c r="AXM166"/>
      <c r="AXN166"/>
      <c r="AXO166"/>
      <c r="AXP166"/>
      <c r="AXQ166"/>
      <c r="AXR166"/>
      <c r="AXS166"/>
      <c r="AXT166"/>
      <c r="AXU166"/>
      <c r="AXV166"/>
      <c r="AXW166"/>
      <c r="AXX166"/>
      <c r="AXY166"/>
      <c r="AXZ166"/>
      <c r="AYA166"/>
      <c r="AYB166"/>
      <c r="AYC166"/>
      <c r="AYD166"/>
      <c r="AYE166"/>
      <c r="AYF166"/>
      <c r="AYG166"/>
      <c r="AYH166"/>
      <c r="AYI166"/>
      <c r="AYJ166"/>
      <c r="AYK166"/>
      <c r="AYL166"/>
      <c r="AYM166"/>
      <c r="AYN166"/>
      <c r="AYO166"/>
      <c r="AYP166"/>
      <c r="AYQ166"/>
      <c r="AYR166"/>
      <c r="AYS166"/>
      <c r="AYT166"/>
      <c r="AYU166"/>
      <c r="AYV166"/>
      <c r="AYW166"/>
      <c r="AYX166"/>
      <c r="AYY166"/>
      <c r="AYZ166"/>
      <c r="AZA166"/>
      <c r="AZB166"/>
      <c r="AZC166"/>
      <c r="AZD166"/>
      <c r="AZE166"/>
      <c r="AZF166"/>
      <c r="AZG166"/>
      <c r="AZH166"/>
      <c r="AZI166"/>
      <c r="AZJ166"/>
      <c r="AZK166"/>
      <c r="AZL166"/>
      <c r="AZM166"/>
      <c r="AZN166"/>
      <c r="AZO166"/>
      <c r="AZP166"/>
      <c r="AZQ166"/>
      <c r="AZR166"/>
      <c r="AZS166"/>
      <c r="AZT166"/>
      <c r="AZU166"/>
      <c r="AZV166"/>
      <c r="AZW166"/>
      <c r="AZX166"/>
      <c r="AZY166"/>
      <c r="AZZ166"/>
      <c r="BAA166"/>
      <c r="BAB166"/>
      <c r="BAC166"/>
      <c r="BAD166"/>
      <c r="BAE166"/>
      <c r="BAF166"/>
      <c r="BAG166"/>
      <c r="BAH166"/>
      <c r="BAI166"/>
      <c r="BAJ166"/>
      <c r="BAK166"/>
      <c r="BAL166"/>
      <c r="BAM166"/>
      <c r="BAN166"/>
      <c r="BAO166"/>
      <c r="BAP166"/>
      <c r="BAQ166"/>
      <c r="BAR166"/>
      <c r="BAS166"/>
      <c r="BAT166"/>
      <c r="BAU166"/>
      <c r="BAV166"/>
      <c r="BAW166"/>
      <c r="BAX166"/>
      <c r="BAY166"/>
      <c r="BAZ166"/>
      <c r="BBA166"/>
      <c r="BBB166"/>
      <c r="BBC166"/>
      <c r="BBD166"/>
      <c r="BBE166"/>
      <c r="BBF166"/>
      <c r="BBG166"/>
      <c r="BBH166"/>
      <c r="BBI166"/>
      <c r="BBJ166"/>
      <c r="BBK166"/>
      <c r="BBL166"/>
      <c r="BBM166"/>
      <c r="BBN166"/>
      <c r="BBO166"/>
      <c r="BBP166"/>
      <c r="BBQ166"/>
      <c r="BBR166"/>
      <c r="BBS166"/>
      <c r="BBT166"/>
      <c r="BBU166"/>
      <c r="BBV166"/>
      <c r="BBW166"/>
      <c r="BBX166"/>
      <c r="BBY166"/>
      <c r="BBZ166"/>
      <c r="BCA166"/>
      <c r="BCB166"/>
      <c r="BCC166"/>
      <c r="BCD166"/>
      <c r="BCE166"/>
      <c r="BCF166"/>
      <c r="BCG166"/>
      <c r="BCH166"/>
      <c r="BCI166"/>
      <c r="BCJ166"/>
      <c r="BCK166"/>
      <c r="BCL166"/>
      <c r="BCM166"/>
      <c r="BCN166"/>
      <c r="BCO166"/>
      <c r="BCP166"/>
      <c r="BCQ166"/>
      <c r="BCR166"/>
      <c r="BCS166"/>
      <c r="BCT166"/>
      <c r="BCU166"/>
      <c r="BCV166"/>
      <c r="BCW166"/>
      <c r="BCX166"/>
      <c r="BCY166"/>
      <c r="BCZ166"/>
      <c r="BDA166"/>
      <c r="BDB166"/>
      <c r="BDC166"/>
      <c r="BDD166"/>
      <c r="BDE166"/>
      <c r="BDF166"/>
      <c r="BDG166"/>
      <c r="BDH166"/>
      <c r="BDI166"/>
      <c r="BDJ166"/>
      <c r="BDK166"/>
      <c r="BDL166"/>
      <c r="BDM166"/>
      <c r="BDN166"/>
      <c r="BDO166"/>
      <c r="BDP166"/>
      <c r="BDQ166"/>
      <c r="BDR166"/>
      <c r="BDS166"/>
      <c r="BDT166"/>
      <c r="BDU166"/>
      <c r="BDV166"/>
      <c r="BDW166"/>
      <c r="BDX166"/>
      <c r="BDY166"/>
      <c r="BDZ166"/>
      <c r="BEA166"/>
      <c r="BEB166"/>
      <c r="BEC166"/>
      <c r="BED166"/>
      <c r="BEE166"/>
      <c r="BEF166"/>
      <c r="BEG166"/>
      <c r="BEH166"/>
      <c r="BEI166"/>
      <c r="BEJ166"/>
      <c r="BEK166"/>
      <c r="BEL166"/>
      <c r="BEM166"/>
      <c r="BEN166"/>
      <c r="BEO166"/>
      <c r="BEP166"/>
      <c r="BEQ166"/>
      <c r="BER166"/>
      <c r="BES166"/>
      <c r="BET166"/>
      <c r="BEU166"/>
      <c r="BEV166"/>
      <c r="BEW166"/>
      <c r="BEX166"/>
      <c r="BEY166"/>
      <c r="BEZ166"/>
      <c r="BFA166"/>
      <c r="BFB166"/>
      <c r="BFC166"/>
      <c r="BFD166"/>
      <c r="BFE166"/>
      <c r="BFF166"/>
      <c r="BFG166"/>
      <c r="BFH166"/>
      <c r="BFI166"/>
      <c r="BFJ166"/>
      <c r="BFK166"/>
      <c r="BFL166"/>
      <c r="BFM166"/>
      <c r="BFN166"/>
      <c r="BFO166"/>
      <c r="BFP166"/>
      <c r="BFQ166"/>
      <c r="BFR166"/>
      <c r="BFS166"/>
      <c r="BFT166"/>
      <c r="BFU166"/>
      <c r="BFV166"/>
      <c r="BFW166"/>
      <c r="BFX166"/>
      <c r="BFY166"/>
      <c r="BFZ166"/>
      <c r="BGA166"/>
      <c r="BGB166"/>
      <c r="BGC166"/>
      <c r="BGD166"/>
      <c r="BGE166"/>
      <c r="BGF166"/>
      <c r="BGG166"/>
      <c r="BGH166"/>
      <c r="BGI166"/>
      <c r="BGJ166"/>
      <c r="BGK166"/>
      <c r="BGL166"/>
      <c r="BGM166"/>
      <c r="BGN166"/>
      <c r="BGO166"/>
      <c r="BGP166"/>
      <c r="BGQ166"/>
      <c r="BGR166"/>
      <c r="BGS166"/>
      <c r="BGT166"/>
      <c r="BGU166"/>
      <c r="BGV166"/>
      <c r="BGW166"/>
      <c r="BGX166"/>
      <c r="BGY166"/>
      <c r="BGZ166"/>
      <c r="BHA166"/>
      <c r="BHB166"/>
      <c r="BHC166"/>
      <c r="BHD166"/>
      <c r="BHE166"/>
      <c r="BHF166"/>
      <c r="BHG166"/>
      <c r="BHH166"/>
      <c r="BHI166"/>
      <c r="BHJ166"/>
      <c r="BHK166"/>
      <c r="BHL166"/>
      <c r="BHM166"/>
      <c r="BHN166"/>
      <c r="BHO166"/>
      <c r="BHP166"/>
      <c r="BHQ166"/>
      <c r="BHR166"/>
      <c r="BHS166"/>
      <c r="BHT166"/>
      <c r="BHU166"/>
      <c r="BHV166"/>
      <c r="BHW166"/>
      <c r="BHX166"/>
      <c r="BHY166"/>
      <c r="BHZ166"/>
      <c r="BIA166"/>
      <c r="BIB166"/>
      <c r="BIC166"/>
      <c r="BID166"/>
      <c r="BIE166"/>
      <c r="BIF166"/>
      <c r="BIG166"/>
      <c r="BIH166"/>
      <c r="BII166"/>
      <c r="BIJ166"/>
      <c r="BIK166"/>
      <c r="BIL166"/>
      <c r="BIM166"/>
      <c r="BIN166"/>
      <c r="BIO166"/>
      <c r="BIP166"/>
      <c r="BIQ166"/>
      <c r="BIR166"/>
      <c r="BIS166"/>
      <c r="BIT166"/>
      <c r="BIU166"/>
      <c r="BIV166"/>
      <c r="BIW166"/>
      <c r="BIX166"/>
      <c r="BIY166"/>
      <c r="BIZ166"/>
      <c r="BJA166"/>
      <c r="BJB166"/>
      <c r="BJC166"/>
      <c r="BJD166"/>
      <c r="BJE166"/>
      <c r="BJF166"/>
      <c r="BJG166"/>
      <c r="BJH166"/>
      <c r="BJI166"/>
      <c r="BJJ166"/>
      <c r="BJK166"/>
      <c r="BJL166"/>
      <c r="BJM166"/>
      <c r="BJN166"/>
      <c r="BJO166"/>
      <c r="BJP166"/>
      <c r="BJQ166"/>
      <c r="BJR166"/>
      <c r="BJS166"/>
      <c r="BJT166"/>
      <c r="BJU166"/>
      <c r="BJV166"/>
      <c r="BJW166"/>
      <c r="BJX166"/>
      <c r="BJY166"/>
      <c r="BJZ166"/>
      <c r="BKA166"/>
      <c r="BKB166"/>
      <c r="BKC166"/>
      <c r="BKD166"/>
      <c r="BKE166"/>
      <c r="BKF166"/>
      <c r="BKG166"/>
      <c r="BKH166"/>
      <c r="BKI166"/>
      <c r="BKJ166"/>
      <c r="BKK166"/>
      <c r="BKL166"/>
      <c r="BKM166"/>
      <c r="BKN166"/>
      <c r="BKO166"/>
      <c r="BKP166"/>
      <c r="BKQ166"/>
      <c r="BKR166"/>
      <c r="BKS166"/>
      <c r="BKT166"/>
      <c r="BKU166"/>
      <c r="BKV166"/>
      <c r="BKW166"/>
      <c r="BKX166"/>
      <c r="BKY166"/>
      <c r="BKZ166"/>
      <c r="BLA166"/>
      <c r="BLB166"/>
      <c r="BLC166"/>
      <c r="BLD166"/>
      <c r="BLE166"/>
      <c r="BLF166"/>
      <c r="BLG166"/>
      <c r="BLH166"/>
      <c r="BLI166"/>
      <c r="BLJ166"/>
      <c r="BLK166"/>
      <c r="BLL166"/>
      <c r="BLM166"/>
      <c r="BLN166"/>
      <c r="BLO166"/>
      <c r="BLP166"/>
      <c r="BLQ166"/>
      <c r="BLR166"/>
      <c r="BLS166"/>
      <c r="BLT166"/>
      <c r="BLU166"/>
      <c r="BLV166"/>
      <c r="BLW166"/>
      <c r="BLX166"/>
      <c r="BLY166"/>
      <c r="BLZ166"/>
      <c r="BMA166"/>
      <c r="BMB166"/>
      <c r="BMC166"/>
      <c r="BMD166"/>
      <c r="BME166"/>
      <c r="BMF166"/>
      <c r="BMG166"/>
      <c r="BMH166"/>
      <c r="BMI166"/>
      <c r="BMJ166"/>
      <c r="BMK166"/>
      <c r="BML166"/>
      <c r="BMM166"/>
      <c r="BMN166"/>
      <c r="BMO166"/>
      <c r="BMP166"/>
      <c r="BMQ166"/>
      <c r="BMR166"/>
      <c r="BMS166"/>
      <c r="BMT166"/>
      <c r="BMU166"/>
      <c r="BMV166"/>
      <c r="BMW166"/>
      <c r="BMX166"/>
      <c r="BMY166"/>
      <c r="BMZ166"/>
      <c r="BNA166"/>
      <c r="BNB166"/>
      <c r="BNC166"/>
      <c r="BND166"/>
      <c r="BNE166"/>
      <c r="BNF166"/>
      <c r="BNG166"/>
      <c r="BNH166"/>
      <c r="BNI166"/>
      <c r="BNJ166"/>
      <c r="BNK166"/>
      <c r="BNL166"/>
      <c r="BNM166"/>
      <c r="BNN166"/>
      <c r="BNO166"/>
      <c r="BNP166"/>
      <c r="BNQ166"/>
      <c r="BNR166"/>
      <c r="BNS166"/>
      <c r="BNT166"/>
      <c r="BNU166"/>
      <c r="BNV166"/>
      <c r="BNW166"/>
      <c r="BNX166"/>
      <c r="BNY166"/>
      <c r="BNZ166"/>
      <c r="BOA166"/>
      <c r="BOB166"/>
      <c r="BOC166"/>
      <c r="BOD166"/>
      <c r="BOE166"/>
      <c r="BOF166"/>
      <c r="BOG166"/>
      <c r="BOH166"/>
      <c r="BOI166"/>
      <c r="BOJ166"/>
      <c r="BOK166"/>
      <c r="BOL166"/>
      <c r="BOM166"/>
      <c r="BON166"/>
      <c r="BOO166"/>
      <c r="BOP166"/>
      <c r="BOQ166"/>
      <c r="BOR166"/>
      <c r="BOS166"/>
      <c r="BOT166"/>
      <c r="BOU166"/>
      <c r="BOV166"/>
      <c r="BOW166"/>
      <c r="BOX166"/>
      <c r="BOY166"/>
      <c r="BOZ166"/>
      <c r="BPA166"/>
      <c r="BPB166"/>
      <c r="BPC166"/>
      <c r="BPD166"/>
      <c r="BPE166"/>
      <c r="BPF166"/>
      <c r="BPG166"/>
      <c r="BPH166"/>
      <c r="BPI166"/>
      <c r="BPJ166"/>
      <c r="BPK166"/>
      <c r="BPL166"/>
      <c r="BPM166"/>
      <c r="BPN166"/>
      <c r="BPO166"/>
      <c r="BPP166"/>
      <c r="BPQ166"/>
      <c r="BPR166"/>
      <c r="BPS166"/>
      <c r="BPT166"/>
      <c r="BPU166"/>
      <c r="BPV166"/>
      <c r="BPW166"/>
      <c r="BPX166"/>
      <c r="BPY166"/>
      <c r="BPZ166"/>
      <c r="BQA166"/>
      <c r="BQB166"/>
      <c r="BQC166"/>
      <c r="BQD166"/>
      <c r="BQE166"/>
      <c r="BQF166"/>
      <c r="BQG166"/>
      <c r="BQH166"/>
      <c r="BQI166"/>
      <c r="BQJ166"/>
      <c r="BQK166"/>
      <c r="BQL166"/>
      <c r="BQM166"/>
      <c r="BQN166"/>
      <c r="BQO166"/>
      <c r="BQP166"/>
      <c r="BQQ166"/>
      <c r="BQR166"/>
      <c r="BQS166"/>
      <c r="BQT166"/>
      <c r="BQU166"/>
      <c r="BQV166"/>
      <c r="BQW166"/>
      <c r="BQX166"/>
      <c r="BQY166"/>
      <c r="BQZ166"/>
      <c r="BRA166"/>
      <c r="BRB166"/>
      <c r="BRC166"/>
      <c r="BRD166"/>
      <c r="BRE166"/>
      <c r="BRF166"/>
      <c r="BRG166"/>
      <c r="BRH166"/>
      <c r="BRI166"/>
      <c r="BRJ166"/>
      <c r="BRK166"/>
      <c r="BRL166"/>
      <c r="BRM166"/>
      <c r="BRN166"/>
      <c r="BRO166"/>
      <c r="BRP166"/>
      <c r="BRQ166"/>
      <c r="BRR166"/>
      <c r="BRS166"/>
      <c r="BRT166"/>
      <c r="BRU166"/>
      <c r="BRV166"/>
      <c r="BRW166"/>
      <c r="BRX166"/>
      <c r="BRY166"/>
      <c r="BRZ166"/>
      <c r="BSA166"/>
      <c r="BSB166"/>
      <c r="BSC166"/>
      <c r="BSD166"/>
      <c r="BSE166"/>
      <c r="BSF166"/>
      <c r="BSG166"/>
      <c r="BSH166"/>
      <c r="BSI166"/>
      <c r="BSJ166"/>
      <c r="BSK166"/>
      <c r="BSL166"/>
      <c r="BSM166"/>
      <c r="BSN166"/>
      <c r="BSO166"/>
      <c r="BSP166"/>
      <c r="BSQ166"/>
      <c r="BSR166"/>
      <c r="BSS166"/>
      <c r="BST166"/>
      <c r="BSU166"/>
      <c r="BSV166"/>
      <c r="BSW166"/>
      <c r="BSX166"/>
      <c r="BSY166"/>
      <c r="BSZ166"/>
      <c r="BTA166"/>
      <c r="BTB166"/>
      <c r="BTC166"/>
      <c r="BTD166"/>
      <c r="BTE166"/>
      <c r="BTF166"/>
      <c r="BTG166"/>
      <c r="BTH166"/>
      <c r="BTI166"/>
      <c r="BTJ166"/>
      <c r="BTK166"/>
      <c r="BTL166"/>
      <c r="BTM166"/>
      <c r="BTN166"/>
      <c r="BTO166"/>
      <c r="BTP166"/>
      <c r="BTQ166"/>
      <c r="BTR166"/>
      <c r="BTS166"/>
      <c r="BTT166"/>
      <c r="BTU166"/>
      <c r="BTV166"/>
      <c r="BTW166"/>
      <c r="BTX166"/>
      <c r="BTY166"/>
      <c r="BTZ166"/>
      <c r="BUA166"/>
      <c r="BUB166"/>
      <c r="BUC166"/>
      <c r="BUD166"/>
      <c r="BUE166"/>
      <c r="BUF166"/>
      <c r="BUG166"/>
      <c r="BUH166"/>
      <c r="BUI166"/>
      <c r="BUJ166"/>
      <c r="BUK166"/>
      <c r="BUL166"/>
      <c r="BUM166"/>
      <c r="BUN166"/>
      <c r="BUO166"/>
      <c r="BUP166"/>
      <c r="BUQ166"/>
      <c r="BUR166"/>
      <c r="BUS166"/>
      <c r="BUT166"/>
      <c r="BUU166"/>
      <c r="BUV166"/>
      <c r="BUW166"/>
      <c r="BUX166"/>
      <c r="BUY166"/>
      <c r="BUZ166"/>
      <c r="BVA166"/>
      <c r="BVB166"/>
      <c r="BVC166"/>
      <c r="BVD166"/>
      <c r="BVE166"/>
      <c r="BVF166"/>
      <c r="BVG166"/>
      <c r="BVH166"/>
      <c r="BVI166"/>
      <c r="BVJ166"/>
      <c r="BVK166"/>
      <c r="BVL166"/>
      <c r="BVM166"/>
      <c r="BVN166"/>
      <c r="BVO166"/>
      <c r="BVP166"/>
      <c r="BVQ166"/>
      <c r="BVR166"/>
      <c r="BVS166"/>
      <c r="BVT166"/>
      <c r="BVU166"/>
      <c r="BVV166"/>
      <c r="BVW166"/>
      <c r="BVX166"/>
      <c r="BVY166"/>
      <c r="BVZ166"/>
      <c r="BWA166"/>
      <c r="BWB166"/>
      <c r="BWC166"/>
      <c r="BWD166"/>
      <c r="BWE166"/>
      <c r="BWF166"/>
      <c r="BWG166"/>
      <c r="BWH166"/>
      <c r="BWI166"/>
      <c r="BWJ166"/>
      <c r="BWK166"/>
      <c r="BWL166"/>
      <c r="BWM166"/>
      <c r="BWN166"/>
      <c r="BWO166"/>
      <c r="BWP166"/>
      <c r="BWQ166"/>
      <c r="BWR166"/>
      <c r="BWS166"/>
      <c r="BWT166"/>
      <c r="BWU166"/>
      <c r="BWV166"/>
      <c r="BWW166"/>
      <c r="BWX166"/>
      <c r="BWY166"/>
      <c r="BWZ166"/>
      <c r="BXA166"/>
      <c r="BXB166"/>
      <c r="BXC166"/>
      <c r="BXD166"/>
      <c r="BXE166"/>
      <c r="BXF166"/>
      <c r="BXG166"/>
      <c r="BXH166"/>
      <c r="BXI166"/>
      <c r="BXJ166"/>
      <c r="BXK166"/>
      <c r="BXL166"/>
      <c r="BXM166"/>
      <c r="BXN166"/>
      <c r="BXO166"/>
      <c r="BXP166"/>
      <c r="BXQ166"/>
      <c r="BXR166"/>
      <c r="BXS166"/>
      <c r="BXT166"/>
      <c r="BXU166"/>
      <c r="BXV166"/>
      <c r="BXW166"/>
      <c r="BXX166"/>
      <c r="BXY166"/>
      <c r="BXZ166"/>
      <c r="BYA166"/>
      <c r="BYB166"/>
      <c r="BYC166"/>
      <c r="BYD166"/>
      <c r="BYE166"/>
      <c r="BYF166"/>
      <c r="BYG166"/>
      <c r="BYH166"/>
      <c r="BYI166"/>
      <c r="BYJ166"/>
      <c r="BYK166"/>
      <c r="BYL166"/>
      <c r="BYM166"/>
      <c r="BYN166"/>
      <c r="BYO166"/>
      <c r="BYP166"/>
      <c r="BYQ166"/>
      <c r="BYR166"/>
      <c r="BYS166"/>
      <c r="BYT166"/>
      <c r="BYU166"/>
      <c r="BYV166"/>
      <c r="BYW166"/>
      <c r="BYX166"/>
      <c r="BYY166"/>
      <c r="BYZ166"/>
      <c r="BZA166"/>
      <c r="BZB166"/>
      <c r="BZC166"/>
      <c r="BZD166"/>
      <c r="BZE166"/>
      <c r="BZF166"/>
      <c r="BZG166"/>
      <c r="BZH166"/>
      <c r="BZI166"/>
      <c r="BZJ166"/>
      <c r="BZK166"/>
      <c r="BZL166"/>
      <c r="BZM166"/>
      <c r="BZN166"/>
      <c r="BZO166"/>
      <c r="BZP166"/>
      <c r="BZQ166"/>
      <c r="BZR166"/>
      <c r="BZS166"/>
      <c r="BZT166"/>
      <c r="BZU166"/>
      <c r="BZV166"/>
      <c r="BZW166"/>
      <c r="BZX166"/>
      <c r="BZY166"/>
      <c r="BZZ166"/>
      <c r="CAA166"/>
      <c r="CAB166"/>
      <c r="CAC166"/>
      <c r="CAD166"/>
      <c r="CAE166"/>
      <c r="CAF166"/>
      <c r="CAG166"/>
      <c r="CAH166"/>
      <c r="CAI166"/>
      <c r="CAJ166"/>
      <c r="CAK166"/>
      <c r="CAL166"/>
      <c r="CAM166"/>
      <c r="CAN166"/>
      <c r="CAO166"/>
      <c r="CAP166"/>
      <c r="CAQ166"/>
      <c r="CAR166"/>
      <c r="CAS166"/>
      <c r="CAT166"/>
      <c r="CAU166"/>
      <c r="CAV166"/>
      <c r="CAW166"/>
      <c r="CAX166"/>
      <c r="CAY166"/>
      <c r="CAZ166"/>
      <c r="CBA166"/>
      <c r="CBB166"/>
      <c r="CBC166"/>
      <c r="CBD166"/>
      <c r="CBE166"/>
      <c r="CBF166"/>
      <c r="CBG166"/>
      <c r="CBH166"/>
      <c r="CBI166"/>
      <c r="CBJ166"/>
      <c r="CBK166"/>
      <c r="CBL166"/>
      <c r="CBM166"/>
      <c r="CBN166"/>
      <c r="CBO166"/>
      <c r="CBP166"/>
      <c r="CBQ166"/>
      <c r="CBR166"/>
      <c r="CBS166"/>
      <c r="CBT166"/>
      <c r="CBU166"/>
      <c r="CBV166"/>
      <c r="CBW166"/>
      <c r="CBX166"/>
      <c r="CBY166"/>
      <c r="CBZ166"/>
      <c r="CCA166"/>
      <c r="CCB166"/>
      <c r="CCC166"/>
      <c r="CCD166"/>
      <c r="CCE166"/>
      <c r="CCF166"/>
      <c r="CCG166"/>
      <c r="CCH166"/>
      <c r="CCI166"/>
      <c r="CCJ166"/>
      <c r="CCK166"/>
      <c r="CCL166"/>
      <c r="CCM166"/>
      <c r="CCN166"/>
      <c r="CCO166"/>
      <c r="CCP166"/>
      <c r="CCQ166"/>
      <c r="CCR166"/>
      <c r="CCS166"/>
      <c r="CCT166"/>
      <c r="CCU166"/>
      <c r="CCV166"/>
      <c r="CCW166"/>
      <c r="CCX166"/>
      <c r="CCY166"/>
      <c r="CCZ166"/>
      <c r="CDA166"/>
      <c r="CDB166"/>
      <c r="CDC166"/>
      <c r="CDD166"/>
      <c r="CDE166"/>
      <c r="CDF166"/>
      <c r="CDG166"/>
      <c r="CDH166"/>
      <c r="CDI166"/>
      <c r="CDJ166"/>
      <c r="CDK166"/>
      <c r="CDL166"/>
      <c r="CDM166"/>
      <c r="CDN166"/>
      <c r="CDO166"/>
      <c r="CDP166"/>
      <c r="CDQ166"/>
      <c r="CDR166"/>
      <c r="CDS166"/>
      <c r="CDT166"/>
      <c r="CDU166"/>
      <c r="CDV166"/>
      <c r="CDW166"/>
      <c r="CDX166"/>
      <c r="CDY166"/>
      <c r="CDZ166"/>
      <c r="CEA166"/>
      <c r="CEB166"/>
      <c r="CEC166"/>
      <c r="CED166"/>
      <c r="CEE166"/>
      <c r="CEF166"/>
      <c r="CEG166"/>
      <c r="CEH166"/>
      <c r="CEI166"/>
      <c r="CEJ166"/>
      <c r="CEK166"/>
      <c r="CEL166"/>
      <c r="CEM166"/>
      <c r="CEN166"/>
      <c r="CEO166"/>
      <c r="CEP166"/>
      <c r="CEQ166"/>
      <c r="CER166"/>
      <c r="CES166"/>
      <c r="CET166"/>
      <c r="CEU166"/>
      <c r="CEV166"/>
      <c r="CEW166"/>
      <c r="CEX166"/>
      <c r="CEY166"/>
      <c r="CEZ166"/>
      <c r="CFA166"/>
      <c r="CFB166"/>
      <c r="CFC166"/>
      <c r="CFD166"/>
      <c r="CFE166"/>
      <c r="CFF166"/>
      <c r="CFG166"/>
      <c r="CFH166"/>
      <c r="CFI166"/>
      <c r="CFJ166"/>
      <c r="CFK166"/>
      <c r="CFL166"/>
      <c r="CFM166"/>
      <c r="CFN166"/>
      <c r="CFO166"/>
      <c r="CFP166"/>
      <c r="CFQ166"/>
      <c r="CFR166"/>
      <c r="CFS166"/>
      <c r="CFT166"/>
      <c r="CFU166"/>
      <c r="CFV166"/>
      <c r="CFW166"/>
      <c r="CFX166"/>
      <c r="CFY166"/>
      <c r="CFZ166"/>
      <c r="CGA166"/>
      <c r="CGB166"/>
      <c r="CGC166"/>
      <c r="CGD166"/>
      <c r="CGE166"/>
      <c r="CGF166"/>
      <c r="CGG166"/>
      <c r="CGH166"/>
      <c r="CGI166"/>
      <c r="CGJ166"/>
      <c r="CGK166"/>
      <c r="CGL166"/>
      <c r="CGM166"/>
      <c r="CGN166"/>
      <c r="CGO166"/>
      <c r="CGP166"/>
      <c r="CGQ166"/>
      <c r="CGR166"/>
      <c r="CGS166"/>
      <c r="CGT166"/>
      <c r="CGU166"/>
      <c r="CGV166"/>
      <c r="CGW166"/>
      <c r="CGX166"/>
      <c r="CGY166"/>
      <c r="CGZ166"/>
      <c r="CHA166"/>
      <c r="CHB166"/>
      <c r="CHC166"/>
      <c r="CHD166"/>
      <c r="CHE166"/>
      <c r="CHF166"/>
      <c r="CHG166"/>
      <c r="CHH166"/>
      <c r="CHI166"/>
      <c r="CHJ166"/>
      <c r="CHK166"/>
      <c r="CHL166"/>
      <c r="CHM166"/>
      <c r="CHN166"/>
      <c r="CHO166"/>
      <c r="CHP166"/>
      <c r="CHQ166"/>
      <c r="CHR166"/>
      <c r="CHS166"/>
      <c r="CHT166"/>
      <c r="CHU166"/>
      <c r="CHV166"/>
      <c r="CHW166"/>
      <c r="CHX166"/>
      <c r="CHY166"/>
      <c r="CHZ166"/>
      <c r="CIA166"/>
      <c r="CIB166"/>
      <c r="CIC166"/>
      <c r="CID166"/>
      <c r="CIE166"/>
      <c r="CIF166"/>
      <c r="CIG166"/>
      <c r="CIH166"/>
      <c r="CII166"/>
      <c r="CIJ166"/>
      <c r="CIK166"/>
      <c r="CIL166"/>
      <c r="CIM166"/>
      <c r="CIN166"/>
      <c r="CIO166"/>
      <c r="CIP166"/>
      <c r="CIQ166"/>
      <c r="CIR166"/>
      <c r="CIS166"/>
      <c r="CIT166"/>
      <c r="CIU166"/>
      <c r="CIV166"/>
      <c r="CIW166"/>
      <c r="CIX166"/>
      <c r="CIY166"/>
      <c r="CIZ166"/>
      <c r="CJA166"/>
      <c r="CJB166"/>
      <c r="CJC166"/>
      <c r="CJD166"/>
      <c r="CJE166"/>
      <c r="CJF166"/>
      <c r="CJG166"/>
      <c r="CJH166"/>
      <c r="CJI166"/>
      <c r="CJJ166"/>
      <c r="CJK166"/>
      <c r="CJL166"/>
      <c r="CJM166"/>
      <c r="CJN166"/>
      <c r="CJO166"/>
      <c r="CJP166"/>
      <c r="CJQ166"/>
      <c r="CJR166"/>
      <c r="CJS166"/>
      <c r="CJT166"/>
      <c r="CJU166"/>
      <c r="CJV166"/>
      <c r="CJW166"/>
      <c r="CJX166"/>
      <c r="CJY166"/>
      <c r="CJZ166"/>
      <c r="CKA166"/>
      <c r="CKB166"/>
      <c r="CKC166"/>
      <c r="CKD166"/>
      <c r="CKE166"/>
      <c r="CKF166"/>
      <c r="CKG166"/>
      <c r="CKH166"/>
      <c r="CKI166"/>
      <c r="CKJ166"/>
      <c r="CKK166"/>
      <c r="CKL166"/>
      <c r="CKM166"/>
      <c r="CKN166"/>
      <c r="CKO166"/>
      <c r="CKP166"/>
      <c r="CKQ166"/>
      <c r="CKR166"/>
      <c r="CKS166"/>
      <c r="CKT166"/>
      <c r="CKU166"/>
      <c r="CKV166"/>
      <c r="CKW166"/>
      <c r="CKX166"/>
      <c r="CKY166"/>
      <c r="CKZ166"/>
      <c r="CLA166"/>
      <c r="CLB166"/>
      <c r="CLC166"/>
      <c r="CLD166"/>
      <c r="CLE166"/>
      <c r="CLF166"/>
      <c r="CLG166"/>
      <c r="CLH166"/>
      <c r="CLI166"/>
      <c r="CLJ166"/>
      <c r="CLK166"/>
      <c r="CLL166"/>
      <c r="CLM166"/>
      <c r="CLN166"/>
      <c r="CLO166"/>
      <c r="CLP166"/>
      <c r="CLQ166"/>
      <c r="CLR166"/>
      <c r="CLS166"/>
      <c r="CLT166"/>
      <c r="CLU166"/>
      <c r="CLV166"/>
      <c r="CLW166"/>
      <c r="CLX166"/>
      <c r="CLY166"/>
      <c r="CLZ166"/>
      <c r="CMA166"/>
      <c r="CMB166"/>
      <c r="CMC166"/>
      <c r="CMD166"/>
      <c r="CME166"/>
      <c r="CMF166"/>
      <c r="CMG166"/>
      <c r="CMH166"/>
      <c r="CMI166"/>
      <c r="CMJ166"/>
      <c r="CMK166"/>
      <c r="CML166"/>
      <c r="CMM166"/>
      <c r="CMN166"/>
      <c r="CMO166"/>
      <c r="CMP166"/>
      <c r="CMQ166"/>
      <c r="CMR166"/>
      <c r="CMS166"/>
      <c r="CMT166"/>
      <c r="CMU166"/>
      <c r="CMV166"/>
      <c r="CMW166"/>
      <c r="CMX166"/>
      <c r="CMY166"/>
      <c r="CMZ166"/>
      <c r="CNA166"/>
      <c r="CNB166"/>
      <c r="CNC166"/>
      <c r="CND166"/>
      <c r="CNE166"/>
      <c r="CNF166"/>
      <c r="CNG166"/>
      <c r="CNH166"/>
      <c r="CNI166"/>
      <c r="CNJ166"/>
      <c r="CNK166"/>
      <c r="CNL166"/>
      <c r="CNM166"/>
      <c r="CNN166"/>
      <c r="CNO166"/>
      <c r="CNP166"/>
      <c r="CNQ166"/>
      <c r="CNR166"/>
      <c r="CNS166"/>
      <c r="CNT166"/>
      <c r="CNU166"/>
      <c r="CNV166"/>
      <c r="CNW166"/>
      <c r="CNX166"/>
      <c r="CNY166"/>
      <c r="CNZ166"/>
      <c r="COA166"/>
      <c r="COB166"/>
      <c r="COC166"/>
      <c r="COD166"/>
      <c r="COE166"/>
      <c r="COF166"/>
      <c r="COG166"/>
      <c r="COH166"/>
      <c r="COI166"/>
      <c r="COJ166"/>
      <c r="COK166"/>
      <c r="COL166"/>
      <c r="COM166"/>
      <c r="CON166"/>
      <c r="COO166"/>
      <c r="COP166"/>
      <c r="COQ166"/>
      <c r="COR166"/>
      <c r="COS166"/>
      <c r="COT166"/>
      <c r="COU166"/>
      <c r="COV166"/>
      <c r="COW166"/>
      <c r="COX166"/>
      <c r="COY166"/>
      <c r="COZ166"/>
      <c r="CPA166"/>
      <c r="CPB166"/>
      <c r="CPC166"/>
      <c r="CPD166"/>
      <c r="CPE166"/>
      <c r="CPF166"/>
      <c r="CPG166"/>
      <c r="CPH166"/>
      <c r="CPI166"/>
      <c r="CPJ166"/>
      <c r="CPK166"/>
      <c r="CPL166"/>
      <c r="CPM166"/>
      <c r="CPN166"/>
      <c r="CPO166"/>
      <c r="CPP166"/>
      <c r="CPQ166"/>
      <c r="CPR166"/>
      <c r="CPS166"/>
      <c r="CPT166"/>
      <c r="CPU166"/>
      <c r="CPV166"/>
      <c r="CPW166"/>
      <c r="CPX166"/>
      <c r="CPY166"/>
      <c r="CPZ166"/>
      <c r="CQA166"/>
      <c r="CQB166"/>
      <c r="CQC166"/>
      <c r="CQD166"/>
      <c r="CQE166"/>
      <c r="CQF166"/>
      <c r="CQG166"/>
      <c r="CQH166"/>
      <c r="CQI166"/>
      <c r="CQJ166"/>
      <c r="CQK166"/>
      <c r="CQL166"/>
      <c r="CQM166"/>
      <c r="CQN166"/>
      <c r="CQO166"/>
      <c r="CQP166"/>
      <c r="CQQ166"/>
      <c r="CQR166"/>
      <c r="CQS166"/>
      <c r="CQT166"/>
      <c r="CQU166"/>
      <c r="CQV166"/>
      <c r="CQW166"/>
      <c r="CQX166"/>
      <c r="CQY166"/>
      <c r="CQZ166"/>
      <c r="CRA166"/>
      <c r="CRB166"/>
      <c r="CRC166"/>
      <c r="CRD166"/>
      <c r="CRE166"/>
      <c r="CRF166"/>
      <c r="CRG166"/>
      <c r="CRH166"/>
      <c r="CRI166"/>
      <c r="CRJ166"/>
      <c r="CRK166"/>
      <c r="CRL166"/>
    </row>
    <row r="167" spans="1:2508" x14ac:dyDescent="0.3">
      <c r="A167" s="477" t="s">
        <v>116</v>
      </c>
      <c r="B167" s="477" t="s">
        <v>136</v>
      </c>
      <c r="C167" s="506">
        <v>3700</v>
      </c>
      <c r="D167" s="119" t="s">
        <v>101</v>
      </c>
      <c r="E167" s="103">
        <v>0</v>
      </c>
      <c r="F167" s="103">
        <v>300</v>
      </c>
      <c r="G167" s="103">
        <v>600</v>
      </c>
      <c r="H167" s="103">
        <v>900</v>
      </c>
      <c r="I167" s="103">
        <v>1200</v>
      </c>
      <c r="J167" s="103">
        <v>1500</v>
      </c>
      <c r="K167" s="103">
        <v>1800</v>
      </c>
      <c r="L167" s="103">
        <v>2100</v>
      </c>
      <c r="M167" s="103">
        <v>2400</v>
      </c>
      <c r="N167" s="103">
        <v>2700</v>
      </c>
      <c r="O167" s="103">
        <v>3000</v>
      </c>
      <c r="P167" s="103">
        <v>3300</v>
      </c>
      <c r="Q167" s="103">
        <v>3600</v>
      </c>
      <c r="R167" s="103">
        <v>3900</v>
      </c>
      <c r="S167" s="103"/>
      <c r="T167" s="68"/>
      <c r="U167" s="68"/>
      <c r="V167" s="68"/>
      <c r="W167" s="68"/>
      <c r="X167" s="68"/>
      <c r="Y167" s="68"/>
      <c r="Z167" s="68"/>
      <c r="AA167" s="68"/>
      <c r="AB167" s="68"/>
      <c r="AC167" s="68"/>
      <c r="AD167" s="68"/>
      <c r="AE167" s="68"/>
      <c r="AF167" s="68"/>
      <c r="AG167" s="68"/>
      <c r="AH167" s="68"/>
      <c r="AI167" s="68"/>
      <c r="AJ167" s="68"/>
      <c r="AK167" s="68"/>
      <c r="AL167" s="68"/>
      <c r="AM167" s="69"/>
    </row>
    <row r="168" spans="1:2508" ht="15" thickBot="1" x14ac:dyDescent="0.35">
      <c r="A168" s="478"/>
      <c r="B168" s="478"/>
      <c r="C168" s="498"/>
      <c r="D168" s="119" t="s">
        <v>50</v>
      </c>
      <c r="E168" s="57">
        <v>0</v>
      </c>
      <c r="F168" s="58">
        <v>10.030610640000001</v>
      </c>
      <c r="G168" s="58">
        <v>23.764884120000001</v>
      </c>
      <c r="H168" s="58">
        <v>33.486863160000006</v>
      </c>
      <c r="I168" s="58">
        <v>39.968210400000004</v>
      </c>
      <c r="J168" s="58">
        <v>44</v>
      </c>
      <c r="K168" s="58">
        <v>44</v>
      </c>
      <c r="L168" s="58">
        <v>44</v>
      </c>
      <c r="M168" s="58">
        <v>44</v>
      </c>
      <c r="N168" s="58">
        <v>44</v>
      </c>
      <c r="O168" s="58">
        <v>44</v>
      </c>
      <c r="P168" s="58">
        <v>44</v>
      </c>
      <c r="Q168" s="58">
        <v>44</v>
      </c>
      <c r="R168" s="58">
        <v>44</v>
      </c>
      <c r="S168" s="58"/>
      <c r="T168" s="40"/>
      <c r="U168" s="40"/>
      <c r="V168" s="40"/>
      <c r="W168" s="40"/>
      <c r="X168" s="40"/>
      <c r="Y168" s="40"/>
      <c r="Z168" s="40"/>
      <c r="AA168" s="40"/>
      <c r="AB168" s="40"/>
      <c r="AC168" s="40"/>
      <c r="AD168" s="40"/>
      <c r="AE168" s="40"/>
      <c r="AF168" s="40"/>
      <c r="AG168" s="40"/>
      <c r="AH168" s="40"/>
      <c r="AI168" s="40"/>
      <c r="AJ168" s="40"/>
      <c r="AK168" s="40"/>
      <c r="AL168" s="40"/>
      <c r="AM168" s="60"/>
    </row>
    <row r="169" spans="1:2508" x14ac:dyDescent="0.3">
      <c r="A169" s="511" t="s">
        <v>100</v>
      </c>
      <c r="B169" s="477" t="s">
        <v>136</v>
      </c>
      <c r="C169" s="513">
        <v>4000</v>
      </c>
      <c r="D169" s="119" t="s">
        <v>101</v>
      </c>
      <c r="E169" s="102">
        <v>0</v>
      </c>
      <c r="F169" s="102">
        <v>300</v>
      </c>
      <c r="G169" s="102">
        <v>600</v>
      </c>
      <c r="H169" s="102">
        <v>900</v>
      </c>
      <c r="I169" s="102">
        <v>1200</v>
      </c>
      <c r="J169" s="102">
        <v>1500</v>
      </c>
      <c r="K169" s="102">
        <v>1800</v>
      </c>
      <c r="L169" s="102">
        <v>2100</v>
      </c>
      <c r="M169" s="102">
        <v>2400</v>
      </c>
      <c r="N169" s="102">
        <v>2700</v>
      </c>
      <c r="O169" s="102">
        <v>3000</v>
      </c>
      <c r="P169" s="102">
        <v>3300</v>
      </c>
      <c r="Q169" s="102">
        <v>3600</v>
      </c>
      <c r="R169" s="102">
        <v>3900</v>
      </c>
      <c r="S169" s="103"/>
      <c r="T169" s="103"/>
      <c r="U169" s="103"/>
      <c r="V169" s="103"/>
      <c r="W169" s="103"/>
      <c r="X169" s="103"/>
      <c r="Y169" s="103"/>
      <c r="Z169" s="103"/>
      <c r="AA169" s="104"/>
      <c r="AB169" s="68"/>
      <c r="AC169" s="68"/>
      <c r="AD169" s="68"/>
      <c r="AE169" s="68"/>
      <c r="AF169" s="68"/>
      <c r="AG169" s="68"/>
      <c r="AH169" s="105"/>
      <c r="AI169" s="68"/>
      <c r="AJ169" s="68"/>
      <c r="AK169" s="68"/>
      <c r="AL169" s="68"/>
      <c r="AM169" s="69"/>
    </row>
    <row r="170" spans="1:2508" ht="15" thickBot="1" x14ac:dyDescent="0.35">
      <c r="A170" s="512"/>
      <c r="B170" s="478"/>
      <c r="C170" s="514"/>
      <c r="D170" s="119" t="s">
        <v>50</v>
      </c>
      <c r="E170" s="106">
        <v>0</v>
      </c>
      <c r="F170" s="107">
        <v>17.2759</v>
      </c>
      <c r="G170" s="107">
        <v>31.657699999999998</v>
      </c>
      <c r="H170" s="107">
        <v>41.206899999999997</v>
      </c>
      <c r="I170" s="107">
        <v>48.093000000000004</v>
      </c>
      <c r="J170" s="106">
        <v>51.438600000000001</v>
      </c>
      <c r="K170" s="106">
        <v>52.2</v>
      </c>
      <c r="L170" s="106">
        <v>52.2</v>
      </c>
      <c r="M170" s="106">
        <v>52.2</v>
      </c>
      <c r="N170" s="106">
        <v>52.2</v>
      </c>
      <c r="O170" s="106">
        <v>52.2</v>
      </c>
      <c r="P170" s="106">
        <v>52.2</v>
      </c>
      <c r="Q170" s="106">
        <v>52.2</v>
      </c>
      <c r="R170" s="106">
        <v>52.2</v>
      </c>
      <c r="S170" s="57"/>
      <c r="T170" s="57"/>
      <c r="U170" s="57"/>
      <c r="V170" s="57"/>
      <c r="W170" s="57"/>
      <c r="X170" s="57"/>
      <c r="Y170" s="57"/>
      <c r="Z170" s="57"/>
      <c r="AA170" s="108"/>
      <c r="AB170" s="40"/>
      <c r="AC170" s="40"/>
      <c r="AD170" s="40"/>
      <c r="AE170" s="40"/>
      <c r="AF170" s="40"/>
      <c r="AG170" s="40"/>
      <c r="AH170" s="109"/>
      <c r="AI170" s="40"/>
      <c r="AJ170" s="40"/>
      <c r="AK170" s="40"/>
      <c r="AL170" s="40"/>
      <c r="AM170" s="60"/>
    </row>
    <row r="171" spans="1:2508" ht="15" thickBot="1" x14ac:dyDescent="0.35"/>
    <row r="172" spans="1:2508" x14ac:dyDescent="0.3">
      <c r="A172" s="117" t="s">
        <v>70</v>
      </c>
      <c r="B172" s="118"/>
      <c r="C172" s="85">
        <v>1990</v>
      </c>
      <c r="D172" s="86">
        <v>1991</v>
      </c>
      <c r="E172" s="86">
        <v>1992</v>
      </c>
      <c r="F172" s="86">
        <v>1993</v>
      </c>
      <c r="G172" s="86">
        <v>1994</v>
      </c>
      <c r="H172" s="86">
        <v>1995</v>
      </c>
      <c r="I172" s="86">
        <v>1996</v>
      </c>
      <c r="J172" s="86">
        <v>1997</v>
      </c>
      <c r="K172" s="86">
        <v>1998</v>
      </c>
      <c r="L172" s="86">
        <v>1999</v>
      </c>
      <c r="M172" s="86">
        <v>2000</v>
      </c>
      <c r="N172" s="86">
        <v>2001</v>
      </c>
      <c r="O172" s="86">
        <v>2002</v>
      </c>
      <c r="P172" s="86">
        <v>2003</v>
      </c>
      <c r="Q172" s="86">
        <v>2004</v>
      </c>
      <c r="R172" s="86">
        <v>2005</v>
      </c>
      <c r="S172" s="86">
        <v>2006</v>
      </c>
      <c r="T172" s="86">
        <v>2007</v>
      </c>
      <c r="U172" s="86">
        <v>2008</v>
      </c>
      <c r="V172" s="86">
        <v>2009</v>
      </c>
      <c r="W172" s="87">
        <v>2010</v>
      </c>
      <c r="X172" s="88">
        <v>2011</v>
      </c>
      <c r="Y172" s="87">
        <v>2012</v>
      </c>
      <c r="Z172" s="88">
        <v>2013</v>
      </c>
      <c r="AA172" s="87">
        <v>2014</v>
      </c>
      <c r="AB172" s="88">
        <v>2015</v>
      </c>
    </row>
    <row r="173" spans="1:2508" s="128" customFormat="1" x14ac:dyDescent="0.3">
      <c r="A173" s="403" t="s">
        <v>563</v>
      </c>
      <c r="B173" s="126"/>
      <c r="C173" s="261"/>
      <c r="D173" s="261"/>
      <c r="E173" s="261"/>
      <c r="F173" s="261"/>
      <c r="G173" s="261"/>
      <c r="H173" s="261"/>
      <c r="I173" s="261"/>
      <c r="J173" s="261"/>
      <c r="K173" s="261"/>
      <c r="L173" s="261"/>
      <c r="M173" s="261"/>
      <c r="N173" s="261"/>
      <c r="O173" s="261"/>
      <c r="P173" s="261"/>
      <c r="Q173" s="261"/>
      <c r="R173" s="261"/>
      <c r="S173" s="261"/>
      <c r="T173" s="261"/>
      <c r="U173" s="261"/>
      <c r="V173" s="261"/>
      <c r="W173" s="261"/>
      <c r="X173" s="261"/>
      <c r="Y173" s="261"/>
      <c r="Z173" s="261"/>
      <c r="AA173" s="261"/>
      <c r="AB173" s="261"/>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c r="EB173"/>
      <c r="EC173"/>
      <c r="ED173"/>
      <c r="EE173"/>
      <c r="EF173"/>
      <c r="EG173"/>
      <c r="EH173"/>
      <c r="EI173"/>
      <c r="EJ173"/>
      <c r="EK173"/>
      <c r="EL173"/>
      <c r="EM173"/>
      <c r="EN173"/>
      <c r="EO173"/>
      <c r="EP173"/>
      <c r="EQ173"/>
      <c r="ER173"/>
      <c r="ES173"/>
      <c r="ET173"/>
      <c r="EU173"/>
      <c r="EV173"/>
      <c r="EW173"/>
      <c r="EX173"/>
      <c r="EY173"/>
      <c r="EZ173"/>
      <c r="FA173"/>
      <c r="FB173"/>
      <c r="FC173"/>
      <c r="FD173"/>
      <c r="FE173"/>
      <c r="FF173"/>
      <c r="FG173"/>
      <c r="FH173"/>
      <c r="FI173"/>
      <c r="FJ173"/>
      <c r="FK173"/>
      <c r="FL173"/>
      <c r="FM173"/>
      <c r="FN173"/>
      <c r="FO173"/>
      <c r="FP173"/>
      <c r="FQ173"/>
      <c r="FR173"/>
      <c r="FS173"/>
      <c r="FT173"/>
      <c r="FU173"/>
      <c r="FV173"/>
      <c r="FW173"/>
      <c r="FX173"/>
      <c r="FY173"/>
      <c r="FZ173"/>
      <c r="GA173"/>
      <c r="GB173"/>
      <c r="GC173"/>
      <c r="GD173"/>
      <c r="GE173"/>
      <c r="GF173"/>
      <c r="GG173"/>
      <c r="GH173"/>
      <c r="GI173"/>
      <c r="GJ173"/>
      <c r="GK173"/>
      <c r="GL173"/>
      <c r="GM173"/>
      <c r="GN173"/>
      <c r="GO173"/>
      <c r="GP173"/>
      <c r="GQ173"/>
      <c r="GR173"/>
      <c r="GS173"/>
      <c r="GT173"/>
      <c r="GU173"/>
      <c r="GV173"/>
      <c r="GW173"/>
      <c r="GX173"/>
      <c r="GY173"/>
      <c r="GZ173"/>
      <c r="HA173"/>
      <c r="HB173"/>
      <c r="HC173"/>
      <c r="HD173"/>
      <c r="HE173"/>
      <c r="HF173"/>
      <c r="HG173"/>
      <c r="HH173"/>
      <c r="HI173"/>
      <c r="HJ173"/>
      <c r="HK173"/>
      <c r="HL173"/>
      <c r="HM173"/>
      <c r="HN173"/>
      <c r="HO173"/>
      <c r="HP173"/>
      <c r="HQ173"/>
      <c r="HR173"/>
      <c r="HS173"/>
      <c r="HT173"/>
      <c r="HU173"/>
      <c r="HV173"/>
      <c r="HW173"/>
      <c r="HX173"/>
      <c r="HY173"/>
      <c r="HZ173"/>
      <c r="IA173"/>
      <c r="IB173"/>
      <c r="IC173"/>
      <c r="ID173"/>
      <c r="IE173"/>
      <c r="IF173"/>
      <c r="IG173"/>
      <c r="IH173"/>
      <c r="II173"/>
      <c r="IJ173"/>
      <c r="IK173"/>
      <c r="IL173"/>
      <c r="IM173"/>
      <c r="IN173"/>
      <c r="IO173"/>
      <c r="IP173"/>
      <c r="IQ173"/>
      <c r="IR173"/>
      <c r="IS173"/>
      <c r="IT173"/>
      <c r="IU173"/>
      <c r="IV173"/>
      <c r="IW173"/>
      <c r="IX173"/>
      <c r="IY173"/>
      <c r="IZ173"/>
      <c r="JA173"/>
      <c r="JB173"/>
      <c r="JC173"/>
      <c r="JD173"/>
      <c r="JE173"/>
      <c r="JF173"/>
      <c r="JG173"/>
      <c r="JH173"/>
      <c r="JI173"/>
      <c r="JJ173"/>
      <c r="JK173"/>
      <c r="JL173"/>
      <c r="JM173"/>
      <c r="JN173"/>
      <c r="JO173"/>
      <c r="JP173"/>
      <c r="JQ173"/>
      <c r="JR173"/>
      <c r="JS173"/>
      <c r="JT173"/>
      <c r="JU173"/>
      <c r="JV173"/>
      <c r="JW173"/>
      <c r="JX173"/>
      <c r="JY173"/>
      <c r="JZ173"/>
      <c r="KA173"/>
      <c r="KB173"/>
      <c r="KC173"/>
      <c r="KD173"/>
      <c r="KE173"/>
      <c r="KF173"/>
      <c r="KG173"/>
      <c r="KH173"/>
      <c r="KI173"/>
      <c r="KJ173"/>
      <c r="KK173"/>
      <c r="KL173"/>
      <c r="KM173"/>
      <c r="KN173"/>
      <c r="KO173"/>
      <c r="KP173"/>
      <c r="KQ173"/>
      <c r="KR173"/>
      <c r="KS173"/>
      <c r="KT173"/>
      <c r="KU173"/>
      <c r="KV173"/>
      <c r="KW173"/>
      <c r="KX173"/>
      <c r="KY173"/>
      <c r="KZ173"/>
      <c r="LA173"/>
      <c r="LB173"/>
      <c r="LC173"/>
      <c r="LD173"/>
      <c r="LE173"/>
      <c r="LF173"/>
      <c r="LG173"/>
      <c r="LH173"/>
      <c r="LI173"/>
      <c r="LJ173"/>
      <c r="LK173"/>
      <c r="LL173"/>
      <c r="LM173"/>
      <c r="LN173"/>
      <c r="LO173"/>
      <c r="LP173"/>
      <c r="LQ173"/>
      <c r="LR173"/>
      <c r="LS173"/>
      <c r="LT173"/>
      <c r="LU173"/>
      <c r="LV173"/>
      <c r="LW173"/>
      <c r="LX173"/>
      <c r="LY173"/>
      <c r="LZ173"/>
      <c r="MA173"/>
      <c r="MB173"/>
      <c r="MC173"/>
      <c r="MD173"/>
      <c r="ME173"/>
      <c r="MF173"/>
      <c r="MG173"/>
      <c r="MH173"/>
      <c r="MI173"/>
      <c r="MJ173"/>
      <c r="MK173"/>
      <c r="ML173"/>
      <c r="MM173"/>
      <c r="MN173"/>
      <c r="MO173"/>
      <c r="MP173"/>
      <c r="MQ173"/>
      <c r="MR173"/>
      <c r="MS173"/>
      <c r="MT173"/>
      <c r="MU173"/>
      <c r="MV173"/>
      <c r="MW173"/>
      <c r="MX173"/>
      <c r="MY173"/>
      <c r="MZ173"/>
      <c r="NA173"/>
      <c r="NB173"/>
      <c r="NC173"/>
      <c r="ND173"/>
      <c r="NE173"/>
      <c r="NF173"/>
      <c r="NG173"/>
      <c r="NH173"/>
      <c r="NI173"/>
      <c r="NJ173"/>
      <c r="NK173"/>
      <c r="NL173"/>
      <c r="NM173"/>
      <c r="NN173"/>
      <c r="NO173"/>
      <c r="NP173"/>
      <c r="NQ173"/>
      <c r="NR173"/>
      <c r="NS173"/>
      <c r="NT173"/>
      <c r="NU173"/>
      <c r="NV173"/>
      <c r="NW173"/>
      <c r="NX173"/>
      <c r="NY173"/>
      <c r="NZ173"/>
      <c r="OA173"/>
      <c r="OB173"/>
      <c r="OC173"/>
      <c r="OD173"/>
      <c r="OE173"/>
      <c r="OF173"/>
      <c r="OG173"/>
      <c r="OH173"/>
      <c r="OI173"/>
      <c r="OJ173"/>
      <c r="OK173"/>
      <c r="OL173"/>
      <c r="OM173"/>
      <c r="ON173"/>
      <c r="OO173"/>
      <c r="OP173"/>
      <c r="OQ173"/>
      <c r="OR173"/>
      <c r="OS173"/>
      <c r="OT173"/>
      <c r="OU173"/>
      <c r="OV173"/>
      <c r="OW173"/>
      <c r="OX173"/>
      <c r="OY173"/>
      <c r="OZ173"/>
      <c r="PA173"/>
      <c r="PB173"/>
      <c r="PC173"/>
      <c r="PD173"/>
      <c r="PE173"/>
      <c r="PF173"/>
      <c r="PG173"/>
      <c r="PH173"/>
      <c r="PI173"/>
      <c r="PJ173"/>
      <c r="PK173"/>
      <c r="PL173"/>
      <c r="PM173"/>
      <c r="PN173"/>
      <c r="PO173"/>
      <c r="PP173"/>
      <c r="PQ173"/>
      <c r="PR173"/>
      <c r="PS173"/>
      <c r="PT173"/>
      <c r="PU173"/>
      <c r="PV173"/>
      <c r="PW173"/>
      <c r="PX173"/>
      <c r="PY173"/>
      <c r="PZ173"/>
      <c r="QA173"/>
      <c r="QB173"/>
      <c r="QC173"/>
      <c r="QD173"/>
      <c r="QE173"/>
      <c r="QF173"/>
      <c r="QG173"/>
      <c r="QH173"/>
      <c r="QI173"/>
      <c r="QJ173"/>
      <c r="QK173"/>
      <c r="QL173"/>
      <c r="QM173"/>
      <c r="QN173"/>
      <c r="QO173"/>
      <c r="QP173"/>
      <c r="QQ173"/>
      <c r="QR173"/>
      <c r="QS173"/>
      <c r="QT173"/>
      <c r="QU173"/>
      <c r="QV173"/>
      <c r="QW173"/>
      <c r="QX173"/>
      <c r="QY173"/>
      <c r="QZ173"/>
      <c r="RA173"/>
      <c r="RB173"/>
      <c r="RC173"/>
      <c r="RD173"/>
      <c r="RE173"/>
      <c r="RF173"/>
      <c r="RG173"/>
      <c r="RH173"/>
      <c r="RI173"/>
      <c r="RJ173"/>
      <c r="RK173"/>
      <c r="RL173"/>
      <c r="RM173"/>
      <c r="RN173"/>
      <c r="RO173"/>
      <c r="RP173"/>
      <c r="RQ173"/>
      <c r="RR173"/>
      <c r="RS173"/>
      <c r="RT173"/>
      <c r="RU173"/>
      <c r="RV173"/>
      <c r="RW173"/>
      <c r="RX173"/>
      <c r="RY173"/>
      <c r="RZ173"/>
      <c r="SA173"/>
      <c r="SB173"/>
      <c r="SC173"/>
      <c r="SD173"/>
      <c r="SE173"/>
      <c r="SF173"/>
      <c r="SG173"/>
      <c r="SH173"/>
      <c r="SI173"/>
      <c r="SJ173"/>
      <c r="SK173"/>
      <c r="SL173"/>
      <c r="SM173"/>
      <c r="SN173"/>
      <c r="SO173"/>
      <c r="SP173"/>
      <c r="SQ173"/>
      <c r="SR173"/>
      <c r="SS173"/>
      <c r="ST173"/>
      <c r="SU173"/>
      <c r="SV173"/>
      <c r="SW173"/>
      <c r="SX173"/>
      <c r="SY173"/>
      <c r="SZ173"/>
      <c r="TA173"/>
      <c r="TB173"/>
      <c r="TC173"/>
      <c r="TD173"/>
      <c r="TE173"/>
      <c r="TF173"/>
      <c r="TG173"/>
      <c r="TH173"/>
      <c r="TI173"/>
      <c r="TJ173"/>
      <c r="TK173"/>
      <c r="TL173"/>
      <c r="TM173"/>
      <c r="TN173"/>
      <c r="TO173"/>
      <c r="TP173"/>
      <c r="TQ173"/>
      <c r="TR173"/>
      <c r="TS173"/>
      <c r="TT173"/>
      <c r="TU173"/>
      <c r="TV173"/>
      <c r="TW173"/>
      <c r="TX173"/>
      <c r="TY173"/>
      <c r="TZ173"/>
      <c r="UA173"/>
      <c r="UB173"/>
      <c r="UC173"/>
      <c r="UD173"/>
      <c r="UE173"/>
      <c r="UF173"/>
      <c r="UG173"/>
      <c r="UH173"/>
      <c r="UI173"/>
      <c r="UJ173"/>
      <c r="UK173"/>
      <c r="UL173"/>
      <c r="UM173"/>
      <c r="UN173"/>
      <c r="UO173"/>
      <c r="UP173"/>
      <c r="UQ173"/>
      <c r="UR173"/>
      <c r="US173"/>
      <c r="UT173"/>
      <c r="UU173"/>
      <c r="UV173"/>
      <c r="UW173"/>
      <c r="UX173"/>
      <c r="UY173"/>
      <c r="UZ173"/>
      <c r="VA173"/>
      <c r="VB173"/>
      <c r="VC173"/>
      <c r="VD173"/>
      <c r="VE173"/>
      <c r="VF173"/>
      <c r="VG173"/>
      <c r="VH173"/>
      <c r="VI173"/>
      <c r="VJ173"/>
      <c r="VK173"/>
      <c r="VL173"/>
      <c r="VM173"/>
      <c r="VN173"/>
      <c r="VO173"/>
      <c r="VP173"/>
      <c r="VQ173"/>
      <c r="VR173"/>
      <c r="VS173"/>
      <c r="VT173"/>
      <c r="VU173"/>
      <c r="VV173"/>
      <c r="VW173"/>
      <c r="VX173"/>
      <c r="VY173"/>
      <c r="VZ173"/>
      <c r="WA173"/>
      <c r="WB173"/>
      <c r="WC173"/>
      <c r="WD173"/>
      <c r="WE173"/>
      <c r="WF173"/>
      <c r="WG173"/>
      <c r="WH173"/>
      <c r="WI173"/>
      <c r="WJ173"/>
      <c r="WK173"/>
      <c r="WL173"/>
      <c r="WM173"/>
      <c r="WN173"/>
      <c r="WO173"/>
      <c r="WP173"/>
      <c r="WQ173"/>
      <c r="WR173"/>
      <c r="WS173"/>
      <c r="WT173"/>
      <c r="WU173"/>
      <c r="WV173"/>
      <c r="WW173"/>
      <c r="WX173"/>
      <c r="WY173"/>
      <c r="WZ173"/>
      <c r="XA173"/>
      <c r="XB173"/>
      <c r="XC173"/>
      <c r="XD173"/>
      <c r="XE173"/>
      <c r="XF173"/>
      <c r="XG173"/>
      <c r="XH173"/>
      <c r="XI173"/>
      <c r="XJ173"/>
      <c r="XK173"/>
      <c r="XL173"/>
      <c r="XM173"/>
      <c r="XN173"/>
      <c r="XO173"/>
      <c r="XP173"/>
      <c r="XQ173"/>
      <c r="XR173"/>
      <c r="XS173"/>
      <c r="XT173"/>
      <c r="XU173"/>
      <c r="XV173"/>
      <c r="XW173"/>
      <c r="XX173"/>
      <c r="XY173"/>
      <c r="XZ173"/>
      <c r="YA173"/>
      <c r="YB173"/>
      <c r="YC173"/>
      <c r="YD173"/>
      <c r="YE173"/>
      <c r="YF173"/>
      <c r="YG173"/>
      <c r="YH173"/>
      <c r="YI173"/>
      <c r="YJ173"/>
      <c r="YK173"/>
      <c r="YL173"/>
      <c r="YM173"/>
      <c r="YN173"/>
      <c r="YO173"/>
      <c r="YP173"/>
      <c r="YQ173"/>
      <c r="YR173"/>
      <c r="YS173"/>
      <c r="YT173"/>
      <c r="YU173"/>
      <c r="YV173"/>
      <c r="YW173"/>
      <c r="YX173"/>
      <c r="YY173"/>
      <c r="YZ173"/>
      <c r="ZA173"/>
      <c r="ZB173"/>
      <c r="ZC173"/>
      <c r="ZD173"/>
      <c r="ZE173"/>
      <c r="ZF173"/>
      <c r="ZG173"/>
      <c r="ZH173"/>
      <c r="ZI173"/>
      <c r="ZJ173"/>
      <c r="ZK173"/>
      <c r="ZL173"/>
      <c r="ZM173"/>
      <c r="ZN173"/>
      <c r="ZO173"/>
      <c r="ZP173"/>
      <c r="ZQ173"/>
      <c r="ZR173"/>
      <c r="ZS173"/>
      <c r="ZT173"/>
      <c r="ZU173"/>
      <c r="ZV173"/>
      <c r="ZW173"/>
      <c r="ZX173"/>
      <c r="ZY173"/>
      <c r="ZZ173"/>
      <c r="AAA173"/>
      <c r="AAB173"/>
      <c r="AAC173"/>
      <c r="AAD173"/>
      <c r="AAE173"/>
      <c r="AAF173"/>
      <c r="AAG173"/>
      <c r="AAH173"/>
      <c r="AAI173"/>
      <c r="AAJ173"/>
      <c r="AAK173"/>
      <c r="AAL173"/>
      <c r="AAM173"/>
      <c r="AAN173"/>
      <c r="AAO173"/>
      <c r="AAP173"/>
      <c r="AAQ173"/>
      <c r="AAR173"/>
      <c r="AAS173"/>
      <c r="AAT173"/>
      <c r="AAU173"/>
      <c r="AAV173"/>
      <c r="AAW173"/>
      <c r="AAX173"/>
      <c r="AAY173"/>
      <c r="AAZ173"/>
      <c r="ABA173"/>
      <c r="ABB173"/>
      <c r="ABC173"/>
      <c r="ABD173"/>
      <c r="ABE173"/>
      <c r="ABF173"/>
      <c r="ABG173"/>
      <c r="ABH173"/>
      <c r="ABI173"/>
      <c r="ABJ173"/>
      <c r="ABK173"/>
      <c r="ABL173"/>
      <c r="ABM173"/>
      <c r="ABN173"/>
      <c r="ABO173"/>
      <c r="ABP173"/>
      <c r="ABQ173"/>
      <c r="ABR173"/>
      <c r="ABS173"/>
      <c r="ABT173"/>
      <c r="ABU173"/>
      <c r="ABV173"/>
      <c r="ABW173"/>
      <c r="ABX173"/>
      <c r="ABY173"/>
      <c r="ABZ173"/>
      <c r="ACA173"/>
      <c r="ACB173"/>
      <c r="ACC173"/>
      <c r="ACD173"/>
      <c r="ACE173"/>
      <c r="ACF173"/>
      <c r="ACG173"/>
      <c r="ACH173"/>
      <c r="ACI173"/>
      <c r="ACJ173"/>
      <c r="ACK173"/>
      <c r="ACL173"/>
      <c r="ACM173"/>
      <c r="ACN173"/>
      <c r="ACO173"/>
      <c r="ACP173"/>
      <c r="ACQ173"/>
      <c r="ACR173"/>
      <c r="ACS173"/>
      <c r="ACT173"/>
      <c r="ACU173"/>
      <c r="ACV173"/>
      <c r="ACW173"/>
      <c r="ACX173"/>
      <c r="ACY173"/>
      <c r="ACZ173"/>
      <c r="ADA173"/>
      <c r="ADB173"/>
      <c r="ADC173"/>
      <c r="ADD173"/>
      <c r="ADE173"/>
      <c r="ADF173"/>
      <c r="ADG173"/>
      <c r="ADH173"/>
      <c r="ADI173"/>
      <c r="ADJ173"/>
      <c r="ADK173"/>
      <c r="ADL173"/>
      <c r="ADM173"/>
      <c r="ADN173"/>
      <c r="ADO173"/>
      <c r="ADP173"/>
      <c r="ADQ173"/>
      <c r="ADR173"/>
      <c r="ADS173"/>
      <c r="ADT173"/>
      <c r="ADU173"/>
      <c r="ADV173"/>
      <c r="ADW173"/>
      <c r="ADX173"/>
      <c r="ADY173"/>
      <c r="ADZ173"/>
      <c r="AEA173"/>
      <c r="AEB173"/>
      <c r="AEC173"/>
      <c r="AED173"/>
      <c r="AEE173"/>
      <c r="AEF173"/>
      <c r="AEG173"/>
      <c r="AEH173"/>
      <c r="AEI173"/>
      <c r="AEJ173"/>
      <c r="AEK173"/>
      <c r="AEL173"/>
      <c r="AEM173"/>
      <c r="AEN173"/>
      <c r="AEO173"/>
      <c r="AEP173"/>
      <c r="AEQ173"/>
      <c r="AER173"/>
      <c r="AES173"/>
      <c r="AET173"/>
      <c r="AEU173"/>
      <c r="AEV173"/>
      <c r="AEW173"/>
      <c r="AEX173"/>
      <c r="AEY173"/>
      <c r="AEZ173"/>
      <c r="AFA173"/>
      <c r="AFB173"/>
      <c r="AFC173"/>
      <c r="AFD173"/>
      <c r="AFE173"/>
      <c r="AFF173"/>
      <c r="AFG173"/>
      <c r="AFH173"/>
      <c r="AFI173"/>
      <c r="AFJ173"/>
      <c r="AFK173"/>
      <c r="AFL173"/>
      <c r="AFM173"/>
      <c r="AFN173"/>
      <c r="AFO173"/>
      <c r="AFP173"/>
      <c r="AFQ173"/>
      <c r="AFR173"/>
      <c r="AFS173"/>
      <c r="AFT173"/>
      <c r="AFU173"/>
      <c r="AFV173"/>
      <c r="AFW173"/>
      <c r="AFX173"/>
      <c r="AFY173"/>
      <c r="AFZ173"/>
      <c r="AGA173"/>
      <c r="AGB173"/>
      <c r="AGC173"/>
      <c r="AGD173"/>
      <c r="AGE173"/>
      <c r="AGF173"/>
      <c r="AGG173"/>
      <c r="AGH173"/>
      <c r="AGI173"/>
      <c r="AGJ173"/>
      <c r="AGK173"/>
      <c r="AGL173"/>
      <c r="AGM173"/>
      <c r="AGN173"/>
      <c r="AGO173"/>
      <c r="AGP173"/>
      <c r="AGQ173"/>
      <c r="AGR173"/>
      <c r="AGS173"/>
      <c r="AGT173"/>
      <c r="AGU173"/>
      <c r="AGV173"/>
      <c r="AGW173"/>
      <c r="AGX173"/>
      <c r="AGY173"/>
      <c r="AGZ173"/>
      <c r="AHA173"/>
      <c r="AHB173"/>
      <c r="AHC173"/>
      <c r="AHD173"/>
      <c r="AHE173"/>
      <c r="AHF173"/>
      <c r="AHG173"/>
      <c r="AHH173"/>
      <c r="AHI173"/>
      <c r="AHJ173"/>
      <c r="AHK173"/>
      <c r="AHL173"/>
      <c r="AHM173"/>
      <c r="AHN173"/>
      <c r="AHO173"/>
      <c r="AHP173"/>
      <c r="AHQ173"/>
      <c r="AHR173"/>
      <c r="AHS173"/>
      <c r="AHT173"/>
      <c r="AHU173"/>
      <c r="AHV173"/>
      <c r="AHW173"/>
      <c r="AHX173"/>
      <c r="AHY173"/>
      <c r="AHZ173"/>
      <c r="AIA173"/>
      <c r="AIB173"/>
      <c r="AIC173"/>
      <c r="AID173"/>
      <c r="AIE173"/>
      <c r="AIF173"/>
      <c r="AIG173"/>
      <c r="AIH173"/>
      <c r="AII173"/>
      <c r="AIJ173"/>
      <c r="AIK173"/>
      <c r="AIL173"/>
      <c r="AIM173"/>
      <c r="AIN173"/>
      <c r="AIO173"/>
      <c r="AIP173"/>
      <c r="AIQ173"/>
      <c r="AIR173"/>
      <c r="AIS173"/>
      <c r="AIT173"/>
      <c r="AIU173"/>
      <c r="AIV173"/>
      <c r="AIW173"/>
      <c r="AIX173"/>
      <c r="AIY173"/>
      <c r="AIZ173"/>
      <c r="AJA173"/>
      <c r="AJB173"/>
      <c r="AJC173"/>
      <c r="AJD173"/>
      <c r="AJE173"/>
      <c r="AJF173"/>
      <c r="AJG173"/>
      <c r="AJH173"/>
      <c r="AJI173"/>
      <c r="AJJ173"/>
      <c r="AJK173"/>
      <c r="AJL173"/>
      <c r="AJM173"/>
      <c r="AJN173"/>
      <c r="AJO173"/>
      <c r="AJP173"/>
      <c r="AJQ173"/>
      <c r="AJR173"/>
      <c r="AJS173"/>
      <c r="AJT173"/>
      <c r="AJU173"/>
      <c r="AJV173"/>
      <c r="AJW173"/>
      <c r="AJX173"/>
      <c r="AJY173"/>
      <c r="AJZ173"/>
      <c r="AKA173"/>
      <c r="AKB173"/>
      <c r="AKC173"/>
      <c r="AKD173"/>
      <c r="AKE173"/>
      <c r="AKF173"/>
      <c r="AKG173"/>
      <c r="AKH173"/>
      <c r="AKI173"/>
      <c r="AKJ173"/>
      <c r="AKK173"/>
      <c r="AKL173"/>
      <c r="AKM173"/>
      <c r="AKN173"/>
      <c r="AKO173"/>
      <c r="AKP173"/>
      <c r="AKQ173"/>
      <c r="AKR173"/>
      <c r="AKS173"/>
      <c r="AKT173"/>
      <c r="AKU173"/>
      <c r="AKV173"/>
      <c r="AKW173"/>
      <c r="AKX173"/>
      <c r="AKY173"/>
      <c r="AKZ173"/>
      <c r="ALA173"/>
      <c r="ALB173"/>
      <c r="ALC173"/>
      <c r="ALD173"/>
      <c r="ALE173"/>
      <c r="ALF173"/>
      <c r="ALG173"/>
      <c r="ALH173"/>
      <c r="ALI173"/>
      <c r="ALJ173"/>
      <c r="ALK173"/>
      <c r="ALL173"/>
      <c r="ALM173"/>
      <c r="ALN173"/>
      <c r="ALO173"/>
      <c r="ALP173"/>
      <c r="ALQ173"/>
      <c r="ALR173"/>
      <c r="ALS173"/>
      <c r="ALT173"/>
      <c r="ALU173"/>
      <c r="ALV173"/>
      <c r="ALW173"/>
      <c r="ALX173"/>
      <c r="ALY173"/>
      <c r="ALZ173"/>
      <c r="AMA173"/>
      <c r="AMB173"/>
      <c r="AMC173"/>
      <c r="AMD173"/>
      <c r="AME173"/>
      <c r="AMF173"/>
      <c r="AMG173"/>
      <c r="AMH173"/>
      <c r="AMI173"/>
      <c r="AMJ173"/>
      <c r="AMK173"/>
      <c r="AML173"/>
      <c r="AMM173"/>
      <c r="AMN173"/>
      <c r="AMO173"/>
      <c r="AMP173"/>
      <c r="AMQ173"/>
      <c r="AMR173"/>
      <c r="AMS173"/>
      <c r="AMT173"/>
      <c r="AMU173"/>
      <c r="AMV173"/>
      <c r="AMW173"/>
      <c r="AMX173"/>
      <c r="AMY173"/>
      <c r="AMZ173"/>
      <c r="ANA173"/>
      <c r="ANB173"/>
      <c r="ANC173"/>
      <c r="AND173"/>
      <c r="ANE173"/>
      <c r="ANF173"/>
      <c r="ANG173"/>
      <c r="ANH173"/>
      <c r="ANI173"/>
      <c r="ANJ173"/>
      <c r="ANK173"/>
      <c r="ANL173"/>
      <c r="ANM173"/>
      <c r="ANN173"/>
      <c r="ANO173"/>
      <c r="ANP173"/>
      <c r="ANQ173"/>
      <c r="ANR173"/>
      <c r="ANS173"/>
      <c r="ANT173"/>
      <c r="ANU173"/>
      <c r="ANV173"/>
      <c r="ANW173"/>
      <c r="ANX173"/>
      <c r="ANY173"/>
      <c r="ANZ173"/>
      <c r="AOA173"/>
      <c r="AOB173"/>
      <c r="AOC173"/>
      <c r="AOD173"/>
      <c r="AOE173"/>
      <c r="AOF173"/>
      <c r="AOG173"/>
      <c r="AOH173"/>
      <c r="AOI173"/>
      <c r="AOJ173"/>
      <c r="AOK173"/>
      <c r="AOL173"/>
      <c r="AOM173"/>
      <c r="AON173"/>
      <c r="AOO173"/>
      <c r="AOP173"/>
      <c r="AOQ173"/>
      <c r="AOR173"/>
      <c r="AOS173"/>
      <c r="AOT173"/>
      <c r="AOU173"/>
      <c r="AOV173"/>
      <c r="AOW173"/>
      <c r="AOX173"/>
      <c r="AOY173"/>
      <c r="AOZ173"/>
      <c r="APA173"/>
      <c r="APB173"/>
      <c r="APC173"/>
      <c r="APD173"/>
      <c r="APE173"/>
      <c r="APF173"/>
      <c r="APG173"/>
      <c r="APH173"/>
      <c r="API173"/>
      <c r="APJ173"/>
      <c r="APK173"/>
      <c r="APL173"/>
      <c r="APM173"/>
      <c r="APN173"/>
      <c r="APO173"/>
      <c r="APP173"/>
      <c r="APQ173"/>
      <c r="APR173"/>
      <c r="APS173"/>
      <c r="APT173"/>
      <c r="APU173"/>
      <c r="APV173"/>
      <c r="APW173"/>
      <c r="APX173"/>
      <c r="APY173"/>
      <c r="APZ173"/>
      <c r="AQA173"/>
      <c r="AQB173"/>
      <c r="AQC173"/>
      <c r="AQD173"/>
      <c r="AQE173"/>
      <c r="AQF173"/>
      <c r="AQG173"/>
      <c r="AQH173"/>
      <c r="AQI173"/>
      <c r="AQJ173"/>
      <c r="AQK173"/>
      <c r="AQL173"/>
      <c r="AQM173"/>
      <c r="AQN173"/>
      <c r="AQO173"/>
      <c r="AQP173"/>
      <c r="AQQ173"/>
      <c r="AQR173"/>
      <c r="AQS173"/>
      <c r="AQT173"/>
      <c r="AQU173"/>
      <c r="AQV173"/>
      <c r="AQW173"/>
      <c r="AQX173"/>
      <c r="AQY173"/>
      <c r="AQZ173"/>
      <c r="ARA173"/>
      <c r="ARB173"/>
      <c r="ARC173"/>
      <c r="ARD173"/>
      <c r="ARE173"/>
      <c r="ARF173"/>
      <c r="ARG173"/>
      <c r="ARH173"/>
      <c r="ARI173"/>
      <c r="ARJ173"/>
      <c r="ARK173"/>
      <c r="ARL173"/>
      <c r="ARM173"/>
      <c r="ARN173"/>
      <c r="ARO173"/>
      <c r="ARP173"/>
      <c r="ARQ173"/>
      <c r="ARR173"/>
      <c r="ARS173"/>
      <c r="ART173"/>
      <c r="ARU173"/>
      <c r="ARV173"/>
      <c r="ARW173"/>
      <c r="ARX173"/>
      <c r="ARY173"/>
      <c r="ARZ173"/>
      <c r="ASA173"/>
      <c r="ASB173"/>
      <c r="ASC173"/>
      <c r="ASD173"/>
      <c r="ASE173"/>
      <c r="ASF173"/>
      <c r="ASG173"/>
      <c r="ASH173"/>
      <c r="ASI173"/>
      <c r="ASJ173"/>
      <c r="ASK173"/>
      <c r="ASL173"/>
      <c r="ASM173"/>
      <c r="ASN173"/>
      <c r="ASO173"/>
      <c r="ASP173"/>
      <c r="ASQ173"/>
      <c r="ASR173"/>
      <c r="ASS173"/>
      <c r="AST173"/>
      <c r="ASU173"/>
      <c r="ASV173"/>
      <c r="ASW173"/>
      <c r="ASX173"/>
      <c r="ASY173"/>
      <c r="ASZ173"/>
      <c r="ATA173"/>
      <c r="ATB173"/>
      <c r="ATC173"/>
      <c r="ATD173"/>
      <c r="ATE173"/>
      <c r="ATF173"/>
      <c r="ATG173"/>
      <c r="ATH173"/>
      <c r="ATI173"/>
      <c r="ATJ173"/>
      <c r="ATK173"/>
      <c r="ATL173"/>
      <c r="ATM173"/>
      <c r="ATN173"/>
      <c r="ATO173"/>
      <c r="ATP173"/>
      <c r="ATQ173"/>
      <c r="ATR173"/>
      <c r="ATS173"/>
      <c r="ATT173"/>
      <c r="ATU173"/>
      <c r="ATV173"/>
      <c r="ATW173"/>
      <c r="ATX173"/>
      <c r="ATY173"/>
      <c r="ATZ173"/>
      <c r="AUA173"/>
      <c r="AUB173"/>
      <c r="AUC173"/>
      <c r="AUD173"/>
      <c r="AUE173"/>
      <c r="AUF173"/>
      <c r="AUG173"/>
      <c r="AUH173"/>
      <c r="AUI173"/>
      <c r="AUJ173"/>
      <c r="AUK173"/>
      <c r="AUL173"/>
      <c r="AUM173"/>
      <c r="AUN173"/>
      <c r="AUO173"/>
      <c r="AUP173"/>
      <c r="AUQ173"/>
      <c r="AUR173"/>
      <c r="AUS173"/>
      <c r="AUT173"/>
      <c r="AUU173"/>
      <c r="AUV173"/>
      <c r="AUW173"/>
      <c r="AUX173"/>
      <c r="AUY173"/>
      <c r="AUZ173"/>
      <c r="AVA173"/>
      <c r="AVB173"/>
      <c r="AVC173"/>
      <c r="AVD173"/>
      <c r="AVE173"/>
      <c r="AVF173"/>
      <c r="AVG173"/>
      <c r="AVH173"/>
      <c r="AVI173"/>
      <c r="AVJ173"/>
      <c r="AVK173"/>
      <c r="AVL173"/>
      <c r="AVM173"/>
      <c r="AVN173"/>
      <c r="AVO173"/>
      <c r="AVP173"/>
      <c r="AVQ173"/>
      <c r="AVR173"/>
      <c r="AVS173"/>
      <c r="AVT173"/>
      <c r="AVU173"/>
      <c r="AVV173"/>
      <c r="AVW173"/>
      <c r="AVX173"/>
      <c r="AVY173"/>
      <c r="AVZ173"/>
      <c r="AWA173"/>
      <c r="AWB173"/>
      <c r="AWC173"/>
      <c r="AWD173"/>
      <c r="AWE173"/>
      <c r="AWF173"/>
      <c r="AWG173"/>
      <c r="AWH173"/>
      <c r="AWI173"/>
      <c r="AWJ173"/>
      <c r="AWK173"/>
      <c r="AWL173"/>
      <c r="AWM173"/>
      <c r="AWN173"/>
      <c r="AWO173"/>
      <c r="AWP173"/>
      <c r="AWQ173"/>
      <c r="AWR173"/>
      <c r="AWS173"/>
      <c r="AWT173"/>
      <c r="AWU173"/>
      <c r="AWV173"/>
      <c r="AWW173"/>
      <c r="AWX173"/>
      <c r="AWY173"/>
      <c r="AWZ173"/>
      <c r="AXA173"/>
      <c r="AXB173"/>
      <c r="AXC173"/>
      <c r="AXD173"/>
      <c r="AXE173"/>
      <c r="AXF173"/>
      <c r="AXG173"/>
      <c r="AXH173"/>
      <c r="AXI173"/>
      <c r="AXJ173"/>
      <c r="AXK173"/>
      <c r="AXL173"/>
      <c r="AXM173"/>
      <c r="AXN173"/>
      <c r="AXO173"/>
      <c r="AXP173"/>
      <c r="AXQ173"/>
      <c r="AXR173"/>
      <c r="AXS173"/>
      <c r="AXT173"/>
      <c r="AXU173"/>
      <c r="AXV173"/>
      <c r="AXW173"/>
      <c r="AXX173"/>
      <c r="AXY173"/>
      <c r="AXZ173"/>
      <c r="AYA173"/>
      <c r="AYB173"/>
      <c r="AYC173"/>
      <c r="AYD173"/>
      <c r="AYE173"/>
      <c r="AYF173"/>
      <c r="AYG173"/>
      <c r="AYH173"/>
      <c r="AYI173"/>
      <c r="AYJ173"/>
      <c r="AYK173"/>
      <c r="AYL173"/>
      <c r="AYM173"/>
      <c r="AYN173"/>
      <c r="AYO173"/>
      <c r="AYP173"/>
      <c r="AYQ173"/>
      <c r="AYR173"/>
      <c r="AYS173"/>
      <c r="AYT173"/>
      <c r="AYU173"/>
      <c r="AYV173"/>
      <c r="AYW173"/>
      <c r="AYX173"/>
      <c r="AYY173"/>
      <c r="AYZ173"/>
      <c r="AZA173"/>
      <c r="AZB173"/>
      <c r="AZC173"/>
      <c r="AZD173"/>
      <c r="AZE173"/>
      <c r="AZF173"/>
      <c r="AZG173"/>
      <c r="AZH173"/>
      <c r="AZI173"/>
      <c r="AZJ173"/>
      <c r="AZK173"/>
      <c r="AZL173"/>
      <c r="AZM173"/>
      <c r="AZN173"/>
      <c r="AZO173"/>
      <c r="AZP173"/>
      <c r="AZQ173"/>
      <c r="AZR173"/>
      <c r="AZS173"/>
      <c r="AZT173"/>
      <c r="AZU173"/>
      <c r="AZV173"/>
      <c r="AZW173"/>
      <c r="AZX173"/>
      <c r="AZY173"/>
      <c r="AZZ173"/>
      <c r="BAA173"/>
      <c r="BAB173"/>
      <c r="BAC173"/>
      <c r="BAD173"/>
      <c r="BAE173"/>
      <c r="BAF173"/>
      <c r="BAG173"/>
      <c r="BAH173"/>
      <c r="BAI173"/>
      <c r="BAJ173"/>
      <c r="BAK173"/>
      <c r="BAL173"/>
      <c r="BAM173"/>
      <c r="BAN173"/>
      <c r="BAO173"/>
      <c r="BAP173"/>
      <c r="BAQ173"/>
      <c r="BAR173"/>
      <c r="BAS173"/>
      <c r="BAT173"/>
      <c r="BAU173"/>
      <c r="BAV173"/>
      <c r="BAW173"/>
      <c r="BAX173"/>
      <c r="BAY173"/>
      <c r="BAZ173"/>
      <c r="BBA173"/>
      <c r="BBB173"/>
      <c r="BBC173"/>
      <c r="BBD173"/>
      <c r="BBE173"/>
      <c r="BBF173"/>
      <c r="BBG173"/>
      <c r="BBH173"/>
      <c r="BBI173"/>
      <c r="BBJ173"/>
      <c r="BBK173"/>
      <c r="BBL173"/>
      <c r="BBM173"/>
      <c r="BBN173"/>
      <c r="BBO173"/>
      <c r="BBP173"/>
      <c r="BBQ173"/>
      <c r="BBR173"/>
      <c r="BBS173"/>
      <c r="BBT173"/>
      <c r="BBU173"/>
      <c r="BBV173"/>
      <c r="BBW173"/>
      <c r="BBX173"/>
      <c r="BBY173"/>
      <c r="BBZ173"/>
      <c r="BCA173"/>
      <c r="BCB173"/>
      <c r="BCC173"/>
      <c r="BCD173"/>
      <c r="BCE173"/>
      <c r="BCF173"/>
      <c r="BCG173"/>
      <c r="BCH173"/>
      <c r="BCI173"/>
      <c r="BCJ173"/>
      <c r="BCK173"/>
      <c r="BCL173"/>
      <c r="BCM173"/>
      <c r="BCN173"/>
      <c r="BCO173"/>
      <c r="BCP173"/>
      <c r="BCQ173"/>
      <c r="BCR173"/>
      <c r="BCS173"/>
      <c r="BCT173"/>
      <c r="BCU173"/>
      <c r="BCV173"/>
      <c r="BCW173"/>
      <c r="BCX173"/>
      <c r="BCY173"/>
      <c r="BCZ173"/>
      <c r="BDA173"/>
      <c r="BDB173"/>
      <c r="BDC173"/>
      <c r="BDD173"/>
      <c r="BDE173"/>
      <c r="BDF173"/>
      <c r="BDG173"/>
      <c r="BDH173"/>
      <c r="BDI173"/>
      <c r="BDJ173"/>
      <c r="BDK173"/>
      <c r="BDL173"/>
      <c r="BDM173"/>
      <c r="BDN173"/>
      <c r="BDO173"/>
      <c r="BDP173"/>
      <c r="BDQ173"/>
      <c r="BDR173"/>
      <c r="BDS173"/>
      <c r="BDT173"/>
      <c r="BDU173"/>
      <c r="BDV173"/>
      <c r="BDW173"/>
      <c r="BDX173"/>
      <c r="BDY173"/>
      <c r="BDZ173"/>
      <c r="BEA173"/>
      <c r="BEB173"/>
      <c r="BEC173"/>
      <c r="BED173"/>
      <c r="BEE173"/>
      <c r="BEF173"/>
      <c r="BEG173"/>
      <c r="BEH173"/>
      <c r="BEI173"/>
      <c r="BEJ173"/>
      <c r="BEK173"/>
      <c r="BEL173"/>
      <c r="BEM173"/>
      <c r="BEN173"/>
      <c r="BEO173"/>
      <c r="BEP173"/>
      <c r="BEQ173"/>
      <c r="BER173"/>
      <c r="BES173"/>
      <c r="BET173"/>
      <c r="BEU173"/>
      <c r="BEV173"/>
      <c r="BEW173"/>
      <c r="BEX173"/>
      <c r="BEY173"/>
      <c r="BEZ173"/>
      <c r="BFA173"/>
      <c r="BFB173"/>
      <c r="BFC173"/>
      <c r="BFD173"/>
      <c r="BFE173"/>
      <c r="BFF173"/>
      <c r="BFG173"/>
      <c r="BFH173"/>
      <c r="BFI173"/>
      <c r="BFJ173"/>
      <c r="BFK173"/>
      <c r="BFL173"/>
      <c r="BFM173"/>
      <c r="BFN173"/>
      <c r="BFO173"/>
      <c r="BFP173"/>
      <c r="BFQ173"/>
      <c r="BFR173"/>
      <c r="BFS173"/>
      <c r="BFT173"/>
      <c r="BFU173"/>
      <c r="BFV173"/>
      <c r="BFW173"/>
      <c r="BFX173"/>
      <c r="BFY173"/>
      <c r="BFZ173"/>
      <c r="BGA173"/>
      <c r="BGB173"/>
      <c r="BGC173"/>
      <c r="BGD173"/>
      <c r="BGE173"/>
      <c r="BGF173"/>
      <c r="BGG173"/>
      <c r="BGH173"/>
      <c r="BGI173"/>
      <c r="BGJ173"/>
      <c r="BGK173"/>
      <c r="BGL173"/>
      <c r="BGM173"/>
      <c r="BGN173"/>
      <c r="BGO173"/>
      <c r="BGP173"/>
      <c r="BGQ173"/>
      <c r="BGR173"/>
      <c r="BGS173"/>
      <c r="BGT173"/>
      <c r="BGU173"/>
      <c r="BGV173"/>
      <c r="BGW173"/>
      <c r="BGX173"/>
      <c r="BGY173"/>
      <c r="BGZ173"/>
      <c r="BHA173"/>
      <c r="BHB173"/>
      <c r="BHC173"/>
      <c r="BHD173"/>
      <c r="BHE173"/>
      <c r="BHF173"/>
      <c r="BHG173"/>
      <c r="BHH173"/>
      <c r="BHI173"/>
      <c r="BHJ173"/>
      <c r="BHK173"/>
      <c r="BHL173"/>
      <c r="BHM173"/>
      <c r="BHN173"/>
      <c r="BHO173"/>
      <c r="BHP173"/>
      <c r="BHQ173"/>
      <c r="BHR173"/>
      <c r="BHS173"/>
      <c r="BHT173"/>
      <c r="BHU173"/>
      <c r="BHV173"/>
      <c r="BHW173"/>
      <c r="BHX173"/>
      <c r="BHY173"/>
      <c r="BHZ173"/>
      <c r="BIA173"/>
      <c r="BIB173"/>
      <c r="BIC173"/>
      <c r="BID173"/>
      <c r="BIE173"/>
      <c r="BIF173"/>
      <c r="BIG173"/>
      <c r="BIH173"/>
      <c r="BII173"/>
      <c r="BIJ173"/>
      <c r="BIK173"/>
      <c r="BIL173"/>
      <c r="BIM173"/>
      <c r="BIN173"/>
      <c r="BIO173"/>
      <c r="BIP173"/>
      <c r="BIQ173"/>
      <c r="BIR173"/>
      <c r="BIS173"/>
      <c r="BIT173"/>
      <c r="BIU173"/>
      <c r="BIV173"/>
      <c r="BIW173"/>
      <c r="BIX173"/>
      <c r="BIY173"/>
      <c r="BIZ173"/>
      <c r="BJA173"/>
      <c r="BJB173"/>
      <c r="BJC173"/>
      <c r="BJD173"/>
      <c r="BJE173"/>
      <c r="BJF173"/>
      <c r="BJG173"/>
      <c r="BJH173"/>
      <c r="BJI173"/>
      <c r="BJJ173"/>
      <c r="BJK173"/>
      <c r="BJL173"/>
      <c r="BJM173"/>
      <c r="BJN173"/>
      <c r="BJO173"/>
      <c r="BJP173"/>
      <c r="BJQ173"/>
      <c r="BJR173"/>
      <c r="BJS173"/>
      <c r="BJT173"/>
      <c r="BJU173"/>
      <c r="BJV173"/>
      <c r="BJW173"/>
      <c r="BJX173"/>
      <c r="BJY173"/>
      <c r="BJZ173"/>
      <c r="BKA173"/>
      <c r="BKB173"/>
      <c r="BKC173"/>
      <c r="BKD173"/>
      <c r="BKE173"/>
      <c r="BKF173"/>
      <c r="BKG173"/>
      <c r="BKH173"/>
      <c r="BKI173"/>
      <c r="BKJ173"/>
      <c r="BKK173"/>
      <c r="BKL173"/>
      <c r="BKM173"/>
      <c r="BKN173"/>
      <c r="BKO173"/>
      <c r="BKP173"/>
      <c r="BKQ173"/>
      <c r="BKR173"/>
      <c r="BKS173"/>
      <c r="BKT173"/>
      <c r="BKU173"/>
      <c r="BKV173"/>
      <c r="BKW173"/>
      <c r="BKX173"/>
      <c r="BKY173"/>
      <c r="BKZ173"/>
      <c r="BLA173"/>
      <c r="BLB173"/>
      <c r="BLC173"/>
      <c r="BLD173"/>
      <c r="BLE173"/>
      <c r="BLF173"/>
      <c r="BLG173"/>
      <c r="BLH173"/>
      <c r="BLI173"/>
      <c r="BLJ173"/>
      <c r="BLK173"/>
      <c r="BLL173"/>
      <c r="BLM173"/>
      <c r="BLN173"/>
      <c r="BLO173"/>
      <c r="BLP173"/>
      <c r="BLQ173"/>
      <c r="BLR173"/>
      <c r="BLS173"/>
      <c r="BLT173"/>
      <c r="BLU173"/>
      <c r="BLV173"/>
      <c r="BLW173"/>
      <c r="BLX173"/>
      <c r="BLY173"/>
      <c r="BLZ173"/>
      <c r="BMA173"/>
      <c r="BMB173"/>
      <c r="BMC173"/>
      <c r="BMD173"/>
      <c r="BME173"/>
      <c r="BMF173"/>
      <c r="BMG173"/>
      <c r="BMH173"/>
      <c r="BMI173"/>
      <c r="BMJ173"/>
      <c r="BMK173"/>
      <c r="BML173"/>
      <c r="BMM173"/>
      <c r="BMN173"/>
      <c r="BMO173"/>
      <c r="BMP173"/>
      <c r="BMQ173"/>
      <c r="BMR173"/>
      <c r="BMS173"/>
      <c r="BMT173"/>
      <c r="BMU173"/>
      <c r="BMV173"/>
      <c r="BMW173"/>
      <c r="BMX173"/>
      <c r="BMY173"/>
      <c r="BMZ173"/>
      <c r="BNA173"/>
      <c r="BNB173"/>
      <c r="BNC173"/>
      <c r="BND173"/>
      <c r="BNE173"/>
      <c r="BNF173"/>
      <c r="BNG173"/>
      <c r="BNH173"/>
      <c r="BNI173"/>
      <c r="BNJ173"/>
      <c r="BNK173"/>
      <c r="BNL173"/>
      <c r="BNM173"/>
      <c r="BNN173"/>
      <c r="BNO173"/>
      <c r="BNP173"/>
      <c r="BNQ173"/>
      <c r="BNR173"/>
      <c r="BNS173"/>
      <c r="BNT173"/>
      <c r="BNU173"/>
      <c r="BNV173"/>
      <c r="BNW173"/>
      <c r="BNX173"/>
      <c r="BNY173"/>
      <c r="BNZ173"/>
      <c r="BOA173"/>
      <c r="BOB173"/>
      <c r="BOC173"/>
      <c r="BOD173"/>
      <c r="BOE173"/>
      <c r="BOF173"/>
      <c r="BOG173"/>
      <c r="BOH173"/>
      <c r="BOI173"/>
      <c r="BOJ173"/>
      <c r="BOK173"/>
      <c r="BOL173"/>
      <c r="BOM173"/>
      <c r="BON173"/>
      <c r="BOO173"/>
      <c r="BOP173"/>
      <c r="BOQ173"/>
      <c r="BOR173"/>
      <c r="BOS173"/>
      <c r="BOT173"/>
      <c r="BOU173"/>
      <c r="BOV173"/>
      <c r="BOW173"/>
      <c r="BOX173"/>
      <c r="BOY173"/>
      <c r="BOZ173"/>
      <c r="BPA173"/>
      <c r="BPB173"/>
      <c r="BPC173"/>
      <c r="BPD173"/>
      <c r="BPE173"/>
      <c r="BPF173"/>
      <c r="BPG173"/>
      <c r="BPH173"/>
      <c r="BPI173"/>
      <c r="BPJ173"/>
      <c r="BPK173"/>
      <c r="BPL173"/>
      <c r="BPM173"/>
      <c r="BPN173"/>
      <c r="BPO173"/>
      <c r="BPP173"/>
      <c r="BPQ173"/>
      <c r="BPR173"/>
      <c r="BPS173"/>
      <c r="BPT173"/>
      <c r="BPU173"/>
      <c r="BPV173"/>
      <c r="BPW173"/>
      <c r="BPX173"/>
      <c r="BPY173"/>
      <c r="BPZ173"/>
      <c r="BQA173"/>
      <c r="BQB173"/>
      <c r="BQC173"/>
      <c r="BQD173"/>
      <c r="BQE173"/>
      <c r="BQF173"/>
      <c r="BQG173"/>
      <c r="BQH173"/>
      <c r="BQI173"/>
      <c r="BQJ173"/>
      <c r="BQK173"/>
      <c r="BQL173"/>
      <c r="BQM173"/>
      <c r="BQN173"/>
      <c r="BQO173"/>
      <c r="BQP173"/>
      <c r="BQQ173"/>
      <c r="BQR173"/>
      <c r="BQS173"/>
      <c r="BQT173"/>
      <c r="BQU173"/>
      <c r="BQV173"/>
      <c r="BQW173"/>
      <c r="BQX173"/>
      <c r="BQY173"/>
      <c r="BQZ173"/>
      <c r="BRA173"/>
      <c r="BRB173"/>
      <c r="BRC173"/>
      <c r="BRD173"/>
      <c r="BRE173"/>
      <c r="BRF173"/>
      <c r="BRG173"/>
      <c r="BRH173"/>
      <c r="BRI173"/>
      <c r="BRJ173"/>
      <c r="BRK173"/>
      <c r="BRL173"/>
      <c r="BRM173"/>
      <c r="BRN173"/>
      <c r="BRO173"/>
      <c r="BRP173"/>
      <c r="BRQ173"/>
      <c r="BRR173"/>
      <c r="BRS173"/>
      <c r="BRT173"/>
      <c r="BRU173"/>
      <c r="BRV173"/>
      <c r="BRW173"/>
      <c r="BRX173"/>
      <c r="BRY173"/>
      <c r="BRZ173"/>
      <c r="BSA173"/>
      <c r="BSB173"/>
      <c r="BSC173"/>
      <c r="BSD173"/>
      <c r="BSE173"/>
      <c r="BSF173"/>
      <c r="BSG173"/>
      <c r="BSH173"/>
      <c r="BSI173"/>
      <c r="BSJ173"/>
      <c r="BSK173"/>
      <c r="BSL173"/>
      <c r="BSM173"/>
      <c r="BSN173"/>
      <c r="BSO173"/>
      <c r="BSP173"/>
      <c r="BSQ173"/>
      <c r="BSR173"/>
      <c r="BSS173"/>
      <c r="BST173"/>
      <c r="BSU173"/>
      <c r="BSV173"/>
      <c r="BSW173"/>
      <c r="BSX173"/>
      <c r="BSY173"/>
      <c r="BSZ173"/>
      <c r="BTA173"/>
      <c r="BTB173"/>
      <c r="BTC173"/>
      <c r="BTD173"/>
      <c r="BTE173"/>
      <c r="BTF173"/>
      <c r="BTG173"/>
      <c r="BTH173"/>
      <c r="BTI173"/>
      <c r="BTJ173"/>
      <c r="BTK173"/>
      <c r="BTL173"/>
      <c r="BTM173"/>
      <c r="BTN173"/>
      <c r="BTO173"/>
      <c r="BTP173"/>
      <c r="BTQ173"/>
      <c r="BTR173"/>
      <c r="BTS173"/>
      <c r="BTT173"/>
      <c r="BTU173"/>
      <c r="BTV173"/>
      <c r="BTW173"/>
      <c r="BTX173"/>
      <c r="BTY173"/>
      <c r="BTZ173"/>
      <c r="BUA173"/>
      <c r="BUB173"/>
      <c r="BUC173"/>
      <c r="BUD173"/>
      <c r="BUE173"/>
      <c r="BUF173"/>
      <c r="BUG173"/>
      <c r="BUH173"/>
      <c r="BUI173"/>
      <c r="BUJ173"/>
      <c r="BUK173"/>
      <c r="BUL173"/>
      <c r="BUM173"/>
      <c r="BUN173"/>
      <c r="BUO173"/>
      <c r="BUP173"/>
      <c r="BUQ173"/>
      <c r="BUR173"/>
      <c r="BUS173"/>
      <c r="BUT173"/>
      <c r="BUU173"/>
      <c r="BUV173"/>
      <c r="BUW173"/>
      <c r="BUX173"/>
      <c r="BUY173"/>
      <c r="BUZ173"/>
      <c r="BVA173"/>
      <c r="BVB173"/>
      <c r="BVC173"/>
      <c r="BVD173"/>
      <c r="BVE173"/>
      <c r="BVF173"/>
      <c r="BVG173"/>
      <c r="BVH173"/>
      <c r="BVI173"/>
      <c r="BVJ173"/>
      <c r="BVK173"/>
      <c r="BVL173"/>
      <c r="BVM173"/>
      <c r="BVN173"/>
      <c r="BVO173"/>
      <c r="BVP173"/>
      <c r="BVQ173"/>
      <c r="BVR173"/>
      <c r="BVS173"/>
      <c r="BVT173"/>
      <c r="BVU173"/>
      <c r="BVV173"/>
      <c r="BVW173"/>
      <c r="BVX173"/>
      <c r="BVY173"/>
      <c r="BVZ173"/>
      <c r="BWA173"/>
      <c r="BWB173"/>
      <c r="BWC173"/>
      <c r="BWD173"/>
      <c r="BWE173"/>
      <c r="BWF173"/>
      <c r="BWG173"/>
      <c r="BWH173"/>
      <c r="BWI173"/>
      <c r="BWJ173"/>
      <c r="BWK173"/>
      <c r="BWL173"/>
      <c r="BWM173"/>
      <c r="BWN173"/>
      <c r="BWO173"/>
      <c r="BWP173"/>
      <c r="BWQ173"/>
      <c r="BWR173"/>
      <c r="BWS173"/>
      <c r="BWT173"/>
      <c r="BWU173"/>
      <c r="BWV173"/>
      <c r="BWW173"/>
      <c r="BWX173"/>
      <c r="BWY173"/>
      <c r="BWZ173"/>
      <c r="BXA173"/>
      <c r="BXB173"/>
      <c r="BXC173"/>
      <c r="BXD173"/>
      <c r="BXE173"/>
      <c r="BXF173"/>
      <c r="BXG173"/>
      <c r="BXH173"/>
      <c r="BXI173"/>
      <c r="BXJ173"/>
      <c r="BXK173"/>
      <c r="BXL173"/>
      <c r="BXM173"/>
      <c r="BXN173"/>
      <c r="BXO173"/>
      <c r="BXP173"/>
      <c r="BXQ173"/>
      <c r="BXR173"/>
      <c r="BXS173"/>
      <c r="BXT173"/>
      <c r="BXU173"/>
      <c r="BXV173"/>
      <c r="BXW173"/>
      <c r="BXX173"/>
      <c r="BXY173"/>
      <c r="BXZ173"/>
      <c r="BYA173"/>
      <c r="BYB173"/>
      <c r="BYC173"/>
      <c r="BYD173"/>
      <c r="BYE173"/>
      <c r="BYF173"/>
      <c r="BYG173"/>
      <c r="BYH173"/>
      <c r="BYI173"/>
      <c r="BYJ173"/>
      <c r="BYK173"/>
      <c r="BYL173"/>
      <c r="BYM173"/>
      <c r="BYN173"/>
      <c r="BYO173"/>
      <c r="BYP173"/>
      <c r="BYQ173"/>
      <c r="BYR173"/>
      <c r="BYS173"/>
      <c r="BYT173"/>
      <c r="BYU173"/>
      <c r="BYV173"/>
      <c r="BYW173"/>
      <c r="BYX173"/>
      <c r="BYY173"/>
      <c r="BYZ173"/>
      <c r="BZA173"/>
      <c r="BZB173"/>
      <c r="BZC173"/>
      <c r="BZD173"/>
      <c r="BZE173"/>
      <c r="BZF173"/>
      <c r="BZG173"/>
      <c r="BZH173"/>
      <c r="BZI173"/>
      <c r="BZJ173"/>
      <c r="BZK173"/>
      <c r="BZL173"/>
      <c r="BZM173"/>
      <c r="BZN173"/>
      <c r="BZO173"/>
      <c r="BZP173"/>
      <c r="BZQ173"/>
      <c r="BZR173"/>
      <c r="BZS173"/>
      <c r="BZT173"/>
      <c r="BZU173"/>
      <c r="BZV173"/>
      <c r="BZW173"/>
      <c r="BZX173"/>
      <c r="BZY173"/>
      <c r="BZZ173"/>
      <c r="CAA173"/>
      <c r="CAB173"/>
      <c r="CAC173"/>
      <c r="CAD173"/>
      <c r="CAE173"/>
      <c r="CAF173"/>
      <c r="CAG173"/>
      <c r="CAH173"/>
      <c r="CAI173"/>
      <c r="CAJ173"/>
      <c r="CAK173"/>
      <c r="CAL173"/>
      <c r="CAM173"/>
      <c r="CAN173"/>
      <c r="CAO173"/>
      <c r="CAP173"/>
      <c r="CAQ173"/>
      <c r="CAR173"/>
      <c r="CAS173"/>
      <c r="CAT173"/>
      <c r="CAU173"/>
      <c r="CAV173"/>
      <c r="CAW173"/>
      <c r="CAX173"/>
      <c r="CAY173"/>
      <c r="CAZ173"/>
      <c r="CBA173"/>
      <c r="CBB173"/>
      <c r="CBC173"/>
      <c r="CBD173"/>
      <c r="CBE173"/>
      <c r="CBF173"/>
      <c r="CBG173"/>
      <c r="CBH173"/>
      <c r="CBI173"/>
      <c r="CBJ173"/>
      <c r="CBK173"/>
      <c r="CBL173"/>
      <c r="CBM173"/>
      <c r="CBN173"/>
      <c r="CBO173"/>
      <c r="CBP173"/>
      <c r="CBQ173"/>
      <c r="CBR173"/>
      <c r="CBS173"/>
      <c r="CBT173"/>
      <c r="CBU173"/>
      <c r="CBV173"/>
      <c r="CBW173"/>
      <c r="CBX173"/>
      <c r="CBY173"/>
      <c r="CBZ173"/>
      <c r="CCA173"/>
      <c r="CCB173"/>
      <c r="CCC173"/>
      <c r="CCD173"/>
      <c r="CCE173"/>
      <c r="CCF173"/>
      <c r="CCG173"/>
      <c r="CCH173"/>
      <c r="CCI173"/>
      <c r="CCJ173"/>
      <c r="CCK173"/>
      <c r="CCL173"/>
      <c r="CCM173"/>
      <c r="CCN173"/>
      <c r="CCO173"/>
      <c r="CCP173"/>
      <c r="CCQ173"/>
      <c r="CCR173"/>
      <c r="CCS173"/>
      <c r="CCT173"/>
      <c r="CCU173"/>
      <c r="CCV173"/>
      <c r="CCW173"/>
      <c r="CCX173"/>
      <c r="CCY173"/>
      <c r="CCZ173"/>
      <c r="CDA173"/>
      <c r="CDB173"/>
      <c r="CDC173"/>
      <c r="CDD173"/>
      <c r="CDE173"/>
      <c r="CDF173"/>
      <c r="CDG173"/>
      <c r="CDH173"/>
      <c r="CDI173"/>
      <c r="CDJ173"/>
      <c r="CDK173"/>
      <c r="CDL173"/>
      <c r="CDM173"/>
      <c r="CDN173"/>
      <c r="CDO173"/>
      <c r="CDP173"/>
      <c r="CDQ173"/>
      <c r="CDR173"/>
      <c r="CDS173"/>
      <c r="CDT173"/>
      <c r="CDU173"/>
      <c r="CDV173"/>
      <c r="CDW173"/>
      <c r="CDX173"/>
      <c r="CDY173"/>
      <c r="CDZ173"/>
      <c r="CEA173"/>
      <c r="CEB173"/>
      <c r="CEC173"/>
      <c r="CED173"/>
      <c r="CEE173"/>
      <c r="CEF173"/>
      <c r="CEG173"/>
      <c r="CEH173"/>
      <c r="CEI173"/>
      <c r="CEJ173"/>
      <c r="CEK173"/>
      <c r="CEL173"/>
      <c r="CEM173"/>
      <c r="CEN173"/>
      <c r="CEO173"/>
      <c r="CEP173"/>
      <c r="CEQ173"/>
      <c r="CER173"/>
      <c r="CES173"/>
      <c r="CET173"/>
      <c r="CEU173"/>
      <c r="CEV173"/>
      <c r="CEW173"/>
      <c r="CEX173"/>
      <c r="CEY173"/>
      <c r="CEZ173"/>
      <c r="CFA173"/>
      <c r="CFB173"/>
      <c r="CFC173"/>
      <c r="CFD173"/>
      <c r="CFE173"/>
      <c r="CFF173"/>
      <c r="CFG173"/>
      <c r="CFH173"/>
      <c r="CFI173"/>
      <c r="CFJ173"/>
      <c r="CFK173"/>
      <c r="CFL173"/>
      <c r="CFM173"/>
      <c r="CFN173"/>
      <c r="CFO173"/>
      <c r="CFP173"/>
      <c r="CFQ173"/>
      <c r="CFR173"/>
      <c r="CFS173"/>
      <c r="CFT173"/>
      <c r="CFU173"/>
      <c r="CFV173"/>
      <c r="CFW173"/>
      <c r="CFX173"/>
      <c r="CFY173"/>
      <c r="CFZ173"/>
      <c r="CGA173"/>
      <c r="CGB173"/>
      <c r="CGC173"/>
      <c r="CGD173"/>
      <c r="CGE173"/>
      <c r="CGF173"/>
      <c r="CGG173"/>
      <c r="CGH173"/>
      <c r="CGI173"/>
      <c r="CGJ173"/>
      <c r="CGK173"/>
      <c r="CGL173"/>
      <c r="CGM173"/>
      <c r="CGN173"/>
      <c r="CGO173"/>
      <c r="CGP173"/>
      <c r="CGQ173"/>
      <c r="CGR173"/>
      <c r="CGS173"/>
      <c r="CGT173"/>
      <c r="CGU173"/>
      <c r="CGV173"/>
      <c r="CGW173"/>
      <c r="CGX173"/>
      <c r="CGY173"/>
      <c r="CGZ173"/>
      <c r="CHA173"/>
      <c r="CHB173"/>
      <c r="CHC173"/>
      <c r="CHD173"/>
      <c r="CHE173"/>
      <c r="CHF173"/>
      <c r="CHG173"/>
      <c r="CHH173"/>
      <c r="CHI173"/>
      <c r="CHJ173"/>
      <c r="CHK173"/>
      <c r="CHL173"/>
      <c r="CHM173"/>
      <c r="CHN173"/>
      <c r="CHO173"/>
      <c r="CHP173"/>
      <c r="CHQ173"/>
      <c r="CHR173"/>
      <c r="CHS173"/>
      <c r="CHT173"/>
      <c r="CHU173"/>
      <c r="CHV173"/>
      <c r="CHW173"/>
      <c r="CHX173"/>
      <c r="CHY173"/>
      <c r="CHZ173"/>
      <c r="CIA173"/>
      <c r="CIB173"/>
      <c r="CIC173"/>
      <c r="CID173"/>
      <c r="CIE173"/>
      <c r="CIF173"/>
      <c r="CIG173"/>
      <c r="CIH173"/>
      <c r="CII173"/>
      <c r="CIJ173"/>
      <c r="CIK173"/>
      <c r="CIL173"/>
      <c r="CIM173"/>
      <c r="CIN173"/>
      <c r="CIO173"/>
      <c r="CIP173"/>
      <c r="CIQ173"/>
      <c r="CIR173"/>
      <c r="CIS173"/>
      <c r="CIT173"/>
      <c r="CIU173"/>
      <c r="CIV173"/>
      <c r="CIW173"/>
      <c r="CIX173"/>
      <c r="CIY173"/>
      <c r="CIZ173"/>
      <c r="CJA173"/>
      <c r="CJB173"/>
      <c r="CJC173"/>
      <c r="CJD173"/>
      <c r="CJE173"/>
      <c r="CJF173"/>
      <c r="CJG173"/>
      <c r="CJH173"/>
      <c r="CJI173"/>
      <c r="CJJ173"/>
      <c r="CJK173"/>
      <c r="CJL173"/>
      <c r="CJM173"/>
      <c r="CJN173"/>
      <c r="CJO173"/>
      <c r="CJP173"/>
      <c r="CJQ173"/>
      <c r="CJR173"/>
      <c r="CJS173"/>
      <c r="CJT173"/>
      <c r="CJU173"/>
      <c r="CJV173"/>
      <c r="CJW173"/>
      <c r="CJX173"/>
      <c r="CJY173"/>
      <c r="CJZ173"/>
      <c r="CKA173"/>
      <c r="CKB173"/>
      <c r="CKC173"/>
      <c r="CKD173"/>
      <c r="CKE173"/>
      <c r="CKF173"/>
      <c r="CKG173"/>
      <c r="CKH173"/>
      <c r="CKI173"/>
      <c r="CKJ173"/>
      <c r="CKK173"/>
      <c r="CKL173"/>
      <c r="CKM173"/>
      <c r="CKN173"/>
      <c r="CKO173"/>
      <c r="CKP173"/>
      <c r="CKQ173"/>
      <c r="CKR173"/>
      <c r="CKS173"/>
      <c r="CKT173"/>
      <c r="CKU173"/>
      <c r="CKV173"/>
      <c r="CKW173"/>
      <c r="CKX173"/>
      <c r="CKY173"/>
      <c r="CKZ173"/>
      <c r="CLA173"/>
      <c r="CLB173"/>
      <c r="CLC173"/>
      <c r="CLD173"/>
      <c r="CLE173"/>
      <c r="CLF173"/>
      <c r="CLG173"/>
      <c r="CLH173"/>
      <c r="CLI173"/>
      <c r="CLJ173"/>
      <c r="CLK173"/>
      <c r="CLL173"/>
      <c r="CLM173"/>
      <c r="CLN173"/>
      <c r="CLO173"/>
      <c r="CLP173"/>
      <c r="CLQ173"/>
      <c r="CLR173"/>
      <c r="CLS173"/>
      <c r="CLT173"/>
      <c r="CLU173"/>
      <c r="CLV173"/>
      <c r="CLW173"/>
      <c r="CLX173"/>
      <c r="CLY173"/>
      <c r="CLZ173"/>
      <c r="CMA173"/>
      <c r="CMB173"/>
      <c r="CMC173"/>
      <c r="CMD173"/>
      <c r="CME173"/>
      <c r="CMF173"/>
      <c r="CMG173"/>
      <c r="CMH173"/>
      <c r="CMI173"/>
      <c r="CMJ173"/>
      <c r="CMK173"/>
      <c r="CML173"/>
      <c r="CMM173"/>
      <c r="CMN173"/>
      <c r="CMO173"/>
      <c r="CMP173"/>
      <c r="CMQ173"/>
      <c r="CMR173"/>
      <c r="CMS173"/>
      <c r="CMT173"/>
      <c r="CMU173"/>
      <c r="CMV173"/>
      <c r="CMW173"/>
      <c r="CMX173"/>
      <c r="CMY173"/>
      <c r="CMZ173"/>
      <c r="CNA173"/>
      <c r="CNB173"/>
      <c r="CNC173"/>
      <c r="CND173"/>
      <c r="CNE173"/>
      <c r="CNF173"/>
      <c r="CNG173"/>
      <c r="CNH173"/>
      <c r="CNI173"/>
      <c r="CNJ173"/>
      <c r="CNK173"/>
      <c r="CNL173"/>
      <c r="CNM173"/>
      <c r="CNN173"/>
      <c r="CNO173"/>
      <c r="CNP173"/>
      <c r="CNQ173"/>
      <c r="CNR173"/>
      <c r="CNS173"/>
      <c r="CNT173"/>
      <c r="CNU173"/>
      <c r="CNV173"/>
      <c r="CNW173"/>
      <c r="CNX173"/>
      <c r="CNY173"/>
      <c r="CNZ173"/>
      <c r="COA173"/>
      <c r="COB173"/>
      <c r="COC173"/>
      <c r="COD173"/>
      <c r="COE173"/>
      <c r="COF173"/>
      <c r="COG173"/>
      <c r="COH173"/>
      <c r="COI173"/>
      <c r="COJ173"/>
      <c r="COK173"/>
      <c r="COL173"/>
      <c r="COM173"/>
      <c r="CON173"/>
      <c r="COO173"/>
      <c r="COP173"/>
      <c r="COQ173"/>
      <c r="COR173"/>
      <c r="COS173"/>
      <c r="COT173"/>
      <c r="COU173"/>
      <c r="COV173"/>
      <c r="COW173"/>
      <c r="COX173"/>
      <c r="COY173"/>
      <c r="COZ173"/>
      <c r="CPA173"/>
      <c r="CPB173"/>
      <c r="CPC173"/>
      <c r="CPD173"/>
      <c r="CPE173"/>
      <c r="CPF173"/>
      <c r="CPG173"/>
      <c r="CPH173"/>
      <c r="CPI173"/>
      <c r="CPJ173"/>
      <c r="CPK173"/>
      <c r="CPL173"/>
      <c r="CPM173"/>
      <c r="CPN173"/>
      <c r="CPO173"/>
      <c r="CPP173"/>
      <c r="CPQ173"/>
      <c r="CPR173"/>
      <c r="CPS173"/>
      <c r="CPT173"/>
      <c r="CPU173"/>
      <c r="CPV173"/>
      <c r="CPW173"/>
      <c r="CPX173"/>
      <c r="CPY173"/>
      <c r="CPZ173"/>
      <c r="CQA173"/>
      <c r="CQB173"/>
      <c r="CQC173"/>
      <c r="CQD173"/>
      <c r="CQE173"/>
      <c r="CQF173"/>
      <c r="CQG173"/>
      <c r="CQH173"/>
      <c r="CQI173"/>
      <c r="CQJ173"/>
      <c r="CQK173"/>
      <c r="CQL173"/>
      <c r="CQM173"/>
      <c r="CQN173"/>
      <c r="CQO173"/>
      <c r="CQP173"/>
      <c r="CQQ173"/>
      <c r="CQR173"/>
      <c r="CQS173"/>
      <c r="CQT173"/>
      <c r="CQU173"/>
      <c r="CQV173"/>
      <c r="CQW173"/>
      <c r="CQX173"/>
      <c r="CQY173"/>
      <c r="CQZ173"/>
      <c r="CRA173"/>
      <c r="CRB173"/>
      <c r="CRC173"/>
      <c r="CRD173"/>
      <c r="CRE173"/>
      <c r="CRF173"/>
      <c r="CRG173"/>
      <c r="CRH173"/>
      <c r="CRI173"/>
      <c r="CRJ173"/>
      <c r="CRK173"/>
    </row>
    <row r="174" spans="1:2508" s="241" customFormat="1" x14ac:dyDescent="0.3">
      <c r="A174" s="409" t="s">
        <v>636</v>
      </c>
      <c r="B174" s="239" t="s">
        <v>623</v>
      </c>
      <c r="C174" s="278">
        <v>0.57217002203377898</v>
      </c>
      <c r="D174" s="278">
        <v>0.57673002952824304</v>
      </c>
      <c r="E174" s="278">
        <v>0.58665002638767405</v>
      </c>
      <c r="F174" s="278">
        <v>0.59820002912376202</v>
      </c>
      <c r="G174" s="278">
        <v>0.61302002440208603</v>
      </c>
      <c r="H174" s="239">
        <v>0.62449003014246895</v>
      </c>
      <c r="I174" s="239">
        <v>0.63407003210444901</v>
      </c>
      <c r="J174" s="239">
        <v>0.64850003881705798</v>
      </c>
      <c r="K174" s="239">
        <v>0.65704002747222801</v>
      </c>
      <c r="L174" s="239">
        <v>0.67499003636323796</v>
      </c>
      <c r="M174" s="239">
        <v>0.68822003695296197</v>
      </c>
      <c r="N174" s="239">
        <v>0.69851003644802501</v>
      </c>
      <c r="O174" s="239">
        <v>0.71313002660836</v>
      </c>
      <c r="P174" s="239">
        <v>0.73179004235127099</v>
      </c>
      <c r="Q174" s="239">
        <v>0.75037002884677495</v>
      </c>
      <c r="R174" s="239">
        <v>0.77049004114884101</v>
      </c>
      <c r="S174" s="239">
        <v>0.79287004836869601</v>
      </c>
      <c r="T174" s="239">
        <v>0.82019003092095999</v>
      </c>
      <c r="U174" s="239">
        <v>0.85216004668377299</v>
      </c>
      <c r="V174" s="239">
        <v>0.88593005291039995</v>
      </c>
      <c r="W174" s="239">
        <v>0.91975004592654297</v>
      </c>
      <c r="X174" s="239">
        <v>0.94653004444113897</v>
      </c>
      <c r="Y174" s="239">
        <v>0.97619004639954399</v>
      </c>
      <c r="Z174" s="239">
        <v>1.0204726000000002</v>
      </c>
      <c r="AA174" s="239">
        <v>1.0567436000000001</v>
      </c>
      <c r="AB174" s="293">
        <v>1.0915964000000002</v>
      </c>
    </row>
    <row r="175" spans="1:2508" x14ac:dyDescent="0.3">
      <c r="A175" s="119" t="s">
        <v>135</v>
      </c>
      <c r="B175" s="239" t="s">
        <v>623</v>
      </c>
      <c r="C175" s="305"/>
      <c r="D175" s="305"/>
      <c r="E175" s="305"/>
      <c r="F175" s="305"/>
      <c r="G175" s="305"/>
      <c r="H175" s="293">
        <v>7.3846194199263249E-3</v>
      </c>
      <c r="I175" s="293">
        <v>7.5644601312248108E-3</v>
      </c>
      <c r="J175" s="293">
        <v>7.7486805782417106E-3</v>
      </c>
      <c r="K175" s="293">
        <v>7.9373874225044661E-3</v>
      </c>
      <c r="L175" s="293">
        <v>8.1306899231131033E-3</v>
      </c>
      <c r="M175" s="293">
        <v>8.3287000000000014E-3</v>
      </c>
      <c r="N175" s="293">
        <v>8.0096999999999998E-3</v>
      </c>
      <c r="O175" s="33">
        <v>8.2018999999999998E-3</v>
      </c>
      <c r="P175" s="33">
        <v>8.3577999999999986E-3</v>
      </c>
      <c r="Q175" s="33">
        <v>8.3084999999999999E-3</v>
      </c>
      <c r="R175" s="33">
        <v>8.6897000000000016E-3</v>
      </c>
      <c r="S175" s="33">
        <v>8.9217999999999988E-3</v>
      </c>
      <c r="T175" s="33">
        <v>9.1435000000000006E-3</v>
      </c>
      <c r="U175" s="33">
        <v>9.4634999999999997E-3</v>
      </c>
      <c r="V175" s="33">
        <v>9.9033999999999997E-3</v>
      </c>
      <c r="W175" s="33">
        <v>1.01248E-2</v>
      </c>
      <c r="X175" s="33">
        <v>1.0015399999999999E-2</v>
      </c>
      <c r="Y175" s="33">
        <v>1.0482E-2</v>
      </c>
      <c r="Z175" s="33">
        <v>1.0787E-2</v>
      </c>
      <c r="AA175" s="64">
        <v>1.1457500000000001E-2</v>
      </c>
      <c r="AB175" s="33">
        <v>1.18479E-2</v>
      </c>
    </row>
    <row r="176" spans="1:2508" s="15" customFormat="1" x14ac:dyDescent="0.3">
      <c r="A176" s="119" t="s">
        <v>694</v>
      </c>
      <c r="B176" s="64" t="s">
        <v>623</v>
      </c>
      <c r="C176" s="33"/>
      <c r="D176" s="33"/>
      <c r="E176" s="33"/>
      <c r="F176" s="33"/>
      <c r="G176" s="33"/>
      <c r="H176" s="33">
        <v>2.0755561302427578E-2</v>
      </c>
      <c r="I176" s="33">
        <v>2.2343248327393452E-2</v>
      </c>
      <c r="J176" s="33">
        <v>2.4052384734166706E-2</v>
      </c>
      <c r="K176" s="33">
        <v>2.5892260736819418E-2</v>
      </c>
      <c r="L176" s="33">
        <v>2.7872877200035642E-2</v>
      </c>
      <c r="M176" s="33">
        <v>3.0005E-2</v>
      </c>
      <c r="N176" s="33">
        <v>3.18786E-2</v>
      </c>
      <c r="O176" s="33">
        <v>3.3744300000000005E-2</v>
      </c>
      <c r="P176" s="33">
        <v>3.6718500000000001E-2</v>
      </c>
      <c r="Q176" s="33">
        <v>3.9242100000000002E-2</v>
      </c>
      <c r="R176" s="33">
        <v>3.94749E-2</v>
      </c>
      <c r="S176" s="33">
        <v>4.3014900000000002E-2</v>
      </c>
      <c r="T176" s="33">
        <v>4.5154699999999999E-2</v>
      </c>
      <c r="U176" s="33">
        <v>4.8858400000000003E-2</v>
      </c>
      <c r="V176" s="33">
        <v>5.4362000000000001E-2</v>
      </c>
      <c r="W176" s="33">
        <v>5.8852599999999998E-2</v>
      </c>
      <c r="X176" s="33">
        <v>6.2469699999999996E-2</v>
      </c>
      <c r="Y176" s="33">
        <v>6.7154600000000009E-2</v>
      </c>
      <c r="Z176" s="33">
        <v>7.3787399999999989E-2</v>
      </c>
      <c r="AA176" s="33">
        <v>7.8254000000000004E-2</v>
      </c>
      <c r="AB176" s="33">
        <v>8.4022199999999991E-2</v>
      </c>
    </row>
    <row r="177" spans="1:28" s="15" customFormat="1" x14ac:dyDescent="0.3">
      <c r="A177" s="51" t="s">
        <v>137</v>
      </c>
      <c r="B177" s="386" t="s">
        <v>623</v>
      </c>
      <c r="C177" s="7"/>
      <c r="D177" s="7"/>
      <c r="E177" s="7"/>
      <c r="F177" s="7"/>
      <c r="G177" s="7"/>
      <c r="H177" s="7">
        <v>2.0760889860613118E-4</v>
      </c>
      <c r="I177" s="7">
        <v>2.18011155677108E-4</v>
      </c>
      <c r="J177" s="7">
        <v>2.2893461850032943E-4</v>
      </c>
      <c r="K177" s="7">
        <v>2.404054021231664E-4</v>
      </c>
      <c r="L177" s="7">
        <v>2.5245093008909953E-4</v>
      </c>
      <c r="M177" s="7">
        <v>2.6510000000000005E-4</v>
      </c>
      <c r="N177" s="7">
        <v>2.6510000000000005E-4</v>
      </c>
      <c r="O177" s="7">
        <v>2.6510000000000005E-4</v>
      </c>
      <c r="P177" s="7">
        <v>2.6510000000000005E-4</v>
      </c>
      <c r="Q177" s="7">
        <v>2.6510000000000005E-4</v>
      </c>
      <c r="R177" s="7">
        <v>2.6510000000000005E-4</v>
      </c>
      <c r="S177" s="7">
        <v>2.6510000000000005E-4</v>
      </c>
      <c r="T177" s="7">
        <v>2.6739999999999999E-4</v>
      </c>
      <c r="U177" s="7">
        <v>2.6739999999999999E-4</v>
      </c>
      <c r="V177" s="7">
        <v>2.6910000000000004E-4</v>
      </c>
      <c r="W177" s="7">
        <v>2.7069999999999997E-4</v>
      </c>
      <c r="X177" s="7">
        <v>5.2510000000000002E-4</v>
      </c>
      <c r="Y177" s="7">
        <v>5.2770000000000009E-4</v>
      </c>
      <c r="Z177" s="7">
        <v>5.2649999999999995E-4</v>
      </c>
      <c r="AA177" s="7">
        <v>5.2729999999999997E-4</v>
      </c>
      <c r="AB177" s="7">
        <v>5.3339999999999995E-4</v>
      </c>
    </row>
    <row r="178" spans="1:28" s="15" customFormat="1" x14ac:dyDescent="0.3">
      <c r="A178" s="51" t="s">
        <v>138</v>
      </c>
      <c r="B178" s="386" t="s">
        <v>623</v>
      </c>
      <c r="C178" s="7"/>
      <c r="D178" s="7"/>
      <c r="E178" s="7"/>
      <c r="F178" s="7"/>
      <c r="G178" s="7"/>
      <c r="H178" s="7">
        <v>4.5570622753930796E-3</v>
      </c>
      <c r="I178" s="7">
        <v>5.9479760663511761E-3</v>
      </c>
      <c r="J178" s="7">
        <v>7.7634267753856337E-3</v>
      </c>
      <c r="K178" s="7">
        <v>1.0132992235415647E-2</v>
      </c>
      <c r="L178" s="7">
        <v>1.3225800231482635E-2</v>
      </c>
      <c r="M178" s="7">
        <v>1.7262599999999999E-2</v>
      </c>
      <c r="N178" s="7">
        <v>2.3892099999999999E-2</v>
      </c>
      <c r="O178" s="7">
        <v>3.06214E-2</v>
      </c>
      <c r="P178" s="7">
        <v>3.8160599999999996E-2</v>
      </c>
      <c r="Q178" s="7">
        <v>4.6517699999999995E-2</v>
      </c>
      <c r="R178" s="7">
        <v>5.7833000000000002E-2</v>
      </c>
      <c r="S178" s="7">
        <v>7.2397299999999998E-2</v>
      </c>
      <c r="T178" s="7">
        <v>9.2458800000000008E-2</v>
      </c>
      <c r="U178" s="7">
        <v>0.1182237</v>
      </c>
      <c r="V178" s="7">
        <v>0.147983</v>
      </c>
      <c r="W178" s="7">
        <v>0.17954010000000001</v>
      </c>
      <c r="X178" s="7">
        <v>0.21826189999999998</v>
      </c>
      <c r="Y178" s="7">
        <v>0.26633959999999995</v>
      </c>
      <c r="Z178" s="7">
        <v>0.29612450000000001</v>
      </c>
      <c r="AA178" s="7">
        <v>0.34173100000000001</v>
      </c>
      <c r="AB178" s="7">
        <v>0.40366730000000001</v>
      </c>
    </row>
    <row r="179" spans="1:28" s="15" customFormat="1" x14ac:dyDescent="0.3">
      <c r="A179" s="51" t="s">
        <v>624</v>
      </c>
      <c r="B179" s="386" t="s">
        <v>623</v>
      </c>
      <c r="C179" s="7"/>
      <c r="D179" s="7"/>
      <c r="E179" s="7"/>
      <c r="F179" s="7"/>
      <c r="G179" s="7"/>
      <c r="H179" s="7">
        <v>4.7771042047693702E-6</v>
      </c>
      <c r="I179" s="7">
        <v>8.1011510967819614E-6</v>
      </c>
      <c r="J179" s="7">
        <v>1.3738165691962337E-5</v>
      </c>
      <c r="K179" s="7">
        <v>2.3297577631255819E-5</v>
      </c>
      <c r="L179" s="7">
        <v>3.9508704120663585E-5</v>
      </c>
      <c r="M179" s="7">
        <v>6.7000000000000002E-5</v>
      </c>
      <c r="N179" s="7">
        <v>7.7000000000000001E-5</v>
      </c>
      <c r="O179" s="7">
        <v>2.3699999999999999E-4</v>
      </c>
      <c r="P179" s="7">
        <v>5.0719999999999997E-4</v>
      </c>
      <c r="Q179" s="7">
        <v>5.9739999999999999E-4</v>
      </c>
      <c r="R179" s="7">
        <v>6.8439999999999994E-4</v>
      </c>
      <c r="S179" s="7">
        <v>8.8340000000000001E-4</v>
      </c>
      <c r="T179" s="7">
        <v>1.0939000000000001E-3</v>
      </c>
      <c r="U179" s="7">
        <v>1.4419000000000001E-3</v>
      </c>
      <c r="V179" s="7">
        <v>2.1586999999999999E-3</v>
      </c>
      <c r="W179" s="7">
        <v>3.1435E-3</v>
      </c>
      <c r="X179" s="7">
        <v>3.7905E-3</v>
      </c>
      <c r="Y179" s="7">
        <v>5.3741000000000006E-3</v>
      </c>
      <c r="Z179" s="7">
        <v>7.5502E-3</v>
      </c>
      <c r="AA179" s="7">
        <v>8.4936999999999999E-3</v>
      </c>
      <c r="AB179" s="7">
        <v>1.1636700000000002E-2</v>
      </c>
    </row>
    <row r="180" spans="1:28" x14ac:dyDescent="0.3">
      <c r="A180" s="51" t="s">
        <v>456</v>
      </c>
      <c r="B180" s="386" t="s">
        <v>623</v>
      </c>
      <c r="C180" s="7"/>
      <c r="D180" s="7"/>
      <c r="E180" s="7"/>
      <c r="F180" s="7"/>
      <c r="G180" s="7"/>
      <c r="H180" s="7">
        <v>3.9210437667487612E-5</v>
      </c>
      <c r="I180" s="7">
        <v>7.1738278763115452E-5</v>
      </c>
      <c r="J180" s="7">
        <v>1.3125027278544562E-4</v>
      </c>
      <c r="K180" s="7">
        <v>2.4013168984911632E-4</v>
      </c>
      <c r="L180" s="7">
        <v>4.3933797047457628E-4</v>
      </c>
      <c r="M180" s="7">
        <v>8.0379999999999991E-4</v>
      </c>
      <c r="N180" s="7">
        <v>1.0862999999999999E-3</v>
      </c>
      <c r="O180" s="7">
        <v>1.4352E-3</v>
      </c>
      <c r="P180" s="7">
        <v>1.9645000000000001E-3</v>
      </c>
      <c r="Q180" s="7">
        <v>3.0528E-3</v>
      </c>
      <c r="R180" s="7">
        <v>4.5056000000000002E-3</v>
      </c>
      <c r="S180" s="7">
        <v>6.0833999999999992E-3</v>
      </c>
      <c r="T180" s="7">
        <v>8.6420999999999998E-3</v>
      </c>
      <c r="U180" s="7">
        <v>1.45796E-2</v>
      </c>
      <c r="V180" s="7">
        <v>2.2431900000000001E-2</v>
      </c>
      <c r="W180" s="7">
        <v>3.8792500000000001E-2</v>
      </c>
      <c r="X180" s="7">
        <v>6.9376699999999999E-2</v>
      </c>
      <c r="Y180" s="7">
        <v>9.8946999999999993E-2</v>
      </c>
      <c r="Z180" s="7">
        <v>0.13539889999999999</v>
      </c>
      <c r="AA180" s="7">
        <v>0.17189550000000001</v>
      </c>
      <c r="AB180" s="7">
        <v>0.21929660000000001</v>
      </c>
    </row>
    <row r="181" spans="1:28" x14ac:dyDescent="0.3">
      <c r="A181" s="51" t="s">
        <v>625</v>
      </c>
      <c r="B181" s="386" t="s">
        <v>623</v>
      </c>
      <c r="C181" s="7">
        <v>3.5380000000000003E-4</v>
      </c>
      <c r="D181" s="7">
        <v>3.5380000000000003E-4</v>
      </c>
      <c r="E181" s="7">
        <v>3.5380000000000003E-4</v>
      </c>
      <c r="F181" s="7">
        <v>3.5380000000000003E-4</v>
      </c>
      <c r="G181" s="7">
        <v>3.5380000000000003E-4</v>
      </c>
      <c r="H181" s="7">
        <v>3.5380000000000003E-4</v>
      </c>
      <c r="I181" s="7">
        <v>3.5380000000000003E-4</v>
      </c>
      <c r="J181" s="7">
        <v>3.5380000000000003E-4</v>
      </c>
      <c r="K181" s="7">
        <v>3.5380000000000003E-4</v>
      </c>
      <c r="L181" s="7">
        <v>3.5380000000000003E-4</v>
      </c>
      <c r="M181" s="7">
        <v>3.5380000000000003E-4</v>
      </c>
      <c r="N181" s="7">
        <v>3.5380000000000003E-4</v>
      </c>
      <c r="O181" s="7">
        <v>3.5380000000000003E-4</v>
      </c>
      <c r="P181" s="7">
        <v>3.5380000000000003E-4</v>
      </c>
      <c r="Q181" s="7">
        <v>3.5380000000000003E-4</v>
      </c>
      <c r="R181" s="7">
        <v>3.5380000000000003E-4</v>
      </c>
      <c r="S181" s="7">
        <v>3.4099999999999999E-4</v>
      </c>
      <c r="T181" s="7">
        <v>4.2400000000000001E-4</v>
      </c>
      <c r="U181" s="7">
        <v>4.8039999999999997E-4</v>
      </c>
      <c r="V181" s="7">
        <v>8.0770000000000006E-4</v>
      </c>
      <c r="W181" s="7">
        <v>1.1608199999999999E-3</v>
      </c>
      <c r="X181" s="7">
        <v>1.67582E-3</v>
      </c>
      <c r="Y181" s="7">
        <v>2.5330700000000001E-3</v>
      </c>
      <c r="Z181" s="7">
        <v>3.2809200000000001E-3</v>
      </c>
      <c r="AA181" s="7">
        <v>4.3380200000000006E-3</v>
      </c>
      <c r="AB181" s="7">
        <v>4.69302E-3</v>
      </c>
    </row>
    <row r="182" spans="1:28" s="241" customFormat="1" x14ac:dyDescent="0.3">
      <c r="A182" s="410" t="s">
        <v>633</v>
      </c>
      <c r="B182" s="308" t="s">
        <v>623</v>
      </c>
      <c r="C182" s="278">
        <v>7.1900002377945804E-2</v>
      </c>
      <c r="D182" s="278">
        <v>7.7140004335101695E-2</v>
      </c>
      <c r="E182" s="278">
        <v>8.0670004831785394E-2</v>
      </c>
      <c r="F182" s="278">
        <v>8.5540004114192006E-2</v>
      </c>
      <c r="G182" s="278">
        <v>8.9550005368003699E-2</v>
      </c>
      <c r="H182" s="278">
        <v>9.1630004362324297E-2</v>
      </c>
      <c r="I182" s="278">
        <v>9.3380005637537705E-2</v>
      </c>
      <c r="J182" s="278">
        <v>9.1570004476299496E-2</v>
      </c>
      <c r="K182" s="278">
        <v>9.5060004532392994E-2</v>
      </c>
      <c r="L182" s="278">
        <v>9.6380003256145805E-2</v>
      </c>
      <c r="M182" s="278">
        <v>9.7970004199510394E-2</v>
      </c>
      <c r="N182" s="278">
        <v>9.9380003724600999E-2</v>
      </c>
      <c r="O182" s="278">
        <v>9.8850005635386304E-2</v>
      </c>
      <c r="P182" s="278">
        <v>9.8410005318848401E-2</v>
      </c>
      <c r="Q182" s="278">
        <v>0.102080005003214</v>
      </c>
      <c r="R182" s="278">
        <v>0.103850004442362</v>
      </c>
      <c r="S182" s="278">
        <v>0.10771000355781001</v>
      </c>
      <c r="T182" s="278">
        <v>0.112910003772387</v>
      </c>
      <c r="U182" s="278">
        <v>0.117070004867921</v>
      </c>
      <c r="V182" s="278">
        <v>0.12167000599687</v>
      </c>
      <c r="W182" s="278">
        <v>0.12355000709467601</v>
      </c>
      <c r="X182" s="278">
        <v>0.130110007937634</v>
      </c>
      <c r="Y182" s="278">
        <v>0.132230006731795</v>
      </c>
      <c r="Z182" s="278">
        <v>0.1332792609425959</v>
      </c>
      <c r="AA182" s="278">
        <v>0.13455522053152233</v>
      </c>
      <c r="AB182" s="278">
        <v>0.13798903549967509</v>
      </c>
    </row>
    <row r="183" spans="1:28" x14ac:dyDescent="0.3">
      <c r="A183" s="35"/>
      <c r="B183" s="230"/>
    </row>
    <row r="184" spans="1:28" s="35" customFormat="1" x14ac:dyDescent="0.3">
      <c r="B184" s="292"/>
    </row>
    <row r="186" spans="1:28" x14ac:dyDescent="0.3">
      <c r="C186" s="330"/>
      <c r="D186" s="330"/>
      <c r="E186" s="330"/>
      <c r="F186" s="330"/>
      <c r="G186" s="330"/>
      <c r="H186" s="330"/>
      <c r="I186" s="330"/>
      <c r="J186" s="330"/>
      <c r="K186" s="330"/>
      <c r="L186" s="330"/>
      <c r="M186" s="330"/>
      <c r="N186" s="330"/>
      <c r="O186" s="330"/>
      <c r="P186" s="330"/>
      <c r="Q186" s="330"/>
    </row>
    <row r="187" spans="1:28" ht="15" thickBot="1" x14ac:dyDescent="0.35">
      <c r="C187" s="330"/>
      <c r="D187" s="330"/>
      <c r="E187" s="330"/>
      <c r="F187" s="330"/>
      <c r="G187" s="330"/>
      <c r="H187" s="330"/>
      <c r="I187" s="330"/>
      <c r="J187" s="330"/>
      <c r="K187" s="330"/>
      <c r="L187" s="330"/>
      <c r="M187" s="330"/>
      <c r="N187" s="330"/>
      <c r="O187" s="330"/>
      <c r="P187" s="330"/>
      <c r="Q187" s="330"/>
    </row>
    <row r="188" spans="1:28" ht="15" thickBot="1" x14ac:dyDescent="0.35">
      <c r="A188" s="117" t="s">
        <v>414</v>
      </c>
      <c r="C188" s="330"/>
      <c r="D188" s="330"/>
      <c r="E188" s="330"/>
      <c r="F188" s="330"/>
      <c r="G188" s="330"/>
      <c r="H188" s="330"/>
      <c r="I188" s="330"/>
      <c r="J188" s="330"/>
      <c r="K188" s="330"/>
      <c r="L188" s="330"/>
      <c r="M188" s="330"/>
      <c r="N188" s="330"/>
      <c r="O188" s="330"/>
      <c r="P188" s="330"/>
      <c r="Q188" s="330"/>
    </row>
    <row r="189" spans="1:28" x14ac:dyDescent="0.3">
      <c r="A189" s="117" t="s">
        <v>398</v>
      </c>
      <c r="B189" s="117"/>
      <c r="C189" s="117" t="s">
        <v>399</v>
      </c>
      <c r="D189" s="117" t="s">
        <v>400</v>
      </c>
      <c r="E189" s="117" t="s">
        <v>401</v>
      </c>
      <c r="F189" s="117" t="s">
        <v>402</v>
      </c>
      <c r="G189" s="117" t="s">
        <v>403</v>
      </c>
      <c r="H189" s="117" t="s">
        <v>404</v>
      </c>
      <c r="I189" s="117" t="s">
        <v>405</v>
      </c>
      <c r="J189" s="117" t="s">
        <v>406</v>
      </c>
      <c r="K189" s="117" t="s">
        <v>407</v>
      </c>
      <c r="L189" s="117" t="s">
        <v>408</v>
      </c>
      <c r="M189" s="117" t="s">
        <v>409</v>
      </c>
      <c r="N189" s="117" t="s">
        <v>410</v>
      </c>
      <c r="O189" s="117" t="s">
        <v>411</v>
      </c>
      <c r="P189" s="117" t="s">
        <v>412</v>
      </c>
      <c r="Q189" s="117" t="s">
        <v>413</v>
      </c>
    </row>
    <row r="190" spans="1:28" x14ac:dyDescent="0.3">
      <c r="A190" s="409" t="s">
        <v>385</v>
      </c>
      <c r="B190" s="239" t="s">
        <v>94</v>
      </c>
      <c r="C190" s="278">
        <v>0.86732781999999997</v>
      </c>
      <c r="D190" s="205">
        <v>0.90335095999999993</v>
      </c>
      <c r="E190" s="205">
        <v>0.81759914</v>
      </c>
      <c r="F190" s="205">
        <v>0.74229677999999999</v>
      </c>
      <c r="G190" s="205">
        <v>0.68570774000000001</v>
      </c>
      <c r="H190" s="205">
        <v>1.03101072</v>
      </c>
      <c r="I190" s="205">
        <v>1.01775427</v>
      </c>
      <c r="J190" s="205">
        <v>1.08015287</v>
      </c>
      <c r="K190" s="205">
        <v>1.18593028</v>
      </c>
      <c r="L190" s="205">
        <v>1.2922654099999999</v>
      </c>
      <c r="M190" s="205">
        <v>1.4364099399999999</v>
      </c>
      <c r="N190" s="205">
        <v>1.6726974399999999</v>
      </c>
      <c r="O190" s="205">
        <v>1.7306662800000001</v>
      </c>
      <c r="P190" s="205">
        <v>1.74080181</v>
      </c>
      <c r="Q190" s="205">
        <v>1.78348197</v>
      </c>
    </row>
    <row r="191" spans="1:28" x14ac:dyDescent="0.3">
      <c r="A191" s="409" t="s">
        <v>383</v>
      </c>
      <c r="B191" s="239" t="s">
        <v>94</v>
      </c>
      <c r="C191" s="278">
        <v>17.864744510000001</v>
      </c>
      <c r="D191" s="205">
        <v>18.642216100000002</v>
      </c>
      <c r="E191" s="205">
        <v>19.669279510000003</v>
      </c>
      <c r="F191" s="205">
        <v>19.482172170000002</v>
      </c>
      <c r="G191" s="205">
        <v>20.125920090000001</v>
      </c>
      <c r="H191" s="205">
        <v>20.309394920000003</v>
      </c>
      <c r="I191" s="205">
        <v>20.619444329999997</v>
      </c>
      <c r="J191" s="205">
        <v>21.341370569999999</v>
      </c>
      <c r="K191" s="205">
        <v>22.061055700000001</v>
      </c>
      <c r="L191" s="205">
        <v>23.329663050000001</v>
      </c>
      <c r="M191" s="205">
        <v>23.355337600000002</v>
      </c>
      <c r="N191" s="205">
        <v>24.137153670000004</v>
      </c>
      <c r="O191" s="205">
        <v>24.616445300000002</v>
      </c>
      <c r="P191" s="205">
        <v>23.631628339999999</v>
      </c>
      <c r="Q191" s="205">
        <v>23.839961539999997</v>
      </c>
    </row>
    <row r="192" spans="1:28" x14ac:dyDescent="0.3">
      <c r="A192" s="409" t="s">
        <v>384</v>
      </c>
      <c r="B192" s="239" t="s">
        <v>94</v>
      </c>
      <c r="C192" s="278">
        <v>3.74572862</v>
      </c>
      <c r="D192" s="205">
        <v>3.7529589300000001</v>
      </c>
      <c r="E192" s="205">
        <v>4.0314329200000003</v>
      </c>
      <c r="F192" s="205">
        <v>4.0546653900000003</v>
      </c>
      <c r="G192" s="205">
        <v>4.1766724200000001</v>
      </c>
      <c r="H192" s="205">
        <v>4.4720185099999998</v>
      </c>
      <c r="I192" s="205">
        <v>4.3420209199999995</v>
      </c>
      <c r="J192" s="205">
        <v>4.3756594699999996</v>
      </c>
      <c r="K192" s="205">
        <v>4.4516014899999998</v>
      </c>
      <c r="L192" s="205">
        <v>4.7861361100000002</v>
      </c>
      <c r="M192" s="205">
        <v>5.14473235</v>
      </c>
      <c r="N192" s="205">
        <v>5.00779145</v>
      </c>
      <c r="O192" s="205">
        <v>5.3063370899999995</v>
      </c>
      <c r="P192" s="205">
        <v>5.3385370599999993</v>
      </c>
      <c r="Q192" s="205">
        <v>5.4843511999999999</v>
      </c>
    </row>
    <row r="193" spans="1:21" x14ac:dyDescent="0.3">
      <c r="A193" s="409" t="s">
        <v>795</v>
      </c>
      <c r="B193" s="239" t="s">
        <v>94</v>
      </c>
      <c r="C193" s="278">
        <f t="shared" ref="C193:Q193" si="1">C189/1000000</f>
        <v>1.9949999999999998E-3</v>
      </c>
      <c r="D193" s="205">
        <f t="shared" si="1"/>
        <v>1.9959999999999999E-3</v>
      </c>
      <c r="E193" s="205">
        <f t="shared" si="1"/>
        <v>1.9970000000000001E-3</v>
      </c>
      <c r="F193" s="205">
        <f t="shared" si="1"/>
        <v>1.9980000000000002E-3</v>
      </c>
      <c r="G193" s="205">
        <f t="shared" si="1"/>
        <v>1.9989999999999999E-3</v>
      </c>
      <c r="H193" s="205">
        <f t="shared" si="1"/>
        <v>2E-3</v>
      </c>
      <c r="I193" s="205">
        <f t="shared" si="1"/>
        <v>2.0010000000000002E-3</v>
      </c>
      <c r="J193" s="205">
        <f t="shared" si="1"/>
        <v>2.0019999999999999E-3</v>
      </c>
      <c r="K193" s="205">
        <f t="shared" si="1"/>
        <v>2.003E-3</v>
      </c>
      <c r="L193" s="205">
        <f t="shared" si="1"/>
        <v>2.0040000000000001E-3</v>
      </c>
      <c r="M193" s="205">
        <f t="shared" si="1"/>
        <v>2.0049999999999998E-3</v>
      </c>
      <c r="N193" s="205">
        <f t="shared" si="1"/>
        <v>2.006E-3</v>
      </c>
      <c r="O193" s="205">
        <f t="shared" si="1"/>
        <v>2.0070000000000001E-3</v>
      </c>
      <c r="P193" s="205">
        <f t="shared" si="1"/>
        <v>2.0079999999999998E-3</v>
      </c>
      <c r="Q193" s="205">
        <f t="shared" si="1"/>
        <v>2.0089999999999999E-3</v>
      </c>
    </row>
    <row r="194" spans="1:21" x14ac:dyDescent="0.3">
      <c r="A194" s="409"/>
      <c r="B194" s="239"/>
      <c r="C194" s="278"/>
      <c r="D194" s="205"/>
      <c r="E194" s="205"/>
      <c r="F194" s="205"/>
      <c r="G194" s="205"/>
      <c r="H194" s="205"/>
      <c r="I194" s="205"/>
      <c r="J194" s="205"/>
      <c r="K194" s="205"/>
      <c r="L194" s="205"/>
      <c r="M194" s="205"/>
      <c r="N194" s="205"/>
      <c r="O194" s="205"/>
      <c r="P194" s="205"/>
    </row>
    <row r="195" spans="1:21" ht="15" thickBot="1" x14ac:dyDescent="0.35">
      <c r="A195" s="154" t="s">
        <v>415</v>
      </c>
    </row>
    <row r="196" spans="1:21" x14ac:dyDescent="0.3">
      <c r="A196" s="117" t="s">
        <v>756</v>
      </c>
      <c r="B196" s="117">
        <v>1995</v>
      </c>
      <c r="C196" s="117">
        <v>1996</v>
      </c>
      <c r="D196" s="117">
        <v>1997</v>
      </c>
      <c r="E196" s="117">
        <v>1998</v>
      </c>
      <c r="F196" s="117">
        <v>1999</v>
      </c>
      <c r="G196" s="117">
        <v>2000</v>
      </c>
      <c r="H196" s="117">
        <v>2001</v>
      </c>
      <c r="I196" s="117">
        <v>2002</v>
      </c>
      <c r="J196" s="117">
        <v>2003</v>
      </c>
      <c r="K196" s="117">
        <v>2004</v>
      </c>
      <c r="L196" s="117">
        <v>2005</v>
      </c>
      <c r="M196" s="117">
        <v>2006</v>
      </c>
      <c r="N196" s="117">
        <v>2007</v>
      </c>
      <c r="O196" s="117">
        <v>2008</v>
      </c>
      <c r="P196" s="117">
        <v>2009</v>
      </c>
    </row>
    <row r="197" spans="1:21" x14ac:dyDescent="0.3">
      <c r="A197" s="409" t="s">
        <v>757</v>
      </c>
      <c r="B197" s="325">
        <v>3.8436874766076485E-3</v>
      </c>
      <c r="C197" s="325">
        <v>3.4897425337877589E-3</v>
      </c>
      <c r="D197" s="325">
        <v>2.7225260873578864E-3</v>
      </c>
      <c r="E197" s="325">
        <v>2.6049521185396614E-3</v>
      </c>
      <c r="F197" s="325">
        <v>2.6362712696692743E-3</v>
      </c>
      <c r="G197" s="325">
        <v>1.098585769199882E-3</v>
      </c>
      <c r="H197" s="325">
        <v>6.9809688898707009E-4</v>
      </c>
      <c r="I197" s="325">
        <v>6.7372003452842379E-4</v>
      </c>
      <c r="J197" s="325">
        <v>8.5838822458163527E-4</v>
      </c>
      <c r="K197" s="325">
        <v>9.023672127944747E-4</v>
      </c>
      <c r="L197" s="325">
        <v>9.5681533340684691E-4</v>
      </c>
      <c r="M197" s="325">
        <v>8.9550978421591211E-4</v>
      </c>
      <c r="N197" s="325">
        <v>1.0495767208806045E-3</v>
      </c>
      <c r="O197" s="325">
        <v>8.1084395998394336E-4</v>
      </c>
      <c r="P197" s="325">
        <v>6.3427255050403468E-4</v>
      </c>
    </row>
    <row r="198" spans="1:21" x14ac:dyDescent="0.3">
      <c r="A198" s="409" t="s">
        <v>758</v>
      </c>
      <c r="B198" s="325">
        <v>1.2739789373926223E-3</v>
      </c>
      <c r="C198" s="325">
        <v>1.7486800026021427E-3</v>
      </c>
      <c r="D198" s="325">
        <v>1.3106160395248033E-3</v>
      </c>
      <c r="E198" s="325">
        <v>1.5007993499810536E-3</v>
      </c>
      <c r="F198" s="325">
        <v>1.5448879729707073E-3</v>
      </c>
      <c r="G198" s="325">
        <v>1.7210004587693457E-3</v>
      </c>
      <c r="H198" s="325">
        <v>1.6050651209882875E-3</v>
      </c>
      <c r="I198" s="325">
        <v>1.6084628071276481E-3</v>
      </c>
      <c r="J198" s="325">
        <v>1.6644010289518145E-3</v>
      </c>
      <c r="K198" s="325">
        <v>1.6083865954213087E-3</v>
      </c>
      <c r="L198" s="325">
        <v>1.7099881829806055E-3</v>
      </c>
      <c r="M198" s="325">
        <v>1.8255697673978206E-3</v>
      </c>
      <c r="N198" s="325">
        <v>1.5685355302594128E-3</v>
      </c>
      <c r="O198" s="325">
        <v>1.8991216520622383E-3</v>
      </c>
      <c r="P198" s="325">
        <v>1.7500263224406436E-3</v>
      </c>
    </row>
    <row r="199" spans="1:21" x14ac:dyDescent="0.3">
      <c r="A199" s="409" t="s">
        <v>759</v>
      </c>
      <c r="B199" s="325">
        <v>9.422896256783414E-3</v>
      </c>
      <c r="C199" s="325">
        <v>1.0421118505311026E-2</v>
      </c>
      <c r="D199" s="325">
        <v>8.9441630465612737E-3</v>
      </c>
      <c r="E199" s="325">
        <v>8.9474144386664633E-3</v>
      </c>
      <c r="F199" s="325">
        <v>8.6705927269804441E-3</v>
      </c>
      <c r="G199" s="325">
        <v>8.9048550751009165E-3</v>
      </c>
      <c r="H199" s="325">
        <v>7.845516574254089E-3</v>
      </c>
      <c r="I199" s="325">
        <v>7.0858660702357188E-3</v>
      </c>
      <c r="J199" s="325">
        <v>6.6396249810431462E-3</v>
      </c>
      <c r="K199" s="325">
        <v>7.0525022638631826E-3</v>
      </c>
      <c r="L199" s="325">
        <v>9.3413700511471506E-3</v>
      </c>
      <c r="M199" s="325">
        <v>9.4871192482330266E-3</v>
      </c>
      <c r="N199" s="325">
        <v>7.6896501740559208E-3</v>
      </c>
      <c r="O199" s="325">
        <v>8.0586629269394465E-3</v>
      </c>
      <c r="P199" s="325">
        <v>7.8262236523920382E-3</v>
      </c>
    </row>
    <row r="200" spans="1:21" x14ac:dyDescent="0.3">
      <c r="A200" s="7"/>
      <c r="B200" s="205"/>
      <c r="C200" s="205"/>
      <c r="D200" s="205"/>
      <c r="E200" s="205"/>
      <c r="F200" s="205"/>
      <c r="G200" s="205"/>
      <c r="H200" s="205"/>
      <c r="I200" s="205"/>
      <c r="J200" s="205"/>
      <c r="K200" s="205"/>
      <c r="L200" s="205"/>
      <c r="M200" s="205"/>
      <c r="N200" s="205"/>
      <c r="O200" s="205"/>
      <c r="P200" s="205"/>
    </row>
    <row r="202" spans="1:21" ht="15" thickBot="1" x14ac:dyDescent="0.35">
      <c r="A202" s="154" t="s">
        <v>416</v>
      </c>
    </row>
    <row r="203" spans="1:21" x14ac:dyDescent="0.3">
      <c r="A203" s="117" t="s">
        <v>398</v>
      </c>
      <c r="B203" s="117" t="s">
        <v>399</v>
      </c>
      <c r="C203" s="117" t="s">
        <v>400</v>
      </c>
      <c r="D203" s="117" t="s">
        <v>401</v>
      </c>
      <c r="E203" s="117" t="s">
        <v>402</v>
      </c>
      <c r="F203" s="117" t="s">
        <v>403</v>
      </c>
      <c r="G203" s="117" t="s">
        <v>404</v>
      </c>
      <c r="H203" s="117" t="s">
        <v>405</v>
      </c>
      <c r="I203" s="117" t="s">
        <v>406</v>
      </c>
      <c r="J203" s="117" t="s">
        <v>407</v>
      </c>
      <c r="K203" s="117" t="s">
        <v>408</v>
      </c>
      <c r="L203" s="117" t="s">
        <v>409</v>
      </c>
      <c r="M203" s="117" t="s">
        <v>410</v>
      </c>
      <c r="N203" s="117" t="s">
        <v>411</v>
      </c>
      <c r="O203" s="117" t="s">
        <v>412</v>
      </c>
      <c r="P203" s="117" t="s">
        <v>413</v>
      </c>
      <c r="Q203" s="117" t="s">
        <v>769</v>
      </c>
      <c r="R203" s="117" t="s">
        <v>770</v>
      </c>
      <c r="S203" s="117" t="s">
        <v>771</v>
      </c>
      <c r="T203" s="117" t="s">
        <v>772</v>
      </c>
      <c r="U203" s="117" t="s">
        <v>773</v>
      </c>
    </row>
    <row r="204" spans="1:21" x14ac:dyDescent="0.3">
      <c r="A204" s="409" t="s">
        <v>774</v>
      </c>
      <c r="B204" s="7">
        <v>1.6057063869870769E-2</v>
      </c>
      <c r="C204" s="7">
        <v>1.3375704567402669E-2</v>
      </c>
      <c r="D204" s="7">
        <v>1.129379949353825E-2</v>
      </c>
      <c r="E204" s="7">
        <v>1.014342848294583E-2</v>
      </c>
      <c r="F204" s="7">
        <v>1.1490351286760049E-2</v>
      </c>
      <c r="G204" s="7">
        <v>9.9446301136354078E-3</v>
      </c>
      <c r="H204" s="7">
        <v>9.1054575150749488E-3</v>
      </c>
      <c r="I204" s="7">
        <v>1.0502419167205769E-2</v>
      </c>
      <c r="J204" s="7">
        <v>1.0548036524274081E-2</v>
      </c>
      <c r="K204" s="7">
        <v>9.5936621196690032E-3</v>
      </c>
      <c r="L204" s="7">
        <v>1.0125399533825435E-2</v>
      </c>
      <c r="M204" s="7">
        <v>1.1405448684794902E-2</v>
      </c>
      <c r="N204" s="7">
        <v>8.4761728405810879E-3</v>
      </c>
      <c r="O204" s="7">
        <v>9.9260043184363333E-3</v>
      </c>
      <c r="P204" s="7">
        <v>1.357902103740488E-2</v>
      </c>
      <c r="Q204" s="7">
        <v>8.1880005640441629E-3</v>
      </c>
      <c r="R204" s="7">
        <v>9.2976134251318756E-3</v>
      </c>
      <c r="S204" s="7">
        <v>2.0291121242449806E-2</v>
      </c>
      <c r="T204" s="7">
        <v>1.5035909876251948E-2</v>
      </c>
      <c r="U204" s="7">
        <v>1.611299762406862E-2</v>
      </c>
    </row>
    <row r="205" spans="1:21" x14ac:dyDescent="0.3">
      <c r="A205" s="409" t="s">
        <v>775</v>
      </c>
      <c r="B205" s="7">
        <v>0.12808887489468548</v>
      </c>
      <c r="C205" s="7">
        <v>0.12419446569792036</v>
      </c>
      <c r="D205" s="7">
        <v>0.12520504375693661</v>
      </c>
      <c r="E205" s="7">
        <v>0.11935691213136902</v>
      </c>
      <c r="F205" s="7">
        <v>0.12016837210710733</v>
      </c>
      <c r="G205" s="7">
        <v>0.12425103898164969</v>
      </c>
      <c r="H205" s="7">
        <v>0.11836657177817682</v>
      </c>
      <c r="I205" s="7">
        <v>0.11980088894829675</v>
      </c>
      <c r="J205" s="7">
        <v>0.12262630759437118</v>
      </c>
      <c r="K205" s="7">
        <v>0.12004068583025358</v>
      </c>
      <c r="L205" s="7">
        <v>0.12182831042908908</v>
      </c>
      <c r="M205" s="7">
        <v>0.12607744886887889</v>
      </c>
      <c r="N205" s="7">
        <v>0.12589138460016347</v>
      </c>
      <c r="O205" s="7">
        <v>0.12208371603473156</v>
      </c>
      <c r="P205" s="7">
        <v>0.12167722490071634</v>
      </c>
      <c r="Q205" s="7">
        <v>0.1253090144654484</v>
      </c>
      <c r="R205" s="7">
        <v>0.1249926742022905</v>
      </c>
      <c r="S205" s="7">
        <v>0.12795495498588333</v>
      </c>
      <c r="T205" s="7">
        <v>0.13301034356514169</v>
      </c>
      <c r="U205" s="7">
        <v>0.13218471066181914</v>
      </c>
    </row>
    <row r="206" spans="1:21" x14ac:dyDescent="0.3">
      <c r="A206" s="409" t="s">
        <v>776</v>
      </c>
      <c r="B206" s="7">
        <v>-0.46554367857654538</v>
      </c>
      <c r="C206" s="7">
        <v>-0.47767082024331714</v>
      </c>
      <c r="D206" s="7">
        <v>-0.46134654904891681</v>
      </c>
      <c r="E206" s="7">
        <v>-0.46389431444814988</v>
      </c>
      <c r="F206" s="7">
        <v>-0.4594885439207112</v>
      </c>
      <c r="G206" s="7">
        <v>-0.4471825571722795</v>
      </c>
      <c r="H206" s="7">
        <v>-0.44508521263452649</v>
      </c>
      <c r="I206" s="7">
        <v>-0.44818172240892379</v>
      </c>
      <c r="J206" s="7">
        <v>-0.43264382276329605</v>
      </c>
      <c r="K206" s="7">
        <v>-0.43190874162897963</v>
      </c>
      <c r="L206" s="7">
        <v>-0.44834834755157038</v>
      </c>
      <c r="M206" s="7">
        <v>-0.44555528830304947</v>
      </c>
      <c r="N206" s="7">
        <v>-0.44797554896001957</v>
      </c>
      <c r="O206" s="7">
        <v>-0.45012744230484714</v>
      </c>
      <c r="P206" s="7">
        <v>-0.43332372797703317</v>
      </c>
      <c r="Q206" s="7">
        <v>-0.44871221929050276</v>
      </c>
      <c r="R206" s="7">
        <v>-0.44935728783907108</v>
      </c>
      <c r="S206" s="7">
        <v>-0.42914870047197806</v>
      </c>
      <c r="T206" s="7">
        <v>-0.4229488604826579</v>
      </c>
      <c r="U206" s="7">
        <v>-0.41998671659421899</v>
      </c>
    </row>
    <row r="211" spans="1:46" x14ac:dyDescent="0.3">
      <c r="A211" s="374"/>
    </row>
    <row r="213" spans="1:46" x14ac:dyDescent="0.3">
      <c r="A213" s="12"/>
      <c r="B213" s="12"/>
      <c r="C213" s="12"/>
      <c r="D213" s="12"/>
      <c r="E213" s="12"/>
    </row>
    <row r="214" spans="1:46" ht="15" thickBot="1" x14ac:dyDescent="0.35">
      <c r="A214" s="12"/>
      <c r="B214" s="12"/>
      <c r="C214" s="12"/>
      <c r="D214" s="12"/>
      <c r="E214" s="12"/>
    </row>
    <row r="215" spans="1:46" ht="15" thickBot="1" x14ac:dyDescent="0.35">
      <c r="A215" s="117" t="s">
        <v>943</v>
      </c>
      <c r="B215" s="12"/>
      <c r="C215" s="12"/>
      <c r="D215" s="12"/>
      <c r="E215" s="12"/>
      <c r="V215" s="35"/>
      <c r="W215" s="35"/>
      <c r="X215" s="35"/>
      <c r="Y215" s="35"/>
      <c r="Z215" s="35"/>
      <c r="AA215" s="35"/>
      <c r="AB215" s="35"/>
      <c r="AC215" s="35"/>
      <c r="AD215" s="35"/>
      <c r="AE215" s="35"/>
      <c r="AF215" s="35"/>
      <c r="AG215" s="35"/>
      <c r="AH215" s="35"/>
      <c r="AI215" s="35"/>
      <c r="AJ215" s="35"/>
      <c r="AK215" s="35"/>
      <c r="AL215" s="35"/>
      <c r="AM215" s="35"/>
      <c r="AN215" s="35"/>
      <c r="AO215" s="35"/>
      <c r="AP215" s="35"/>
      <c r="AQ215" s="35"/>
      <c r="AR215" s="35"/>
      <c r="AS215" s="35"/>
      <c r="AT215" s="35"/>
    </row>
    <row r="216" spans="1:46" x14ac:dyDescent="0.3">
      <c r="A216" s="117" t="s">
        <v>942</v>
      </c>
      <c r="B216" s="117">
        <v>1995</v>
      </c>
      <c r="C216" s="117">
        <v>1996</v>
      </c>
      <c r="D216" s="117">
        <v>1997</v>
      </c>
      <c r="E216" s="117">
        <v>1998</v>
      </c>
      <c r="F216" s="117">
        <v>1999</v>
      </c>
      <c r="G216" s="117">
        <v>2000</v>
      </c>
      <c r="H216" s="117">
        <v>2001</v>
      </c>
      <c r="I216" s="117">
        <v>2002</v>
      </c>
      <c r="J216" s="117">
        <v>2003</v>
      </c>
      <c r="K216" s="117">
        <v>2004</v>
      </c>
      <c r="L216" s="117">
        <v>2005</v>
      </c>
      <c r="M216" s="117">
        <v>2006</v>
      </c>
      <c r="N216" s="117">
        <v>2007</v>
      </c>
      <c r="O216" s="117">
        <v>2008</v>
      </c>
      <c r="P216" s="117">
        <v>2009</v>
      </c>
      <c r="Q216" s="117">
        <v>2010</v>
      </c>
      <c r="R216" s="117">
        <v>2011</v>
      </c>
      <c r="S216" s="117">
        <v>2012</v>
      </c>
      <c r="T216" s="117">
        <v>2013</v>
      </c>
      <c r="U216" s="117">
        <v>2014</v>
      </c>
      <c r="V216" s="35"/>
      <c r="W216" s="35"/>
      <c r="X216" s="35"/>
      <c r="Y216" s="35"/>
      <c r="Z216" s="35"/>
      <c r="AA216" s="35"/>
      <c r="AB216" s="35"/>
      <c r="AC216" s="35"/>
      <c r="AD216" s="35"/>
      <c r="AE216" s="35"/>
      <c r="AF216" s="35"/>
      <c r="AG216" s="35"/>
      <c r="AH216" s="35"/>
      <c r="AI216" s="35"/>
      <c r="AJ216" s="35"/>
      <c r="AK216" s="35"/>
      <c r="AL216" s="35"/>
      <c r="AM216" s="35"/>
      <c r="AN216" s="35"/>
      <c r="AO216" s="35"/>
      <c r="AP216" s="35"/>
      <c r="AQ216" s="35"/>
      <c r="AR216" s="35"/>
      <c r="AS216" s="35"/>
      <c r="AT216" s="35"/>
    </row>
    <row r="217" spans="1:46" x14ac:dyDescent="0.3">
      <c r="A217" s="409" t="s">
        <v>735</v>
      </c>
      <c r="B217" s="7">
        <v>39.187146320000004</v>
      </c>
      <c r="C217" s="7">
        <v>39.767025029999999</v>
      </c>
      <c r="D217" s="7">
        <v>40.11931938</v>
      </c>
      <c r="E217" s="7">
        <v>40.513470599999998</v>
      </c>
      <c r="F217" s="7">
        <v>40.893591210000004</v>
      </c>
      <c r="G217" s="7">
        <v>41.10535763</v>
      </c>
      <c r="H217" s="7">
        <v>41.15765571</v>
      </c>
      <c r="I217" s="7">
        <v>41.79125286</v>
      </c>
      <c r="J217" s="7">
        <v>42.83426437</v>
      </c>
      <c r="K217" s="7">
        <v>43.734864139999999</v>
      </c>
      <c r="L217" s="7">
        <v>44.677431979999994</v>
      </c>
      <c r="M217" s="7">
        <v>45.463318159999993</v>
      </c>
      <c r="N217" s="7">
        <v>46.337992929999999</v>
      </c>
      <c r="O217" s="7">
        <v>46.956281179999998</v>
      </c>
      <c r="P217" s="7">
        <v>47.306617700000004</v>
      </c>
      <c r="Q217" s="7">
        <v>49.05395875</v>
      </c>
      <c r="R217" s="7">
        <v>49.466835719999999</v>
      </c>
      <c r="S217" s="7">
        <v>50.816292020000006</v>
      </c>
      <c r="T217" s="7">
        <v>51.921499829999995</v>
      </c>
      <c r="U217" s="7">
        <v>52.552145580000001</v>
      </c>
      <c r="V217" s="35" t="s">
        <v>562</v>
      </c>
      <c r="W217" s="35"/>
      <c r="X217" s="35"/>
      <c r="Y217" s="35"/>
      <c r="Z217" s="35"/>
      <c r="AA217" s="35"/>
      <c r="AB217" s="35"/>
      <c r="AC217" s="35"/>
      <c r="AD217" s="35"/>
      <c r="AE217" s="35"/>
      <c r="AF217" s="35"/>
      <c r="AG217" s="35"/>
      <c r="AH217" s="35"/>
      <c r="AI217" s="35"/>
      <c r="AJ217" s="35"/>
      <c r="AK217" s="35"/>
      <c r="AL217" s="35"/>
      <c r="AM217" s="35"/>
      <c r="AN217" s="35"/>
      <c r="AO217" s="35"/>
      <c r="AP217" s="35"/>
      <c r="AQ217" s="35"/>
      <c r="AR217" s="35"/>
      <c r="AS217" s="35"/>
      <c r="AT217" s="35"/>
    </row>
    <row r="218" spans="1:46" ht="15" thickBot="1" x14ac:dyDescent="0.35">
      <c r="A218" s="409" t="s">
        <v>564</v>
      </c>
      <c r="B218" s="7">
        <v>0.94403358999999998</v>
      </c>
      <c r="C218" s="7">
        <v>0.92544407000000006</v>
      </c>
      <c r="D218" s="7">
        <v>0.96264395999999997</v>
      </c>
      <c r="E218" s="7">
        <v>0.97404579000000002</v>
      </c>
      <c r="F218" s="7">
        <v>1.0843876399999999</v>
      </c>
      <c r="G218" s="7">
        <v>1.2035175899999999</v>
      </c>
      <c r="H218" s="7">
        <v>1.1960921400000002</v>
      </c>
      <c r="I218" s="7">
        <v>1.2452946600000001</v>
      </c>
      <c r="J218" s="7">
        <v>1.2445909799999999</v>
      </c>
      <c r="K218" s="7">
        <v>1.29713973</v>
      </c>
      <c r="L218" s="7">
        <v>1.34430356</v>
      </c>
      <c r="M218" s="7">
        <v>1.4583756600000002</v>
      </c>
      <c r="N218" s="7">
        <v>1.48302204</v>
      </c>
      <c r="O218" s="7">
        <v>1.5124612399999999</v>
      </c>
      <c r="P218" s="7">
        <v>1.57780579</v>
      </c>
      <c r="Q218" s="7">
        <v>1.8249681400000002</v>
      </c>
      <c r="R218" s="7">
        <v>1.9614048100000001</v>
      </c>
      <c r="S218" s="7">
        <v>2.0159873999999998</v>
      </c>
      <c r="T218" s="7">
        <v>2.0760628799999998</v>
      </c>
      <c r="U218" s="7">
        <v>2.1187926899999998</v>
      </c>
      <c r="V218" s="35" t="s">
        <v>562</v>
      </c>
      <c r="W218" s="35" t="s">
        <v>565</v>
      </c>
      <c r="X218" s="35">
        <v>4.4363405384274399E-2</v>
      </c>
      <c r="Y218" s="35"/>
      <c r="Z218" s="35"/>
      <c r="AA218" s="35"/>
      <c r="AB218" s="35"/>
      <c r="AC218" s="35"/>
      <c r="AD218" s="35"/>
      <c r="AE218" s="35"/>
      <c r="AF218" s="35"/>
      <c r="AG218" s="35"/>
      <c r="AH218" s="35"/>
      <c r="AI218" s="35"/>
      <c r="AJ218" s="35"/>
      <c r="AK218" s="35"/>
      <c r="AL218" s="35"/>
      <c r="AM218" s="35"/>
      <c r="AN218" s="35"/>
      <c r="AO218" s="35"/>
      <c r="AP218" s="35"/>
      <c r="AQ218" s="35"/>
      <c r="AR218" s="35"/>
      <c r="AS218" s="35"/>
      <c r="AT218" s="35"/>
    </row>
    <row r="219" spans="1:46" x14ac:dyDescent="0.3">
      <c r="A219" s="117"/>
      <c r="B219" s="117">
        <v>1995</v>
      </c>
      <c r="C219" s="117">
        <v>1996</v>
      </c>
      <c r="D219" s="117">
        <v>1997</v>
      </c>
      <c r="E219" s="117">
        <v>1998</v>
      </c>
      <c r="F219" s="117">
        <v>1999</v>
      </c>
      <c r="G219" s="117">
        <v>2000</v>
      </c>
      <c r="H219" s="117">
        <v>2001</v>
      </c>
      <c r="I219" s="117">
        <v>2002</v>
      </c>
      <c r="J219" s="117">
        <v>2003</v>
      </c>
      <c r="K219" s="117">
        <v>2004</v>
      </c>
      <c r="L219" s="117">
        <v>2005</v>
      </c>
      <c r="M219" s="117">
        <v>2006</v>
      </c>
      <c r="N219" s="117">
        <v>2007</v>
      </c>
      <c r="O219" s="117">
        <v>2008</v>
      </c>
      <c r="P219" s="117">
        <v>2009</v>
      </c>
      <c r="Q219" s="117">
        <v>2010</v>
      </c>
      <c r="R219" s="117">
        <v>2011</v>
      </c>
      <c r="S219" s="117">
        <v>2012</v>
      </c>
      <c r="T219" s="117">
        <v>2013</v>
      </c>
      <c r="U219" s="117">
        <v>2014</v>
      </c>
      <c r="V219" s="303"/>
      <c r="W219" s="35"/>
      <c r="X219" s="35"/>
      <c r="Y219" s="35"/>
      <c r="Z219" s="35"/>
      <c r="AA219" s="35"/>
      <c r="AB219" s="35"/>
      <c r="AC219" s="35"/>
      <c r="AD219" s="35"/>
      <c r="AE219" s="35"/>
      <c r="AF219" s="35"/>
      <c r="AG219" s="35"/>
      <c r="AH219" s="35"/>
      <c r="AI219" s="35"/>
      <c r="AJ219" s="35"/>
      <c r="AK219" s="35"/>
      <c r="AL219" s="35"/>
      <c r="AM219" s="35"/>
      <c r="AN219" s="35"/>
      <c r="AO219" s="35"/>
      <c r="AP219" s="35"/>
      <c r="AQ219" s="35"/>
      <c r="AR219" s="35"/>
      <c r="AS219" s="35"/>
      <c r="AT219" s="35"/>
    </row>
    <row r="220" spans="1:46" s="154" customFormat="1" x14ac:dyDescent="0.3">
      <c r="A220" s="409" t="s">
        <v>550</v>
      </c>
      <c r="B220" s="7">
        <v>0.90027051657042745</v>
      </c>
      <c r="C220" s="7">
        <v>0.79801547837450704</v>
      </c>
      <c r="D220" s="7">
        <v>0.82655085245178883</v>
      </c>
      <c r="E220" s="7">
        <v>0.85138518098932925</v>
      </c>
      <c r="F220" s="7">
        <v>0.8366292510284139</v>
      </c>
      <c r="G220" s="7">
        <v>0.80716069164927318</v>
      </c>
      <c r="H220" s="7">
        <v>0.80752602418582253</v>
      </c>
      <c r="I220" s="7">
        <v>0.81166711004135927</v>
      </c>
      <c r="J220" s="7">
        <v>0.78037299045852826</v>
      </c>
      <c r="K220" s="7">
        <v>0.82911402010110757</v>
      </c>
      <c r="L220" s="7">
        <v>0.83313086009771953</v>
      </c>
      <c r="M220" s="7">
        <v>0.85814876413716246</v>
      </c>
      <c r="N220" s="7">
        <v>0.86386471082450955</v>
      </c>
      <c r="O220" s="7">
        <v>0.86526303059430332</v>
      </c>
      <c r="P220" s="7">
        <v>0.84703790158607561</v>
      </c>
      <c r="Q220" s="7">
        <v>0.83542208549034458</v>
      </c>
      <c r="R220" s="7">
        <v>0.82357222899251714</v>
      </c>
      <c r="S220" s="7">
        <v>0.79926493232129492</v>
      </c>
      <c r="T220" s="7">
        <v>0.73498574117652027</v>
      </c>
      <c r="U220" s="7">
        <v>0.73028381574532342</v>
      </c>
      <c r="V220" s="343"/>
      <c r="W220" s="35"/>
      <c r="X220" s="35"/>
      <c r="Y220" s="35"/>
      <c r="Z220" s="35"/>
      <c r="AA220" s="35"/>
      <c r="AB220" s="35"/>
      <c r="AC220" s="35"/>
      <c r="AD220" s="35"/>
      <c r="AE220" s="35"/>
      <c r="AF220" s="35"/>
      <c r="AG220" s="35"/>
      <c r="AH220" s="35"/>
      <c r="AI220" s="35"/>
      <c r="AJ220" s="35"/>
      <c r="AK220" s="35"/>
      <c r="AL220" s="35"/>
      <c r="AM220" s="35"/>
      <c r="AN220" s="35"/>
      <c r="AO220" s="35"/>
      <c r="AP220" s="35"/>
      <c r="AQ220" s="35"/>
      <c r="AR220" s="35"/>
      <c r="AS220" s="35"/>
      <c r="AT220" s="35"/>
    </row>
    <row r="221" spans="1:46" s="154" customFormat="1" x14ac:dyDescent="0.3">
      <c r="A221" s="409" t="s">
        <v>551</v>
      </c>
      <c r="B221" s="7">
        <v>0.26782295944824347</v>
      </c>
      <c r="C221" s="7">
        <v>0.2666572241731881</v>
      </c>
      <c r="D221" s="7">
        <v>0.26830320759173404</v>
      </c>
      <c r="E221" s="7">
        <v>0.27381318635211388</v>
      </c>
      <c r="F221" s="7">
        <v>0.27801964711607152</v>
      </c>
      <c r="G221" s="7">
        <v>0.30552058829314382</v>
      </c>
      <c r="H221" s="7">
        <v>0.30845101322725493</v>
      </c>
      <c r="I221" s="7">
        <v>0.30869336364830269</v>
      </c>
      <c r="J221" s="7">
        <v>0.31604759393825299</v>
      </c>
      <c r="K221" s="7">
        <v>0.31760571304542445</v>
      </c>
      <c r="L221" s="7">
        <v>0.31705352904069145</v>
      </c>
      <c r="M221" s="7">
        <v>0.32400262321308471</v>
      </c>
      <c r="N221" s="7">
        <v>0.32796421608654469</v>
      </c>
      <c r="O221" s="7">
        <v>0.32862834898119897</v>
      </c>
      <c r="P221" s="7">
        <v>0.33360975902069723</v>
      </c>
      <c r="Q221" s="7">
        <v>0.33515156771473248</v>
      </c>
      <c r="R221" s="7">
        <v>0.32433564394115982</v>
      </c>
      <c r="S221" s="7">
        <v>0.32476042746440104</v>
      </c>
      <c r="T221" s="7">
        <v>0.31797643498814804</v>
      </c>
      <c r="U221" s="7">
        <v>0.33154405356432026</v>
      </c>
      <c r="V221" s="343"/>
      <c r="W221" s="35"/>
      <c r="X221" s="35"/>
      <c r="Y221" s="35"/>
      <c r="Z221" s="35"/>
      <c r="AA221" s="35"/>
      <c r="AB221" s="35"/>
      <c r="AC221" s="35"/>
      <c r="AD221" s="35"/>
      <c r="AE221" s="35"/>
      <c r="AF221" s="35"/>
      <c r="AG221" s="35"/>
      <c r="AH221" s="35"/>
      <c r="AI221" s="35"/>
      <c r="AJ221" s="35"/>
      <c r="AK221" s="35"/>
      <c r="AL221" s="35"/>
      <c r="AM221" s="35"/>
      <c r="AN221" s="35"/>
      <c r="AO221" s="35"/>
      <c r="AP221" s="35"/>
      <c r="AQ221" s="35"/>
      <c r="AR221" s="35"/>
      <c r="AS221" s="35"/>
      <c r="AT221" s="35"/>
    </row>
    <row r="222" spans="1:46" s="154" customFormat="1" x14ac:dyDescent="0.3">
      <c r="A222" s="409" t="s">
        <v>552</v>
      </c>
      <c r="B222" s="7">
        <v>0.34818197812029744</v>
      </c>
      <c r="C222" s="7">
        <v>0.30658370588876055</v>
      </c>
      <c r="D222" s="7">
        <v>0.29071150494278963</v>
      </c>
      <c r="E222" s="7">
        <v>0.27992388078634095</v>
      </c>
      <c r="F222" s="7">
        <v>0.26893213161949509</v>
      </c>
      <c r="G222" s="7">
        <v>0.29162613324351172</v>
      </c>
      <c r="H222" s="7">
        <v>0.29242955417479993</v>
      </c>
      <c r="I222" s="7">
        <v>0.28938147080726301</v>
      </c>
      <c r="J222" s="7">
        <v>0.28142737745033541</v>
      </c>
      <c r="K222" s="7">
        <v>0.27495237777396736</v>
      </c>
      <c r="L222" s="7">
        <v>0.26980106264673176</v>
      </c>
      <c r="M222" s="7">
        <v>0.28718557592022093</v>
      </c>
      <c r="N222" s="7">
        <v>0.27965735655873114</v>
      </c>
      <c r="O222" s="7">
        <v>0.27111578206520942</v>
      </c>
      <c r="P222" s="7">
        <v>0.26852977690961327</v>
      </c>
      <c r="Q222" s="7">
        <v>0.26853864364145363</v>
      </c>
      <c r="R222" s="7">
        <v>0.26936552781846224</v>
      </c>
      <c r="S222" s="7">
        <v>0.26897430848954873</v>
      </c>
      <c r="T222" s="7">
        <v>0.27004646141898336</v>
      </c>
      <c r="U222" s="7">
        <v>0.28437263486396069</v>
      </c>
      <c r="V222" s="343"/>
      <c r="W222" s="35"/>
      <c r="X222" s="35"/>
      <c r="Y222" s="35"/>
      <c r="Z222" s="35"/>
      <c r="AA222" s="35"/>
      <c r="AB222" s="35"/>
      <c r="AC222" s="35"/>
      <c r="AD222" s="35"/>
      <c r="AE222" s="35"/>
      <c r="AF222" s="35"/>
      <c r="AG222" s="35"/>
      <c r="AH222" s="35"/>
      <c r="AI222" s="35"/>
      <c r="AJ222" s="35"/>
      <c r="AK222" s="35"/>
      <c r="AL222" s="35"/>
      <c r="AM222" s="35"/>
      <c r="AN222" s="35"/>
      <c r="AO222" s="35"/>
      <c r="AP222" s="35"/>
      <c r="AQ222" s="35"/>
      <c r="AR222" s="35"/>
      <c r="AS222" s="35"/>
      <c r="AT222" s="35"/>
    </row>
    <row r="223" spans="1:46" s="154" customFormat="1" x14ac:dyDescent="0.3">
      <c r="A223" s="409" t="s">
        <v>553</v>
      </c>
      <c r="B223" s="7">
        <v>0.83472761950185292</v>
      </c>
      <c r="C223" s="7">
        <v>0.79391704088469706</v>
      </c>
      <c r="D223" s="7">
        <v>0.80753296570407362</v>
      </c>
      <c r="E223" s="7">
        <v>0.79856494219047935</v>
      </c>
      <c r="F223" s="7">
        <v>0.80536575413770439</v>
      </c>
      <c r="G223" s="7">
        <v>0.73373142616454401</v>
      </c>
      <c r="H223" s="7">
        <v>0.75358393687823633</v>
      </c>
      <c r="I223" s="7">
        <v>0.77998601169483717</v>
      </c>
      <c r="J223" s="7">
        <v>0.69841143160775998</v>
      </c>
      <c r="K223" s="7">
        <v>0.70519769572783308</v>
      </c>
      <c r="L223" s="7">
        <v>0.72277816757869218</v>
      </c>
      <c r="M223" s="7">
        <v>0.7195061580692983</v>
      </c>
      <c r="N223" s="7">
        <v>0.72939592731799707</v>
      </c>
      <c r="O223" s="7">
        <v>0.73788410632843526</v>
      </c>
      <c r="P223" s="7">
        <v>0.73644234373962913</v>
      </c>
      <c r="Q223" s="7">
        <v>0.70049377626752174</v>
      </c>
      <c r="R223" s="7">
        <v>0.71129189208272714</v>
      </c>
      <c r="S223" s="7">
        <v>0.66598588606535203</v>
      </c>
      <c r="T223" s="7">
        <v>0.70791781457507907</v>
      </c>
      <c r="U223" s="7">
        <v>0.71454853926064921</v>
      </c>
      <c r="V223" s="343"/>
      <c r="W223" s="35"/>
      <c r="X223" s="35"/>
      <c r="Y223" s="35"/>
      <c r="Z223" s="35"/>
      <c r="AA223" s="35"/>
      <c r="AB223" s="35"/>
      <c r="AC223" s="35"/>
      <c r="AD223" s="35"/>
      <c r="AE223" s="35"/>
      <c r="AF223" s="35"/>
      <c r="AG223" s="35"/>
      <c r="AH223" s="35"/>
      <c r="AI223" s="35"/>
      <c r="AJ223" s="35"/>
      <c r="AK223" s="35"/>
      <c r="AL223" s="35"/>
      <c r="AM223" s="35"/>
      <c r="AN223" s="35"/>
      <c r="AO223" s="35"/>
      <c r="AP223" s="35"/>
      <c r="AQ223" s="35"/>
      <c r="AR223" s="35"/>
      <c r="AS223" s="35"/>
      <c r="AT223" s="35"/>
    </row>
    <row r="224" spans="1:46" s="154" customFormat="1" x14ac:dyDescent="0.3">
      <c r="A224" s="409" t="s">
        <v>554</v>
      </c>
      <c r="B224" s="7">
        <v>0.27203499999452552</v>
      </c>
      <c r="C224" s="7">
        <v>0.26306888518464144</v>
      </c>
      <c r="D224" s="7">
        <v>0.27545884097647594</v>
      </c>
      <c r="E224" s="7">
        <v>0.27891076827970718</v>
      </c>
      <c r="F224" s="7">
        <v>0.27789150432842147</v>
      </c>
      <c r="G224" s="7">
        <v>0.27881150074145433</v>
      </c>
      <c r="H224" s="7">
        <v>0.27529653704292867</v>
      </c>
      <c r="I224" s="7">
        <v>0.27518960645178592</v>
      </c>
      <c r="J224" s="7">
        <v>0.28277916069267756</v>
      </c>
      <c r="K224" s="7">
        <v>0.2832216768494038</v>
      </c>
      <c r="L224" s="7">
        <v>0.28426860282831179</v>
      </c>
      <c r="M224" s="7">
        <v>0.28068849559240433</v>
      </c>
      <c r="N224" s="7">
        <v>0.28915271943220666</v>
      </c>
      <c r="O224" s="7">
        <v>0.30241506318388284</v>
      </c>
      <c r="P224" s="7">
        <v>0.30167536009026713</v>
      </c>
      <c r="Q224" s="7">
        <v>0.29793486861348439</v>
      </c>
      <c r="R224" s="7">
        <v>0.29266262622170069</v>
      </c>
      <c r="S224" s="7">
        <v>0.29278659243706345</v>
      </c>
      <c r="T224" s="7">
        <v>0.29829300985708207</v>
      </c>
      <c r="U224" s="7">
        <v>0.30761772840986873</v>
      </c>
      <c r="V224" s="343"/>
      <c r="W224" s="35"/>
      <c r="X224" s="35"/>
      <c r="Y224" s="35"/>
      <c r="Z224" s="35"/>
      <c r="AA224" s="35"/>
      <c r="AB224" s="35"/>
      <c r="AC224" s="35"/>
      <c r="AD224" s="35"/>
      <c r="AE224" s="35"/>
      <c r="AF224" s="35"/>
      <c r="AG224" s="35"/>
      <c r="AH224" s="35"/>
      <c r="AI224" s="35"/>
      <c r="AJ224" s="35"/>
      <c r="AK224" s="35"/>
      <c r="AL224" s="35"/>
      <c r="AM224" s="35"/>
      <c r="AN224" s="35"/>
      <c r="AO224" s="35"/>
      <c r="AP224" s="35"/>
      <c r="AQ224" s="35"/>
      <c r="AR224" s="35"/>
      <c r="AS224" s="35"/>
      <c r="AT224" s="35"/>
    </row>
    <row r="225" spans="1:46" s="154" customFormat="1" x14ac:dyDescent="0.3">
      <c r="A225" s="409" t="s">
        <v>555</v>
      </c>
      <c r="B225" s="7">
        <v>0.31110748223005136</v>
      </c>
      <c r="C225" s="7">
        <v>0.27146068584931377</v>
      </c>
      <c r="D225" s="7">
        <v>0.28005010704497513</v>
      </c>
      <c r="E225" s="7">
        <v>0.29081265863249289</v>
      </c>
      <c r="F225" s="7">
        <v>0.28312974923460782</v>
      </c>
      <c r="G225" s="7">
        <v>0.30852271504871565</v>
      </c>
      <c r="H225" s="7">
        <v>0.30629958279337455</v>
      </c>
      <c r="I225" s="7">
        <v>0.29925130651812981</v>
      </c>
      <c r="J225" s="7">
        <v>0.2780742636093701</v>
      </c>
      <c r="K225" s="7">
        <v>0.28296812908546859</v>
      </c>
      <c r="L225" s="7">
        <v>0.24566650306280705</v>
      </c>
      <c r="M225" s="7">
        <v>0.2406045127607476</v>
      </c>
      <c r="N225" s="7">
        <v>0.24386961785362679</v>
      </c>
      <c r="O225" s="7">
        <v>0.25122846960658485</v>
      </c>
      <c r="P225" s="7">
        <v>0.26893068358948768</v>
      </c>
      <c r="Q225" s="7">
        <v>0.27212307003403136</v>
      </c>
      <c r="R225" s="7">
        <v>0.26753189523710946</v>
      </c>
      <c r="S225" s="7">
        <v>0.26457200575785478</v>
      </c>
      <c r="T225" s="7">
        <v>0.24924363461171214</v>
      </c>
      <c r="U225" s="7">
        <v>0.25692298720979917</v>
      </c>
      <c r="V225" s="343"/>
      <c r="W225" s="35"/>
      <c r="X225" s="35"/>
      <c r="Y225" s="35"/>
      <c r="Z225" s="35"/>
      <c r="AA225" s="35"/>
      <c r="AB225" s="35"/>
      <c r="AC225" s="35"/>
      <c r="AD225" s="35"/>
      <c r="AE225" s="35"/>
      <c r="AF225" s="35"/>
      <c r="AG225" s="35"/>
      <c r="AH225" s="35"/>
      <c r="AI225" s="35"/>
      <c r="AJ225" s="35"/>
      <c r="AK225" s="35"/>
      <c r="AL225" s="35"/>
      <c r="AM225" s="35"/>
      <c r="AN225" s="35"/>
      <c r="AO225" s="35"/>
      <c r="AP225" s="35"/>
      <c r="AQ225" s="35"/>
      <c r="AR225" s="35"/>
      <c r="AS225" s="35"/>
      <c r="AT225" s="35"/>
    </row>
    <row r="226" spans="1:46" s="154" customFormat="1" x14ac:dyDescent="0.3">
      <c r="A226" s="409" t="s">
        <v>556</v>
      </c>
      <c r="B226" s="7">
        <v>0.92374504244927702</v>
      </c>
      <c r="C226" s="7">
        <v>0.83635333349929997</v>
      </c>
      <c r="D226" s="7">
        <v>0.83185333921564508</v>
      </c>
      <c r="E226" s="7">
        <v>0.83437750976444869</v>
      </c>
      <c r="F226" s="7">
        <v>0.84490374877858054</v>
      </c>
      <c r="G226" s="7">
        <v>0.81347003484152636</v>
      </c>
      <c r="H226" s="7">
        <v>0.83150910581755866</v>
      </c>
      <c r="I226" s="7">
        <v>0.80364774733166633</v>
      </c>
      <c r="J226" s="7">
        <v>0.81996261566631345</v>
      </c>
      <c r="K226" s="7">
        <v>0.82013914717633118</v>
      </c>
      <c r="L226" s="7">
        <v>0.830453125951232</v>
      </c>
      <c r="M226" s="7">
        <v>0.85100305751138627</v>
      </c>
      <c r="N226" s="7">
        <v>0.85343137005432157</v>
      </c>
      <c r="O226" s="7">
        <v>0.85271142983099379</v>
      </c>
      <c r="P226" s="7">
        <v>0.83082030860183176</v>
      </c>
      <c r="Q226" s="7">
        <v>0.83128874514196982</v>
      </c>
      <c r="R226" s="7">
        <v>0.831416361961128</v>
      </c>
      <c r="S226" s="7">
        <v>0.83719182627431132</v>
      </c>
      <c r="T226" s="7">
        <v>0.81772486278928336</v>
      </c>
      <c r="U226" s="7">
        <v>0.78669706422246466</v>
      </c>
      <c r="V226" s="411"/>
      <c r="W226" s="35"/>
      <c r="X226" s="343"/>
      <c r="Y226" s="35"/>
      <c r="Z226" s="35"/>
      <c r="AA226" s="35"/>
      <c r="AB226" s="35"/>
      <c r="AC226" s="35"/>
      <c r="AD226" s="35"/>
      <c r="AE226" s="35"/>
      <c r="AF226" s="35"/>
      <c r="AG226" s="35"/>
      <c r="AH226" s="35"/>
      <c r="AI226" s="35"/>
      <c r="AJ226" s="35"/>
      <c r="AK226" s="35"/>
      <c r="AL226" s="35"/>
      <c r="AM226" s="35"/>
      <c r="AN226" s="35"/>
      <c r="AO226" s="35"/>
      <c r="AP226" s="35"/>
      <c r="AQ226" s="35"/>
      <c r="AR226" s="35"/>
      <c r="AS226" s="35"/>
      <c r="AT226" s="35"/>
    </row>
    <row r="227" spans="1:46" s="154" customFormat="1" x14ac:dyDescent="0.3">
      <c r="A227" s="409" t="s">
        <v>557</v>
      </c>
      <c r="B227" s="7">
        <v>0.3605926738806412</v>
      </c>
      <c r="C227" s="7">
        <v>0.33483336102887828</v>
      </c>
      <c r="D227" s="7">
        <v>0.34664764983043439</v>
      </c>
      <c r="E227" s="7">
        <v>0.35312993395873782</v>
      </c>
      <c r="F227" s="7">
        <v>0.29737398934546155</v>
      </c>
      <c r="G227" s="7">
        <v>0.31012580512156696</v>
      </c>
      <c r="H227" s="7">
        <v>0.32513162171457316</v>
      </c>
      <c r="I227" s="7">
        <v>0.34184245041539479</v>
      </c>
      <c r="J227" s="7">
        <v>0.32837626354703658</v>
      </c>
      <c r="K227" s="7">
        <v>0.31172847731284714</v>
      </c>
      <c r="L227" s="7">
        <v>0.30438653224080414</v>
      </c>
      <c r="M227" s="7">
        <v>0.29767818828797493</v>
      </c>
      <c r="N227" s="7">
        <v>0.29991121932366999</v>
      </c>
      <c r="O227" s="7">
        <v>0.29937648312294463</v>
      </c>
      <c r="P227" s="7">
        <v>0.30003259801926102</v>
      </c>
      <c r="Q227" s="7">
        <v>0.29242527982890654</v>
      </c>
      <c r="R227" s="7">
        <v>0.28935790043948489</v>
      </c>
      <c r="S227" s="7">
        <v>0.29758405532679544</v>
      </c>
      <c r="T227" s="7">
        <v>0.31072881072292541</v>
      </c>
      <c r="U227" s="7">
        <v>0.32993276951104356</v>
      </c>
      <c r="V227" s="411"/>
      <c r="W227" s="35"/>
      <c r="X227" s="35"/>
      <c r="Y227" s="35"/>
      <c r="Z227" s="35"/>
      <c r="AA227" s="35"/>
      <c r="AB227" s="35"/>
      <c r="AC227" s="35"/>
      <c r="AD227" s="35"/>
      <c r="AE227" s="35"/>
      <c r="AF227" s="35"/>
      <c r="AG227" s="35"/>
      <c r="AH227" s="35"/>
      <c r="AI227" s="35"/>
      <c r="AJ227" s="35"/>
      <c r="AK227" s="35"/>
      <c r="AL227" s="35"/>
      <c r="AM227" s="35"/>
      <c r="AN227" s="35"/>
      <c r="AO227" s="35"/>
      <c r="AP227" s="35"/>
      <c r="AQ227" s="35"/>
      <c r="AR227" s="35"/>
      <c r="AS227" s="35"/>
      <c r="AT227" s="35"/>
    </row>
    <row r="228" spans="1:46" s="154" customFormat="1" x14ac:dyDescent="0.3">
      <c r="A228" s="409" t="s">
        <v>558</v>
      </c>
      <c r="B228" s="7">
        <v>0.35834168735805161</v>
      </c>
      <c r="C228" s="7">
        <v>0.38646043220083809</v>
      </c>
      <c r="D228" s="7">
        <v>0.34270011314285959</v>
      </c>
      <c r="E228" s="7">
        <v>0.34260924250538061</v>
      </c>
      <c r="F228" s="7">
        <v>0.25599853627334779</v>
      </c>
      <c r="G228" s="7">
        <v>0.27189087245527377</v>
      </c>
      <c r="H228" s="7">
        <v>0.30978899425880957</v>
      </c>
      <c r="I228" s="7">
        <v>0.26224278854629668</v>
      </c>
      <c r="J228" s="7">
        <v>0.24249576844589016</v>
      </c>
      <c r="K228" s="7">
        <v>0.28143517297559978</v>
      </c>
      <c r="L228" s="7">
        <v>0.29350979736335797</v>
      </c>
      <c r="M228" s="7">
        <v>0.31696173434707681</v>
      </c>
      <c r="N228" s="7">
        <v>0.32313190295530048</v>
      </c>
      <c r="O228" s="7">
        <v>0.32732942509102475</v>
      </c>
      <c r="P228" s="7">
        <v>0.35200693929315841</v>
      </c>
      <c r="Q228" s="7">
        <v>0.31166079425216436</v>
      </c>
      <c r="R228" s="7">
        <v>0.27911794088613717</v>
      </c>
      <c r="S228" s="7">
        <v>0.26613174359788516</v>
      </c>
      <c r="T228" s="7">
        <v>0.27197080023843734</v>
      </c>
      <c r="U228" s="7">
        <v>0.25805294634437231</v>
      </c>
      <c r="V228" s="411"/>
      <c r="W228" s="35"/>
      <c r="X228" s="35"/>
      <c r="Y228" s="35"/>
      <c r="Z228" s="35"/>
      <c r="AA228" s="35"/>
      <c r="AB228" s="35"/>
      <c r="AC228" s="35"/>
      <c r="AD228" s="35"/>
      <c r="AE228" s="35"/>
      <c r="AF228" s="35"/>
      <c r="AG228" s="35"/>
      <c r="AH228" s="35"/>
      <c r="AI228" s="35"/>
      <c r="AJ228" s="35"/>
      <c r="AK228" s="35"/>
      <c r="AL228" s="35"/>
      <c r="AM228" s="35"/>
      <c r="AN228" s="35"/>
      <c r="AO228" s="35"/>
      <c r="AP228" s="35"/>
      <c r="AQ228" s="35"/>
      <c r="AR228" s="35"/>
      <c r="AS228" s="35"/>
      <c r="AT228" s="35"/>
    </row>
    <row r="229" spans="1:46" x14ac:dyDescent="0.3">
      <c r="A229" s="409" t="s">
        <v>881</v>
      </c>
      <c r="B229" s="7">
        <v>2.1227642400000004</v>
      </c>
      <c r="C229" s="7">
        <v>2.1262310400000004</v>
      </c>
      <c r="D229" s="7">
        <v>2.1231064699999997</v>
      </c>
      <c r="E229" s="7">
        <v>2.1130467299999998</v>
      </c>
      <c r="F229" s="7">
        <v>2.1735677999999998</v>
      </c>
      <c r="G229" s="7">
        <v>2.1882282499999999</v>
      </c>
      <c r="H229" s="7">
        <v>2.2560478000000002</v>
      </c>
      <c r="I229" s="7">
        <v>2.3403727099999996</v>
      </c>
      <c r="J229" s="7">
        <v>2.4201021199999997</v>
      </c>
      <c r="K229" s="7">
        <v>2.5440667299999999</v>
      </c>
      <c r="L229" s="7">
        <v>2.6353135999999999</v>
      </c>
      <c r="M229" s="7">
        <v>2.7016235600000007</v>
      </c>
      <c r="N229" s="7">
        <v>2.83974232</v>
      </c>
      <c r="O229" s="7">
        <v>2.86682404</v>
      </c>
      <c r="P229" s="7">
        <v>2.78902384</v>
      </c>
      <c r="Q229" s="7">
        <v>2.9260466200000002</v>
      </c>
      <c r="R229" s="7">
        <v>3.0703874300000003</v>
      </c>
      <c r="S229" s="7">
        <v>3.5232924299999997</v>
      </c>
      <c r="T229" s="7">
        <v>3.4736966899999997</v>
      </c>
      <c r="U229" s="7">
        <v>3.4703146300000003</v>
      </c>
      <c r="V229" s="35"/>
      <c r="W229" s="35"/>
      <c r="X229" s="35"/>
      <c r="Y229" s="35"/>
      <c r="Z229" s="35"/>
      <c r="AA229" s="35"/>
      <c r="AB229" s="35"/>
      <c r="AC229" s="35"/>
      <c r="AD229" s="35"/>
      <c r="AE229" s="35"/>
      <c r="AF229" s="35"/>
      <c r="AG229" s="35"/>
      <c r="AH229" s="35"/>
      <c r="AI229" s="35"/>
      <c r="AJ229" s="35"/>
      <c r="AK229" s="35"/>
      <c r="AL229" s="35"/>
      <c r="AM229" s="35"/>
      <c r="AN229" s="35"/>
      <c r="AO229" s="35"/>
      <c r="AP229" s="35"/>
      <c r="AQ229" s="35"/>
      <c r="AR229" s="35"/>
      <c r="AS229" s="35"/>
      <c r="AT229" s="35"/>
    </row>
    <row r="230" spans="1:46" x14ac:dyDescent="0.3">
      <c r="A230" s="409" t="s">
        <v>882</v>
      </c>
      <c r="B230" s="7">
        <v>0.22106789999999998</v>
      </c>
      <c r="C230" s="7">
        <v>0.23877885999999998</v>
      </c>
      <c r="D230" s="7">
        <v>0.22058298000000001</v>
      </c>
      <c r="E230" s="7">
        <v>0.19908861999999999</v>
      </c>
      <c r="F230" s="7">
        <v>0.17753217000000002</v>
      </c>
      <c r="G230" s="7">
        <v>0.16850551</v>
      </c>
      <c r="H230" s="7">
        <v>0.18371079999999998</v>
      </c>
      <c r="I230" s="7">
        <v>0.19475629</v>
      </c>
      <c r="J230" s="7">
        <v>0.19557074999999999</v>
      </c>
      <c r="K230" s="7">
        <v>0.17127541000000002</v>
      </c>
      <c r="L230" s="7">
        <v>0.15939892999999999</v>
      </c>
      <c r="M230" s="7">
        <v>0.18059229999999998</v>
      </c>
      <c r="N230" s="7">
        <v>0.18713521999999999</v>
      </c>
      <c r="O230" s="7">
        <v>0.17082507999999999</v>
      </c>
      <c r="P230" s="7">
        <v>0.15967739</v>
      </c>
      <c r="Q230" s="7">
        <v>0.17991989999999999</v>
      </c>
      <c r="R230" s="7">
        <v>0.17048650000000001</v>
      </c>
      <c r="S230" s="7">
        <v>0.15029598999999999</v>
      </c>
      <c r="T230" s="7">
        <v>0.13919226000000001</v>
      </c>
      <c r="U230" s="7">
        <v>0.13753595999999998</v>
      </c>
      <c r="V230" s="35"/>
      <c r="W230" s="35"/>
      <c r="X230" s="35"/>
      <c r="Y230" s="35"/>
      <c r="Z230" s="35"/>
      <c r="AA230" s="35"/>
      <c r="AB230" s="35"/>
      <c r="AC230" s="35"/>
      <c r="AD230" s="35"/>
      <c r="AE230" s="35"/>
      <c r="AF230" s="35"/>
      <c r="AG230" s="35"/>
      <c r="AH230" s="35"/>
      <c r="AI230" s="35"/>
      <c r="AJ230" s="35"/>
      <c r="AK230" s="35"/>
      <c r="AL230" s="35"/>
      <c r="AM230" s="35"/>
      <c r="AN230" s="35"/>
      <c r="AO230" s="35"/>
      <c r="AP230" s="35"/>
      <c r="AQ230" s="35"/>
      <c r="AR230" s="35"/>
      <c r="AS230" s="35"/>
      <c r="AT230" s="35"/>
    </row>
    <row r="231" spans="1:46" x14ac:dyDescent="0.3">
      <c r="A231" s="409" t="s">
        <v>883</v>
      </c>
      <c r="B231" s="7">
        <v>0.13135264000000002</v>
      </c>
      <c r="C231" s="7">
        <v>0.14522501999999998</v>
      </c>
      <c r="D231" s="7">
        <v>0.16244876</v>
      </c>
      <c r="E231" s="7">
        <v>0.17106013</v>
      </c>
      <c r="F231" s="7">
        <v>0.25641764</v>
      </c>
      <c r="G231" s="7">
        <v>0.28492730999999999</v>
      </c>
      <c r="H231" s="7">
        <v>0.33951271999999999</v>
      </c>
      <c r="I231" s="7">
        <v>0.39872446</v>
      </c>
      <c r="J231" s="7">
        <v>0.41243782000000001</v>
      </c>
      <c r="K231" s="7">
        <v>0.45342303</v>
      </c>
      <c r="L231" s="7">
        <v>0.49843029</v>
      </c>
      <c r="M231" s="7">
        <v>0.53353154000000003</v>
      </c>
      <c r="N231" s="7">
        <v>0.69003843999999992</v>
      </c>
      <c r="O231" s="7">
        <v>0.79629397999999996</v>
      </c>
      <c r="P231" s="7">
        <v>0.90816045999999995</v>
      </c>
      <c r="Q231" s="7">
        <v>0.83673122999999994</v>
      </c>
      <c r="R231" s="7">
        <v>0.98802405000000004</v>
      </c>
      <c r="S231" s="7">
        <v>1.0866051000000001</v>
      </c>
      <c r="T231" s="7">
        <v>1.1993246399999999</v>
      </c>
      <c r="U231" s="7">
        <v>1.26714942</v>
      </c>
      <c r="V231" s="35"/>
      <c r="W231" s="35" t="s">
        <v>566</v>
      </c>
      <c r="X231" s="35">
        <v>0.13194015127346587</v>
      </c>
      <c r="Y231" s="35"/>
      <c r="Z231" s="35"/>
      <c r="AA231" s="35"/>
      <c r="AB231" s="35"/>
      <c r="AC231" s="35"/>
      <c r="AD231" s="35"/>
      <c r="AE231" s="35"/>
      <c r="AF231" s="35"/>
      <c r="AG231" s="35"/>
      <c r="AH231" s="35"/>
      <c r="AI231" s="35"/>
      <c r="AJ231" s="35"/>
      <c r="AK231" s="35"/>
      <c r="AL231" s="35"/>
      <c r="AM231" s="35"/>
      <c r="AN231" s="35"/>
      <c r="AO231" s="35"/>
      <c r="AP231" s="35"/>
      <c r="AQ231" s="35"/>
      <c r="AR231" s="35"/>
      <c r="AS231" s="35"/>
      <c r="AT231" s="35"/>
    </row>
    <row r="232" spans="1:46" x14ac:dyDescent="0.3">
      <c r="B232" s="258"/>
      <c r="C232" s="258"/>
      <c r="D232" s="258"/>
      <c r="E232" s="258"/>
      <c r="F232" s="258"/>
      <c r="G232" s="258"/>
      <c r="H232" s="258"/>
      <c r="I232" s="258"/>
      <c r="J232" s="258"/>
      <c r="K232" s="258"/>
      <c r="L232" s="258"/>
      <c r="M232" s="258"/>
      <c r="N232" s="258"/>
      <c r="O232" s="258"/>
      <c r="P232" s="258"/>
      <c r="Q232" s="258"/>
      <c r="R232" s="258"/>
      <c r="S232" s="258"/>
      <c r="T232" s="258"/>
      <c r="U232" s="258"/>
      <c r="V232" s="35"/>
      <c r="W232" s="35"/>
      <c r="X232" s="35"/>
      <c r="Y232" s="35"/>
      <c r="Z232" s="35"/>
      <c r="AA232" s="35"/>
      <c r="AB232" s="35"/>
      <c r="AC232" s="35"/>
      <c r="AD232" s="35"/>
      <c r="AE232" s="35"/>
      <c r="AF232" s="35"/>
      <c r="AG232" s="35"/>
      <c r="AH232" s="35"/>
      <c r="AI232" s="35"/>
      <c r="AJ232" s="35"/>
      <c r="AK232" s="35"/>
      <c r="AL232" s="35"/>
      <c r="AM232" s="35"/>
      <c r="AN232" s="35"/>
      <c r="AO232" s="35"/>
      <c r="AP232" s="35"/>
      <c r="AQ232" s="35"/>
      <c r="AR232" s="35"/>
      <c r="AS232" s="35"/>
      <c r="AT232" s="35"/>
    </row>
    <row r="233" spans="1:46" x14ac:dyDescent="0.3">
      <c r="D233" s="258"/>
      <c r="E233" s="258"/>
      <c r="F233" s="258"/>
      <c r="G233" s="258"/>
      <c r="H233" s="258"/>
      <c r="I233" s="258"/>
      <c r="J233" s="258"/>
      <c r="K233" s="258"/>
      <c r="L233" s="258"/>
      <c r="M233" s="258"/>
      <c r="N233" s="258"/>
      <c r="O233" s="258"/>
      <c r="P233" s="258"/>
      <c r="Q233" s="258"/>
      <c r="R233" s="258"/>
      <c r="S233" s="258"/>
      <c r="T233" s="258"/>
      <c r="U233" s="258"/>
      <c r="V233" s="35"/>
      <c r="W233" s="35"/>
      <c r="X233" s="35"/>
      <c r="Y233" s="35"/>
      <c r="Z233" s="35"/>
      <c r="AA233" s="35"/>
      <c r="AB233" s="35"/>
      <c r="AC233" s="35"/>
      <c r="AD233" s="35"/>
      <c r="AE233" s="35"/>
      <c r="AF233" s="35"/>
      <c r="AG233" s="35"/>
      <c r="AH233" s="35"/>
      <c r="AI233" s="35"/>
      <c r="AJ233" s="35"/>
      <c r="AK233" s="35"/>
      <c r="AL233" s="35"/>
      <c r="AM233" s="35"/>
      <c r="AN233" s="35"/>
      <c r="AO233" s="35"/>
      <c r="AP233" s="35"/>
      <c r="AQ233" s="35"/>
      <c r="AR233" s="35"/>
      <c r="AS233" s="35"/>
      <c r="AT233" s="35"/>
    </row>
    <row r="234" spans="1:46" x14ac:dyDescent="0.3">
      <c r="E234" s="258"/>
      <c r="F234" s="258"/>
      <c r="G234" s="258"/>
      <c r="H234" s="258"/>
      <c r="I234" s="258"/>
      <c r="J234" s="258"/>
      <c r="K234" s="258"/>
      <c r="L234" s="258"/>
      <c r="M234" s="258"/>
      <c r="N234" s="258"/>
      <c r="O234" s="258"/>
      <c r="P234" s="258"/>
      <c r="Q234" s="258"/>
      <c r="R234" s="258"/>
      <c r="S234" s="258"/>
      <c r="T234" s="258"/>
      <c r="U234" s="258"/>
      <c r="V234" s="303"/>
      <c r="W234" s="35"/>
      <c r="X234" s="35"/>
      <c r="Y234" s="35"/>
      <c r="Z234" s="35"/>
      <c r="AA234" s="35"/>
      <c r="AB234" s="35"/>
      <c r="AC234" s="35"/>
      <c r="AD234" s="35"/>
      <c r="AE234" s="35"/>
      <c r="AF234" s="35"/>
      <c r="AG234" s="35"/>
      <c r="AH234" s="35"/>
      <c r="AI234" s="35"/>
      <c r="AJ234" s="35"/>
      <c r="AK234" s="35"/>
      <c r="AL234" s="35"/>
      <c r="AM234" s="35"/>
      <c r="AN234" s="35"/>
      <c r="AO234" s="35"/>
      <c r="AP234" s="35"/>
      <c r="AQ234" s="35"/>
      <c r="AR234" s="35"/>
      <c r="AS234" s="35"/>
      <c r="AT234" s="35"/>
    </row>
    <row r="235" spans="1:46" x14ac:dyDescent="0.3">
      <c r="V235" s="35"/>
      <c r="W235" s="35"/>
      <c r="X235" s="35"/>
      <c r="Y235" s="35"/>
      <c r="Z235" s="35"/>
      <c r="AA235" s="35"/>
      <c r="AB235" s="35"/>
      <c r="AC235" s="35"/>
      <c r="AD235" s="35"/>
      <c r="AE235" s="35"/>
      <c r="AF235" s="35"/>
      <c r="AG235" s="35"/>
      <c r="AH235" s="35"/>
      <c r="AI235" s="35"/>
      <c r="AJ235" s="35"/>
      <c r="AK235" s="35"/>
      <c r="AL235" s="35"/>
      <c r="AM235" s="35"/>
      <c r="AN235" s="35"/>
      <c r="AO235" s="35"/>
      <c r="AP235" s="35"/>
      <c r="AQ235" s="35"/>
      <c r="AR235" s="35"/>
      <c r="AS235" s="35"/>
      <c r="AT235" s="35"/>
    </row>
    <row r="237" spans="1:46" x14ac:dyDescent="0.3">
      <c r="E237" s="258"/>
      <c r="F237" s="258"/>
      <c r="G237" s="258"/>
      <c r="H237" s="258"/>
      <c r="I237" s="258"/>
      <c r="J237" s="258"/>
      <c r="K237" s="258"/>
      <c r="L237" s="258"/>
      <c r="M237" s="258"/>
      <c r="N237" s="258"/>
      <c r="O237" s="258"/>
      <c r="P237" s="258"/>
      <c r="Q237" s="258"/>
      <c r="R237" s="258"/>
      <c r="S237" s="258"/>
      <c r="T237" s="258"/>
      <c r="U237" s="258"/>
      <c r="V237" s="258"/>
    </row>
    <row r="238" spans="1:46" x14ac:dyDescent="0.3">
      <c r="E238" s="258"/>
      <c r="F238" s="258"/>
      <c r="G238" s="258"/>
      <c r="H238" s="258"/>
      <c r="I238" s="258"/>
      <c r="J238" s="258"/>
      <c r="K238" s="258"/>
      <c r="L238" s="258"/>
      <c r="M238" s="258"/>
      <c r="N238" s="258"/>
      <c r="O238" s="258"/>
      <c r="P238" s="258"/>
      <c r="Q238" s="258"/>
      <c r="R238" s="258"/>
      <c r="S238" s="258"/>
      <c r="T238" s="258"/>
      <c r="U238" s="258"/>
      <c r="V238" s="258"/>
    </row>
    <row r="239" spans="1:46" x14ac:dyDescent="0.3">
      <c r="E239" s="258"/>
      <c r="F239" s="258"/>
      <c r="G239" s="258"/>
      <c r="H239" s="258"/>
      <c r="I239" s="258"/>
      <c r="J239" s="258"/>
      <c r="K239" s="258"/>
      <c r="L239" s="258"/>
      <c r="M239" s="258"/>
      <c r="N239" s="258"/>
      <c r="O239" s="258"/>
      <c r="P239" s="258"/>
      <c r="Q239" s="258"/>
      <c r="R239" s="258"/>
      <c r="S239" s="258"/>
      <c r="T239" s="258"/>
      <c r="U239" s="258"/>
      <c r="V239" s="258"/>
    </row>
    <row r="240" spans="1:46" x14ac:dyDescent="0.3">
      <c r="E240" s="258"/>
      <c r="F240" s="258"/>
      <c r="G240" s="258"/>
      <c r="H240" s="258"/>
      <c r="I240" s="258"/>
      <c r="J240" s="258"/>
      <c r="K240" s="258"/>
      <c r="L240" s="258"/>
      <c r="M240" s="258"/>
      <c r="N240" s="258"/>
      <c r="O240" s="258"/>
      <c r="P240" s="258"/>
      <c r="Q240" s="258"/>
      <c r="R240" s="258"/>
      <c r="S240" s="258"/>
      <c r="T240" s="258"/>
      <c r="U240" s="258"/>
      <c r="V240" s="258"/>
    </row>
    <row r="255" spans="5:21" x14ac:dyDescent="0.3">
      <c r="E255" s="260"/>
      <c r="F255" s="260"/>
      <c r="G255" s="260"/>
      <c r="H255" s="260"/>
      <c r="I255" s="260"/>
      <c r="J255" s="260"/>
      <c r="K255" s="260"/>
      <c r="L255" s="260"/>
      <c r="M255" s="260"/>
      <c r="N255" s="260"/>
      <c r="O255" s="260"/>
      <c r="P255" s="260"/>
      <c r="Q255" s="260"/>
      <c r="R255" s="260"/>
      <c r="S255" s="260"/>
      <c r="T255" s="260"/>
      <c r="U255" s="260"/>
    </row>
    <row r="256" spans="5:21" x14ac:dyDescent="0.3">
      <c r="E256" s="260"/>
      <c r="F256" s="260"/>
      <c r="G256" s="260"/>
      <c r="H256" s="260"/>
      <c r="I256" s="260"/>
      <c r="J256" s="260"/>
      <c r="K256" s="260"/>
      <c r="L256" s="260"/>
      <c r="M256" s="260"/>
      <c r="N256" s="260"/>
      <c r="O256" s="260"/>
      <c r="P256" s="260"/>
      <c r="Q256" s="260"/>
      <c r="R256" s="260"/>
      <c r="S256" s="260"/>
      <c r="T256" s="260"/>
      <c r="U256" s="260"/>
    </row>
    <row r="257" spans="5:21" x14ac:dyDescent="0.3">
      <c r="E257" s="260"/>
      <c r="F257" s="260"/>
      <c r="G257" s="260"/>
      <c r="H257" s="260"/>
      <c r="I257" s="260"/>
      <c r="J257" s="260"/>
      <c r="K257" s="260"/>
      <c r="L257" s="260"/>
      <c r="M257" s="260"/>
      <c r="N257" s="260"/>
      <c r="O257" s="260"/>
      <c r="P257" s="260"/>
      <c r="Q257" s="260"/>
      <c r="R257" s="260"/>
      <c r="S257" s="260"/>
      <c r="T257" s="260"/>
      <c r="U257" s="260"/>
    </row>
    <row r="258" spans="5:21" x14ac:dyDescent="0.3">
      <c r="E258" s="260"/>
      <c r="F258" s="260"/>
      <c r="G258" s="260"/>
      <c r="H258" s="260"/>
      <c r="I258" s="260"/>
      <c r="J258" s="260"/>
      <c r="K258" s="260"/>
      <c r="L258" s="260"/>
      <c r="M258" s="260"/>
      <c r="N258" s="260"/>
      <c r="O258" s="260"/>
      <c r="P258" s="260"/>
      <c r="Q258" s="260"/>
      <c r="R258" s="260"/>
      <c r="S258" s="260"/>
      <c r="T258" s="260"/>
      <c r="U258" s="260"/>
    </row>
    <row r="259" spans="5:21" x14ac:dyDescent="0.3">
      <c r="E259" s="260"/>
      <c r="F259" s="260"/>
      <c r="G259" s="260"/>
      <c r="H259" s="260"/>
      <c r="I259" s="260"/>
      <c r="J259" s="260"/>
      <c r="K259" s="260"/>
      <c r="L259" s="260"/>
      <c r="M259" s="260"/>
      <c r="N259" s="260"/>
      <c r="O259" s="260"/>
      <c r="P259" s="260"/>
      <c r="Q259" s="260"/>
      <c r="R259" s="260"/>
      <c r="S259" s="260"/>
      <c r="T259" s="260"/>
      <c r="U259" s="260"/>
    </row>
    <row r="260" spans="5:21" x14ac:dyDescent="0.3">
      <c r="E260" s="260"/>
      <c r="F260" s="260"/>
      <c r="G260" s="260"/>
      <c r="H260" s="260"/>
      <c r="I260" s="260"/>
      <c r="J260" s="260"/>
      <c r="K260" s="260"/>
      <c r="L260" s="260"/>
      <c r="M260" s="260"/>
      <c r="N260" s="260"/>
      <c r="O260" s="260"/>
      <c r="P260" s="260"/>
      <c r="Q260" s="260"/>
      <c r="R260" s="260"/>
      <c r="S260" s="260"/>
      <c r="T260" s="260"/>
      <c r="U260" s="260"/>
    </row>
    <row r="261" spans="5:21" x14ac:dyDescent="0.3">
      <c r="E261" s="260"/>
      <c r="F261" s="260"/>
      <c r="G261" s="260"/>
      <c r="H261" s="260"/>
      <c r="I261" s="260"/>
      <c r="J261" s="260"/>
      <c r="K261" s="260"/>
      <c r="L261" s="260"/>
      <c r="M261" s="260"/>
      <c r="N261" s="260"/>
      <c r="O261" s="260"/>
      <c r="P261" s="260"/>
      <c r="Q261" s="260"/>
      <c r="R261" s="260"/>
      <c r="S261" s="260"/>
      <c r="T261" s="260"/>
      <c r="U261" s="260"/>
    </row>
    <row r="262" spans="5:21" x14ac:dyDescent="0.3">
      <c r="E262" s="260"/>
      <c r="F262" s="260"/>
      <c r="G262" s="260"/>
      <c r="H262" s="260"/>
      <c r="I262" s="260"/>
      <c r="J262" s="260"/>
      <c r="K262" s="260"/>
      <c r="L262" s="260"/>
      <c r="M262" s="260"/>
      <c r="N262" s="260"/>
      <c r="O262" s="260"/>
      <c r="P262" s="260"/>
      <c r="Q262" s="260"/>
      <c r="R262" s="260"/>
      <c r="S262" s="260"/>
      <c r="T262" s="260"/>
      <c r="U262" s="260"/>
    </row>
  </sheetData>
  <mergeCells count="65">
    <mergeCell ref="A167:A168"/>
    <mergeCell ref="C167:C168"/>
    <mergeCell ref="A143:A144"/>
    <mergeCell ref="C143:C144"/>
    <mergeCell ref="A160:A161"/>
    <mergeCell ref="C160:C161"/>
    <mergeCell ref="A162:A163"/>
    <mergeCell ref="C162:C163"/>
    <mergeCell ref="A164:A165"/>
    <mergeCell ref="C164:C165"/>
    <mergeCell ref="A153:A154"/>
    <mergeCell ref="C153:C154"/>
    <mergeCell ref="A155:A156"/>
    <mergeCell ref="C155:C156"/>
    <mergeCell ref="A158:A159"/>
    <mergeCell ref="C158:C159"/>
    <mergeCell ref="A138:A139"/>
    <mergeCell ref="C138:C139"/>
    <mergeCell ref="A126:A127"/>
    <mergeCell ref="A141:A142"/>
    <mergeCell ref="C141:C142"/>
    <mergeCell ref="B132:B133"/>
    <mergeCell ref="B134:B135"/>
    <mergeCell ref="B136:B137"/>
    <mergeCell ref="B138:B139"/>
    <mergeCell ref="B141:B142"/>
    <mergeCell ref="A169:A170"/>
    <mergeCell ref="C169:C170"/>
    <mergeCell ref="A132:A133"/>
    <mergeCell ref="C132:C133"/>
    <mergeCell ref="A134:A135"/>
    <mergeCell ref="C134:C135"/>
    <mergeCell ref="A136:A137"/>
    <mergeCell ref="C136:C137"/>
    <mergeCell ref="A145:A146"/>
    <mergeCell ref="C145:C146"/>
    <mergeCell ref="A147:A148"/>
    <mergeCell ref="C147:C148"/>
    <mergeCell ref="A149:A150"/>
    <mergeCell ref="C149:C150"/>
    <mergeCell ref="A151:A152"/>
    <mergeCell ref="C151:C152"/>
    <mergeCell ref="A4:C4"/>
    <mergeCell ref="A128:A129"/>
    <mergeCell ref="C128:C129"/>
    <mergeCell ref="A130:A131"/>
    <mergeCell ref="C130:C131"/>
    <mergeCell ref="A77:C77"/>
    <mergeCell ref="C126:C127"/>
    <mergeCell ref="B126:B127"/>
    <mergeCell ref="B128:B129"/>
    <mergeCell ref="B130:B131"/>
    <mergeCell ref="B143:B144"/>
    <mergeCell ref="B145:B146"/>
    <mergeCell ref="B147:B148"/>
    <mergeCell ref="B149:B150"/>
    <mergeCell ref="B151:B152"/>
    <mergeCell ref="B164:B165"/>
    <mergeCell ref="B167:B168"/>
    <mergeCell ref="B169:B170"/>
    <mergeCell ref="B153:B154"/>
    <mergeCell ref="B155:B156"/>
    <mergeCell ref="B158:B159"/>
    <mergeCell ref="B160:B161"/>
    <mergeCell ref="B162:B163"/>
  </mergeCells>
  <conditionalFormatting sqref="B82:B83">
    <cfRule type="uniqueValues" dxfId="0" priority="1"/>
  </conditionalFormatting>
  <pageMargins left="0.7" right="0.7" top="0.75" bottom="0.75" header="0.3" footer="0.3"/>
  <pageSetup paperSize="9" orientation="portrait" horizontalDpi="1200" verticalDpi="1200"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1" tint="0.34998626667073579"/>
  </sheetPr>
  <dimension ref="A1:XFD126"/>
  <sheetViews>
    <sheetView zoomScale="60" zoomScaleNormal="60" workbookViewId="0">
      <pane xSplit="1" ySplit="6" topLeftCell="B7" activePane="bottomRight" state="frozen"/>
      <selection pane="topRight" activeCell="B1" sqref="B1"/>
      <selection pane="bottomLeft" activeCell="A7" sqref="A7"/>
      <selection pane="bottomRight"/>
    </sheetView>
  </sheetViews>
  <sheetFormatPr baseColWidth="10" defaultRowHeight="14.4" x14ac:dyDescent="0.3"/>
  <cols>
    <col min="1" max="1" width="89" bestFit="1" customWidth="1"/>
    <col min="2" max="2" width="32.5546875" customWidth="1"/>
    <col min="3" max="3" width="12" bestFit="1" customWidth="1"/>
    <col min="4" max="4" width="15.5546875" customWidth="1"/>
    <col min="5" max="5" width="39.6640625" bestFit="1" customWidth="1"/>
    <col min="6" max="6" width="24.33203125" bestFit="1" customWidth="1"/>
    <col min="7" max="7" width="25.6640625" bestFit="1" customWidth="1"/>
    <col min="9" max="9" width="13.5546875" customWidth="1"/>
    <col min="19" max="20" width="17.6640625" bestFit="1" customWidth="1"/>
    <col min="21" max="21" width="16.6640625" bestFit="1" customWidth="1"/>
    <col min="22" max="23" width="13.44140625" bestFit="1" customWidth="1"/>
    <col min="25" max="26" width="12.109375" bestFit="1" customWidth="1"/>
  </cols>
  <sheetData>
    <row r="1" spans="1:112" ht="31.2" x14ac:dyDescent="0.6">
      <c r="A1" s="83" t="s">
        <v>128</v>
      </c>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76"/>
    </row>
    <row r="2" spans="1:112" x14ac:dyDescent="0.3">
      <c r="A2" s="84" t="s">
        <v>241</v>
      </c>
      <c r="B2" s="84"/>
      <c r="C2" s="84"/>
      <c r="D2" s="84"/>
      <c r="E2" s="84"/>
      <c r="F2" s="84"/>
      <c r="G2" s="84"/>
      <c r="H2" s="84"/>
      <c r="I2" s="84"/>
      <c r="J2" s="84"/>
      <c r="K2" s="84"/>
      <c r="L2" s="84"/>
      <c r="M2" s="84"/>
      <c r="N2" s="84"/>
      <c r="O2" s="84"/>
      <c r="P2" s="84"/>
      <c r="Q2" s="84"/>
      <c r="R2" s="84"/>
      <c r="S2" s="84"/>
      <c r="T2" s="84"/>
      <c r="U2" s="84"/>
      <c r="V2" s="84"/>
      <c r="W2" s="84"/>
      <c r="X2" s="84"/>
      <c r="Y2" s="84"/>
      <c r="Z2" s="84"/>
      <c r="AA2" s="84"/>
      <c r="AB2" s="84"/>
      <c r="AC2" s="84"/>
      <c r="AD2" s="84"/>
      <c r="AE2" s="84"/>
    </row>
    <row r="3" spans="1:112" ht="15" thickBot="1" x14ac:dyDescent="0.35">
      <c r="A3" s="35"/>
      <c r="B3" s="35"/>
      <c r="C3" s="35"/>
      <c r="D3" s="35"/>
      <c r="E3" s="35"/>
      <c r="F3" s="35"/>
      <c r="G3" s="35"/>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J3" s="35"/>
      <c r="AK3" s="35"/>
      <c r="AL3" s="35"/>
      <c r="AM3" s="35"/>
      <c r="AN3" s="35"/>
      <c r="AO3" s="35"/>
      <c r="AP3" s="35"/>
      <c r="AQ3" s="35"/>
      <c r="AR3" s="35"/>
      <c r="AS3" s="35"/>
      <c r="AT3" s="35"/>
      <c r="AU3" s="35"/>
      <c r="AV3" s="35"/>
      <c r="AW3" s="35"/>
      <c r="AX3" s="35"/>
      <c r="AY3" s="35"/>
      <c r="AZ3" s="35"/>
      <c r="BA3" s="35"/>
      <c r="BB3" s="35"/>
      <c r="BC3" s="35"/>
      <c r="BD3" s="35"/>
      <c r="BE3" s="35"/>
      <c r="BF3" s="35"/>
      <c r="BG3" s="35"/>
      <c r="BH3" s="35"/>
      <c r="BI3" s="35"/>
      <c r="BJ3" s="35"/>
      <c r="BK3" s="35"/>
      <c r="BL3" s="35"/>
      <c r="BM3" s="35"/>
      <c r="BN3" s="35"/>
      <c r="BO3" s="35"/>
      <c r="BP3" s="35"/>
      <c r="BQ3" s="35"/>
      <c r="BR3" s="35"/>
      <c r="BS3" s="35"/>
      <c r="BT3" s="35"/>
      <c r="BU3" s="35"/>
      <c r="BV3" s="35"/>
      <c r="BW3" s="35"/>
      <c r="BX3" s="35"/>
      <c r="BY3" s="35"/>
      <c r="BZ3" s="35"/>
      <c r="CA3" s="35"/>
      <c r="CB3" s="35"/>
      <c r="CC3" s="35"/>
      <c r="CD3" s="35"/>
      <c r="CE3" s="35"/>
      <c r="CF3" s="35"/>
      <c r="CG3" s="35"/>
      <c r="CH3" s="35"/>
      <c r="CI3" s="35"/>
      <c r="CJ3" s="35"/>
      <c r="CK3" s="35"/>
      <c r="CL3" s="35"/>
      <c r="CM3" s="35"/>
      <c r="CN3" s="35"/>
      <c r="CO3" s="35"/>
      <c r="CP3" s="35"/>
      <c r="CQ3" s="35"/>
      <c r="CR3" s="35"/>
      <c r="CS3" s="35"/>
      <c r="CT3" s="35"/>
      <c r="CU3" s="35"/>
      <c r="CV3" s="35"/>
      <c r="CW3" s="35"/>
      <c r="CX3" s="35"/>
      <c r="CY3" s="35"/>
      <c r="CZ3" s="35"/>
      <c r="DA3" s="35"/>
      <c r="DB3" s="35"/>
      <c r="DC3" s="35"/>
      <c r="DD3" s="35"/>
      <c r="DE3" s="35"/>
      <c r="DF3" s="35"/>
      <c r="DG3" s="35"/>
      <c r="DH3" s="35"/>
    </row>
    <row r="4" spans="1:112" ht="15" thickBot="1" x14ac:dyDescent="0.35">
      <c r="A4" s="519" t="s">
        <v>237</v>
      </c>
      <c r="B4" s="520"/>
      <c r="C4" s="520"/>
      <c r="D4" s="520"/>
      <c r="E4" s="520"/>
      <c r="F4" s="520"/>
      <c r="G4" s="520"/>
      <c r="H4" s="520"/>
      <c r="I4" s="520"/>
      <c r="J4" s="520"/>
      <c r="K4" s="520"/>
      <c r="L4" s="520"/>
      <c r="M4" s="520"/>
      <c r="N4" s="520"/>
      <c r="O4" s="520"/>
      <c r="P4" s="520"/>
      <c r="Q4" s="520"/>
      <c r="R4" s="520"/>
      <c r="S4" s="520"/>
      <c r="T4" s="521"/>
      <c r="V4" s="240"/>
      <c r="Y4" s="132" t="s">
        <v>753</v>
      </c>
      <c r="Z4" s="132"/>
    </row>
    <row r="5" spans="1:112" x14ac:dyDescent="0.3">
      <c r="A5" s="130" t="s">
        <v>46</v>
      </c>
      <c r="B5" s="131" t="s">
        <v>129</v>
      </c>
      <c r="C5" s="131" t="s">
        <v>130</v>
      </c>
      <c r="D5" s="131" t="s">
        <v>131</v>
      </c>
      <c r="E5" s="131" t="s">
        <v>132</v>
      </c>
      <c r="F5" s="131" t="s">
        <v>701</v>
      </c>
      <c r="G5" s="522" t="s">
        <v>579</v>
      </c>
      <c r="H5" s="522"/>
      <c r="I5" s="522"/>
      <c r="J5" s="522"/>
      <c r="K5" s="522"/>
      <c r="L5" s="522"/>
      <c r="M5" s="522"/>
      <c r="N5" s="522"/>
      <c r="O5" s="522"/>
      <c r="P5" s="522"/>
      <c r="Q5" s="522"/>
      <c r="R5" s="523"/>
      <c r="S5" s="132" t="s">
        <v>338</v>
      </c>
      <c r="T5" s="132" t="s">
        <v>339</v>
      </c>
      <c r="U5" s="132" t="s">
        <v>342</v>
      </c>
      <c r="V5" s="132" t="s">
        <v>451</v>
      </c>
      <c r="W5" s="132" t="s">
        <v>702</v>
      </c>
      <c r="X5" s="132" t="s">
        <v>884</v>
      </c>
      <c r="Y5" s="132" t="s">
        <v>751</v>
      </c>
      <c r="Z5" s="132" t="s">
        <v>752</v>
      </c>
    </row>
    <row r="6" spans="1:112" x14ac:dyDescent="0.3">
      <c r="A6" s="132"/>
      <c r="B6" s="50" t="s">
        <v>133</v>
      </c>
      <c r="C6" s="50" t="s">
        <v>59</v>
      </c>
      <c r="D6" s="50" t="s">
        <v>80</v>
      </c>
      <c r="E6" s="50" t="s">
        <v>134</v>
      </c>
      <c r="F6" s="50" t="s">
        <v>80</v>
      </c>
      <c r="G6" s="50">
        <v>1995</v>
      </c>
      <c r="H6" s="50">
        <v>2007</v>
      </c>
      <c r="I6" s="50">
        <v>2015</v>
      </c>
      <c r="J6" s="50">
        <v>2020</v>
      </c>
      <c r="K6" s="50">
        <v>2030</v>
      </c>
      <c r="L6" s="50">
        <v>2040</v>
      </c>
      <c r="M6" s="50">
        <v>2050</v>
      </c>
      <c r="N6" s="50">
        <v>2060</v>
      </c>
      <c r="O6" s="50">
        <v>2070</v>
      </c>
      <c r="P6" s="50">
        <v>2080</v>
      </c>
      <c r="Q6" s="50">
        <v>2090</v>
      </c>
      <c r="R6" s="228">
        <v>2100</v>
      </c>
      <c r="S6" s="132" t="s">
        <v>340</v>
      </c>
      <c r="T6" s="132" t="s">
        <v>340</v>
      </c>
      <c r="U6" s="132" t="s">
        <v>80</v>
      </c>
      <c r="V6" s="132" t="s">
        <v>80</v>
      </c>
      <c r="W6" s="132" t="s">
        <v>80</v>
      </c>
      <c r="X6" s="132" t="s">
        <v>80</v>
      </c>
      <c r="Y6" s="132" t="s">
        <v>750</v>
      </c>
      <c r="Z6" s="132" t="str">
        <f>+Y6</f>
        <v>job year/MW</v>
      </c>
    </row>
    <row r="7" spans="1:112" x14ac:dyDescent="0.3">
      <c r="A7" s="133" t="s">
        <v>135</v>
      </c>
      <c r="B7" s="239">
        <v>0.5</v>
      </c>
      <c r="C7" s="239">
        <v>30</v>
      </c>
      <c r="D7" s="239">
        <v>1</v>
      </c>
      <c r="E7" s="239"/>
      <c r="F7" s="239">
        <v>0.65</v>
      </c>
      <c r="G7" s="422">
        <f>H7*2</f>
        <v>20.381187520382646</v>
      </c>
      <c r="H7" s="422">
        <v>10.190593760191323</v>
      </c>
      <c r="I7" s="422">
        <v>8.9042830742471999</v>
      </c>
      <c r="J7" s="422">
        <v>7.5197182302424173</v>
      </c>
      <c r="K7" s="422">
        <v>5.9361887161647999</v>
      </c>
      <c r="L7" s="422">
        <v>4.9470968583541692</v>
      </c>
      <c r="M7" s="422">
        <v>4.2544050440265249</v>
      </c>
      <c r="N7" s="422">
        <f>M7</f>
        <v>4.2544050440265249</v>
      </c>
      <c r="O7" s="422">
        <f t="shared" ref="O7:R7" si="0">N7</f>
        <v>4.2544050440265249</v>
      </c>
      <c r="P7" s="422">
        <f t="shared" si="0"/>
        <v>4.2544050440265249</v>
      </c>
      <c r="Q7" s="422">
        <f t="shared" si="0"/>
        <v>4.2544050440265249</v>
      </c>
      <c r="R7" s="422">
        <f t="shared" si="0"/>
        <v>4.2544050440265249</v>
      </c>
      <c r="S7" s="239">
        <v>3.5</v>
      </c>
      <c r="T7" s="239">
        <v>4</v>
      </c>
      <c r="U7" s="239">
        <v>1</v>
      </c>
      <c r="V7" s="308">
        <v>0.15</v>
      </c>
      <c r="W7" s="239">
        <v>7</v>
      </c>
      <c r="X7" s="322">
        <v>0</v>
      </c>
      <c r="Y7" s="308">
        <v>16.600000000000001</v>
      </c>
      <c r="Z7" s="308">
        <v>0.4</v>
      </c>
    </row>
    <row r="8" spans="1:112" x14ac:dyDescent="0.3">
      <c r="A8" s="133" t="s">
        <v>692</v>
      </c>
      <c r="B8" s="239" t="s">
        <v>136</v>
      </c>
      <c r="C8" s="239">
        <v>30</v>
      </c>
      <c r="D8" s="239">
        <v>1</v>
      </c>
      <c r="E8" s="239">
        <v>0</v>
      </c>
      <c r="F8" s="239">
        <v>0.5</v>
      </c>
      <c r="G8" s="422">
        <f t="shared" ref="G8:G12" si="1">H8*2</f>
        <v>4.6146702902489389</v>
      </c>
      <c r="H8" s="422">
        <v>2.3073351451244695</v>
      </c>
      <c r="I8" s="422">
        <v>2.0076599630394605</v>
      </c>
      <c r="J8" s="422">
        <v>1.9937406239808673</v>
      </c>
      <c r="K8" s="422">
        <v>1.9462511142515488</v>
      </c>
      <c r="L8" s="422">
        <v>1.9233251440373951</v>
      </c>
      <c r="M8" s="422">
        <v>1.904493097075769</v>
      </c>
      <c r="N8" s="422">
        <f t="shared" ref="N8:R8" si="2">M8</f>
        <v>1.904493097075769</v>
      </c>
      <c r="O8" s="422">
        <f t="shared" si="2"/>
        <v>1.904493097075769</v>
      </c>
      <c r="P8" s="422">
        <f t="shared" si="2"/>
        <v>1.904493097075769</v>
      </c>
      <c r="Q8" s="422">
        <f t="shared" si="2"/>
        <v>1.904493097075769</v>
      </c>
      <c r="R8" s="422">
        <f t="shared" si="2"/>
        <v>1.904493097075769</v>
      </c>
      <c r="S8" s="239">
        <v>0.5</v>
      </c>
      <c r="T8" s="239">
        <v>0.5</v>
      </c>
      <c r="U8" s="239">
        <v>1</v>
      </c>
      <c r="V8" s="308">
        <f>V7</f>
        <v>0.15</v>
      </c>
      <c r="W8" s="239">
        <v>1.5</v>
      </c>
      <c r="X8" s="322">
        <v>0</v>
      </c>
      <c r="Y8" s="239">
        <v>16.899999999999999</v>
      </c>
      <c r="Z8" s="239">
        <v>1.5</v>
      </c>
    </row>
    <row r="9" spans="1:112" x14ac:dyDescent="0.3">
      <c r="A9" s="133" t="s">
        <v>137</v>
      </c>
      <c r="B9" s="239" t="s">
        <v>136</v>
      </c>
      <c r="C9" s="239">
        <v>40</v>
      </c>
      <c r="D9" s="239">
        <v>1</v>
      </c>
      <c r="E9" s="239"/>
      <c r="F9" s="239">
        <v>0.2</v>
      </c>
      <c r="G9" s="422">
        <f t="shared" si="1"/>
        <v>11.816700076095225</v>
      </c>
      <c r="H9" s="422">
        <v>5.9083500380476126</v>
      </c>
      <c r="I9" s="422">
        <v>3.1867098597673653</v>
      </c>
      <c r="J9" s="422">
        <v>2.2975097293184041</v>
      </c>
      <c r="K9" s="422">
        <v>1.7669372757908466</v>
      </c>
      <c r="L9" s="422">
        <v>1.4754499402108923</v>
      </c>
      <c r="M9" s="422">
        <v>1.3141493640613107</v>
      </c>
      <c r="N9" s="422">
        <f t="shared" ref="N9:R9" si="3">M9</f>
        <v>1.3141493640613107</v>
      </c>
      <c r="O9" s="422">
        <f t="shared" si="3"/>
        <v>1.3141493640613107</v>
      </c>
      <c r="P9" s="422">
        <f t="shared" si="3"/>
        <v>1.3141493640613107</v>
      </c>
      <c r="Q9" s="422">
        <f t="shared" si="3"/>
        <v>1.3141493640613107</v>
      </c>
      <c r="R9" s="422">
        <f t="shared" si="3"/>
        <v>1.3141493640613107</v>
      </c>
      <c r="S9" s="239">
        <v>0.5</v>
      </c>
      <c r="T9" s="239">
        <v>0.5</v>
      </c>
      <c r="U9" s="239">
        <v>0</v>
      </c>
      <c r="V9" s="308">
        <f>V8</f>
        <v>0.15</v>
      </c>
      <c r="W9" s="239">
        <v>3.25</v>
      </c>
      <c r="X9" s="322">
        <v>0</v>
      </c>
      <c r="Y9" s="308">
        <v>20.399999999999999</v>
      </c>
      <c r="Z9" s="308">
        <v>0.6</v>
      </c>
    </row>
    <row r="10" spans="1:112" x14ac:dyDescent="0.3">
      <c r="A10" s="133" t="s">
        <v>138</v>
      </c>
      <c r="B10" s="239">
        <v>2.5000000000000001E-2</v>
      </c>
      <c r="C10" s="239">
        <v>20</v>
      </c>
      <c r="D10" s="239">
        <v>1</v>
      </c>
      <c r="E10" s="239"/>
      <c r="F10" s="239">
        <v>0.21</v>
      </c>
      <c r="G10" s="422">
        <f t="shared" si="1"/>
        <v>2.4727296445265785</v>
      </c>
      <c r="H10" s="422">
        <v>1.2363648222632893</v>
      </c>
      <c r="I10" s="422">
        <v>1.0275747363843895</v>
      </c>
      <c r="J10" s="422">
        <v>0.81714708120447865</v>
      </c>
      <c r="K10" s="422">
        <v>0.77948298728122611</v>
      </c>
      <c r="L10" s="422">
        <v>0.74181889335797346</v>
      </c>
      <c r="M10" s="422">
        <v>0.73199347755190758</v>
      </c>
      <c r="N10" s="422">
        <f t="shared" ref="N10:R10" si="4">M10</f>
        <v>0.73199347755190758</v>
      </c>
      <c r="O10" s="422">
        <f t="shared" si="4"/>
        <v>0.73199347755190758</v>
      </c>
      <c r="P10" s="422">
        <f t="shared" si="4"/>
        <v>0.73199347755190758</v>
      </c>
      <c r="Q10" s="422">
        <f t="shared" si="4"/>
        <v>0.73199347755190758</v>
      </c>
      <c r="R10" s="422">
        <f t="shared" si="4"/>
        <v>0.73199347755190758</v>
      </c>
      <c r="S10" s="239">
        <v>1</v>
      </c>
      <c r="T10" s="239">
        <v>0.5</v>
      </c>
      <c r="U10" s="239">
        <v>0</v>
      </c>
      <c r="V10" s="308">
        <f>F10/4</f>
        <v>5.2499999999999998E-2</v>
      </c>
      <c r="W10" s="308" t="s">
        <v>136</v>
      </c>
      <c r="X10" s="322">
        <v>1</v>
      </c>
      <c r="Y10" s="308">
        <v>7.9</v>
      </c>
      <c r="Z10" s="308">
        <v>0.3</v>
      </c>
    </row>
    <row r="11" spans="1:112" x14ac:dyDescent="0.3">
      <c r="A11" s="133" t="s">
        <v>456</v>
      </c>
      <c r="B11" s="239">
        <v>3.3000000000000002E-2</v>
      </c>
      <c r="C11" s="239">
        <v>25</v>
      </c>
      <c r="D11" s="239">
        <v>1</v>
      </c>
      <c r="E11" s="239"/>
      <c r="F11" s="239">
        <v>0.15</v>
      </c>
      <c r="G11" s="422">
        <f t="shared" si="1"/>
        <v>6.1343346015871276</v>
      </c>
      <c r="H11" s="422">
        <v>3.0671673007935638</v>
      </c>
      <c r="I11" s="422">
        <v>2.1370279378193282</v>
      </c>
      <c r="J11" s="422">
        <v>1.4541615392977496</v>
      </c>
      <c r="K11" s="422">
        <v>0.84089183606913787</v>
      </c>
      <c r="L11" s="422">
        <v>0.64274595064680928</v>
      </c>
      <c r="M11" s="422">
        <v>0.62309511903467762</v>
      </c>
      <c r="N11" s="422">
        <f t="shared" ref="N11:R11" si="5">M11</f>
        <v>0.62309511903467762</v>
      </c>
      <c r="O11" s="422">
        <f t="shared" si="5"/>
        <v>0.62309511903467762</v>
      </c>
      <c r="P11" s="422">
        <f t="shared" si="5"/>
        <v>0.62309511903467762</v>
      </c>
      <c r="Q11" s="422">
        <f t="shared" si="5"/>
        <v>0.62309511903467762</v>
      </c>
      <c r="R11" s="422">
        <f t="shared" si="5"/>
        <v>0.62309511903467762</v>
      </c>
      <c r="S11" s="290">
        <f>1/12</f>
        <v>8.3333333333333329E-2</v>
      </c>
      <c r="T11" s="239">
        <v>0.5</v>
      </c>
      <c r="U11" s="239">
        <v>0</v>
      </c>
      <c r="V11" s="308">
        <f t="shared" ref="V11:V12" si="6">F11/4</f>
        <v>3.7499999999999999E-2</v>
      </c>
      <c r="W11" s="308" t="s">
        <v>136</v>
      </c>
      <c r="X11" s="323">
        <v>1</v>
      </c>
      <c r="Y11" s="239">
        <v>19.7</v>
      </c>
      <c r="Z11" s="239">
        <v>0.7</v>
      </c>
    </row>
    <row r="12" spans="1:112" ht="15" thickBot="1" x14ac:dyDescent="0.35">
      <c r="A12" s="134" t="s">
        <v>142</v>
      </c>
      <c r="B12" s="239">
        <v>0.01</v>
      </c>
      <c r="C12" s="239">
        <f>C10</f>
        <v>20</v>
      </c>
      <c r="D12" s="239">
        <v>1</v>
      </c>
      <c r="E12" s="239"/>
      <c r="F12" s="239">
        <v>0.315</v>
      </c>
      <c r="G12" s="422">
        <f t="shared" si="1"/>
        <v>4.7489509729318398</v>
      </c>
      <c r="H12" s="422">
        <v>2.3744754864659199</v>
      </c>
      <c r="I12" s="422">
        <v>1.801326231112077</v>
      </c>
      <c r="J12" s="422">
        <v>1.2609283617784537</v>
      </c>
      <c r="K12" s="422">
        <v>1.1954255897380146</v>
      </c>
      <c r="L12" s="422">
        <v>1.0889835851723011</v>
      </c>
      <c r="M12" s="422">
        <v>1.0685139689096637</v>
      </c>
      <c r="N12" s="422">
        <f t="shared" ref="N12:R12" si="7">M12</f>
        <v>1.0685139689096637</v>
      </c>
      <c r="O12" s="422">
        <f t="shared" si="7"/>
        <v>1.0685139689096637</v>
      </c>
      <c r="P12" s="422">
        <f t="shared" si="7"/>
        <v>1.0685139689096637</v>
      </c>
      <c r="Q12" s="422">
        <f t="shared" si="7"/>
        <v>1.0685139689096637</v>
      </c>
      <c r="R12" s="422">
        <f t="shared" si="7"/>
        <v>1.0685139689096637</v>
      </c>
      <c r="S12" s="239">
        <v>0.5</v>
      </c>
      <c r="T12" s="239">
        <v>0.5</v>
      </c>
      <c r="U12" s="239">
        <v>0</v>
      </c>
      <c r="V12" s="308">
        <f t="shared" si="6"/>
        <v>7.8750000000000001E-2</v>
      </c>
      <c r="W12" s="239" t="s">
        <v>136</v>
      </c>
      <c r="X12" s="322">
        <v>1</v>
      </c>
      <c r="Y12" s="308">
        <v>23.6</v>
      </c>
      <c r="Z12" s="308">
        <v>0.2</v>
      </c>
      <c r="AA12" s="35"/>
      <c r="AB12" s="35"/>
      <c r="AC12" s="35"/>
      <c r="AD12" s="35"/>
      <c r="AE12" s="35"/>
      <c r="AF12" s="35"/>
      <c r="AG12" s="35"/>
      <c r="AH12" s="35"/>
      <c r="AI12" s="35"/>
      <c r="AJ12" s="35"/>
      <c r="AK12" s="35"/>
      <c r="AL12" s="35"/>
      <c r="AM12" s="35"/>
      <c r="AN12" s="35"/>
      <c r="AO12" s="35"/>
      <c r="AP12" s="35"/>
      <c r="AQ12" s="35"/>
      <c r="AR12" s="35"/>
      <c r="AS12" s="35"/>
      <c r="AT12" s="35"/>
      <c r="AU12" s="35"/>
      <c r="AV12" s="35"/>
      <c r="AW12" s="35"/>
      <c r="AX12" s="35"/>
      <c r="AY12" s="35"/>
      <c r="AZ12" s="35"/>
      <c r="BA12" s="35"/>
      <c r="BB12" s="35"/>
      <c r="BC12" s="35"/>
      <c r="BD12" s="35"/>
      <c r="BE12" s="35"/>
      <c r="BF12" s="35"/>
      <c r="BG12" s="35"/>
      <c r="BH12" s="35"/>
      <c r="BI12" s="35"/>
      <c r="BJ12" s="35"/>
      <c r="BK12" s="35"/>
      <c r="BL12" s="35"/>
      <c r="BM12" s="35"/>
      <c r="BN12" s="35"/>
      <c r="BO12" s="35"/>
      <c r="BP12" s="35"/>
      <c r="BQ12" s="35"/>
      <c r="BR12" s="35"/>
      <c r="BS12" s="35"/>
      <c r="BT12" s="35"/>
      <c r="BU12" s="35"/>
      <c r="BV12" s="35"/>
      <c r="BW12" s="35"/>
      <c r="BX12" s="35"/>
      <c r="BY12" s="35"/>
      <c r="BZ12" s="35"/>
      <c r="CA12" s="35"/>
      <c r="CB12" s="35"/>
      <c r="CC12" s="35"/>
      <c r="CD12" s="35"/>
      <c r="CE12" s="35"/>
      <c r="CF12" s="35"/>
      <c r="CG12" s="35"/>
      <c r="CH12" s="35"/>
      <c r="CI12" s="35"/>
      <c r="CJ12" s="35"/>
      <c r="CK12" s="35"/>
      <c r="CL12" s="35"/>
      <c r="CM12" s="35"/>
      <c r="CN12" s="35"/>
      <c r="CO12" s="35"/>
      <c r="CP12" s="35"/>
      <c r="CQ12" s="35"/>
      <c r="CR12" s="35"/>
      <c r="CS12" s="35"/>
      <c r="CT12" s="35"/>
      <c r="CU12" s="35"/>
      <c r="CV12" s="35"/>
      <c r="CW12" s="35"/>
      <c r="CX12" s="35"/>
      <c r="CY12" s="35"/>
      <c r="CZ12" s="35"/>
      <c r="DA12" s="35"/>
      <c r="DB12" s="35"/>
      <c r="DC12" s="35"/>
      <c r="DD12" s="35"/>
      <c r="DE12" s="35"/>
      <c r="DF12" s="35"/>
    </row>
    <row r="13" spans="1:112" x14ac:dyDescent="0.3">
      <c r="A13" s="524" t="s">
        <v>139</v>
      </c>
      <c r="B13" s="239">
        <v>0.04</v>
      </c>
      <c r="C13" s="239">
        <v>80</v>
      </c>
      <c r="D13" s="239">
        <v>1</v>
      </c>
      <c r="E13" s="239"/>
      <c r="F13" s="423" t="s">
        <v>140</v>
      </c>
      <c r="G13" s="422">
        <v>0.42302360615086493</v>
      </c>
      <c r="H13" s="424">
        <f>+G13</f>
        <v>0.42302360615086493</v>
      </c>
      <c r="I13" s="424">
        <f>+H13</f>
        <v>0.42302360615086493</v>
      </c>
      <c r="J13" s="424">
        <v>0.36445110683766829</v>
      </c>
      <c r="K13" s="424">
        <v>0.35794305135842425</v>
      </c>
      <c r="L13" s="422">
        <v>0.33200000000000002</v>
      </c>
      <c r="M13" s="422">
        <v>0.33200000000000002</v>
      </c>
      <c r="N13" s="422">
        <v>0.33200000000000002</v>
      </c>
      <c r="O13" s="422">
        <v>0.33200000000000002</v>
      </c>
      <c r="P13" s="422">
        <v>0.33200000000000002</v>
      </c>
      <c r="Q13" s="422">
        <v>0.33200000000000002</v>
      </c>
      <c r="R13" s="422">
        <v>0.33200000000000002</v>
      </c>
      <c r="S13" s="515">
        <v>1</v>
      </c>
      <c r="T13" s="515">
        <v>3</v>
      </c>
      <c r="U13" s="515">
        <v>1</v>
      </c>
      <c r="V13" s="517">
        <f>V7</f>
        <v>0.15</v>
      </c>
      <c r="W13" s="527">
        <v>50</v>
      </c>
      <c r="X13" s="528">
        <v>0</v>
      </c>
      <c r="Y13" s="526">
        <v>0</v>
      </c>
      <c r="Z13" s="526">
        <v>0</v>
      </c>
    </row>
    <row r="14" spans="1:112" ht="15" thickBot="1" x14ac:dyDescent="0.35">
      <c r="A14" s="525"/>
      <c r="B14" s="239"/>
      <c r="C14" s="239"/>
      <c r="D14" s="239"/>
      <c r="E14" s="239"/>
      <c r="F14" s="425" t="s">
        <v>141</v>
      </c>
      <c r="G14" s="426">
        <f>H14</f>
        <v>2.2148124796173492</v>
      </c>
      <c r="H14" s="422">
        <v>2.2148124796173492</v>
      </c>
      <c r="I14" s="422">
        <v>2.3449992390477221</v>
      </c>
      <c r="J14" s="422">
        <v>2.4170522882922056</v>
      </c>
      <c r="K14" s="422">
        <v>2.5259506468094357</v>
      </c>
      <c r="L14" s="427">
        <v>2.6168357430155447</v>
      </c>
      <c r="M14" s="422">
        <v>2.6970766387650822</v>
      </c>
      <c r="N14" s="422">
        <f>M14</f>
        <v>2.6970766387650822</v>
      </c>
      <c r="O14" s="422">
        <f t="shared" ref="O14:R14" si="8">N14</f>
        <v>2.6970766387650822</v>
      </c>
      <c r="P14" s="422">
        <f t="shared" si="8"/>
        <v>2.6970766387650822</v>
      </c>
      <c r="Q14" s="422">
        <f t="shared" si="8"/>
        <v>2.6970766387650822</v>
      </c>
      <c r="R14" s="422">
        <f t="shared" si="8"/>
        <v>2.6970766387650822</v>
      </c>
      <c r="S14" s="516"/>
      <c r="T14" s="516"/>
      <c r="U14" s="516"/>
      <c r="V14" s="516"/>
      <c r="W14" s="527"/>
      <c r="X14" s="527"/>
      <c r="Y14" s="526"/>
      <c r="Z14" s="526"/>
      <c r="AA14" s="162" t="s">
        <v>754</v>
      </c>
    </row>
    <row r="15" spans="1:112" x14ac:dyDescent="0.3">
      <c r="A15" s="133" t="s">
        <v>8</v>
      </c>
      <c r="B15" s="239" t="s">
        <v>136</v>
      </c>
      <c r="C15" s="239">
        <v>40</v>
      </c>
      <c r="D15" s="239">
        <v>1</v>
      </c>
      <c r="E15" s="239"/>
      <c r="F15" s="239">
        <v>0.76519999999999999</v>
      </c>
      <c r="G15" s="426">
        <f>H15</f>
        <v>5.5367086281356244</v>
      </c>
      <c r="H15" s="422">
        <f>I15</f>
        <v>5.5367086281356244</v>
      </c>
      <c r="I15" s="428">
        <v>5.5367086281356244</v>
      </c>
      <c r="J15" s="428">
        <f>+I15</f>
        <v>5.5367086281356244</v>
      </c>
      <c r="K15" s="422">
        <f>+J15</f>
        <v>5.5367086281356244</v>
      </c>
      <c r="L15" s="427">
        <f t="shared" ref="L15:R15" si="9">+K15</f>
        <v>5.5367086281356244</v>
      </c>
      <c r="M15" s="422">
        <f t="shared" si="9"/>
        <v>5.5367086281356244</v>
      </c>
      <c r="N15" s="422">
        <f t="shared" si="9"/>
        <v>5.5367086281356244</v>
      </c>
      <c r="O15" s="422">
        <f t="shared" si="9"/>
        <v>5.5367086281356244</v>
      </c>
      <c r="P15" s="422">
        <f t="shared" si="9"/>
        <v>5.5367086281356244</v>
      </c>
      <c r="Q15" s="422">
        <f t="shared" si="9"/>
        <v>5.5367086281356244</v>
      </c>
      <c r="R15" s="422">
        <f t="shared" si="9"/>
        <v>5.5367086281356244</v>
      </c>
      <c r="S15" s="381">
        <v>1</v>
      </c>
      <c r="T15" s="239">
        <v>8</v>
      </c>
      <c r="U15" s="308"/>
      <c r="V15" s="429">
        <v>0.6</v>
      </c>
      <c r="W15" s="308"/>
      <c r="X15" s="323"/>
      <c r="Y15" s="308"/>
      <c r="Z15" s="308"/>
    </row>
    <row r="16" spans="1:112" s="35" customFormat="1" x14ac:dyDescent="0.3">
      <c r="A16" s="234" t="s">
        <v>455</v>
      </c>
      <c r="B16" s="239">
        <f>+B11</f>
        <v>3.3000000000000002E-2</v>
      </c>
      <c r="C16" s="239">
        <v>25</v>
      </c>
      <c r="D16" s="239">
        <v>1</v>
      </c>
      <c r="E16" s="239"/>
      <c r="F16" s="239">
        <v>0.25</v>
      </c>
      <c r="G16" s="426">
        <f>2*H16</f>
        <v>11.872377432329598</v>
      </c>
      <c r="H16" s="422">
        <v>5.936188716164799</v>
      </c>
      <c r="I16" s="422">
        <v>4.5655432112186096</v>
      </c>
      <c r="J16" s="422">
        <v>4.1299497771496894</v>
      </c>
      <c r="K16" s="422">
        <v>3.4904789651049017</v>
      </c>
      <c r="L16" s="427">
        <v>3.4388955321230559</v>
      </c>
      <c r="M16" s="422">
        <v>3.4061441461028368</v>
      </c>
      <c r="N16" s="422">
        <f>M16</f>
        <v>3.4061441461028368</v>
      </c>
      <c r="O16" s="422">
        <f t="shared" ref="O16:R16" si="10">N16</f>
        <v>3.4061441461028368</v>
      </c>
      <c r="P16" s="422">
        <f t="shared" si="10"/>
        <v>3.4061441461028368</v>
      </c>
      <c r="Q16" s="422">
        <f t="shared" si="10"/>
        <v>3.4061441461028368</v>
      </c>
      <c r="R16" s="422">
        <f t="shared" si="10"/>
        <v>3.4061441461028368</v>
      </c>
      <c r="S16" s="308">
        <v>0.5</v>
      </c>
      <c r="T16" s="239">
        <v>1</v>
      </c>
      <c r="U16" s="239">
        <v>0</v>
      </c>
      <c r="V16" s="308">
        <f t="shared" ref="V16" si="11">F16/4</f>
        <v>6.25E-2</v>
      </c>
      <c r="W16" s="239" t="s">
        <v>136</v>
      </c>
      <c r="X16" s="322">
        <v>1</v>
      </c>
      <c r="Y16" s="308">
        <v>9.3000000000000007</v>
      </c>
      <c r="Z16" s="239">
        <v>0.6</v>
      </c>
    </row>
    <row r="17" spans="1:50" s="15" customFormat="1" x14ac:dyDescent="0.3">
      <c r="A17" s="234" t="s">
        <v>467</v>
      </c>
      <c r="B17" s="293"/>
      <c r="C17" s="239">
        <v>25</v>
      </c>
      <c r="D17" s="239">
        <v>1</v>
      </c>
      <c r="E17" s="293"/>
      <c r="F17" s="239">
        <v>1</v>
      </c>
      <c r="G17" s="293"/>
      <c r="H17" s="430"/>
      <c r="I17" s="430"/>
      <c r="J17" s="430"/>
      <c r="K17" s="430"/>
      <c r="L17" s="293"/>
      <c r="M17" s="293"/>
      <c r="N17" s="293"/>
      <c r="O17" s="293"/>
      <c r="P17" s="293"/>
      <c r="Q17" s="293"/>
      <c r="R17" s="293"/>
      <c r="S17" s="293"/>
      <c r="T17" s="293"/>
      <c r="U17" s="293"/>
      <c r="V17" s="293"/>
      <c r="W17" s="239">
        <v>5</v>
      </c>
      <c r="X17" s="293"/>
      <c r="Y17" s="308">
        <v>8.4</v>
      </c>
      <c r="Z17" s="308">
        <v>0</v>
      </c>
    </row>
    <row r="18" spans="1:50" x14ac:dyDescent="0.3">
      <c r="A18" s="133" t="s">
        <v>468</v>
      </c>
      <c r="B18" s="431"/>
      <c r="C18" s="432">
        <v>25</v>
      </c>
      <c r="D18" s="432">
        <v>1</v>
      </c>
      <c r="E18" s="431"/>
      <c r="F18" s="432">
        <v>0.26500000000000001</v>
      </c>
      <c r="G18" s="431"/>
      <c r="H18" s="431"/>
      <c r="I18" s="431"/>
      <c r="J18" s="431"/>
      <c r="K18" s="431"/>
      <c r="L18" s="431"/>
      <c r="M18" s="431"/>
      <c r="N18" s="431"/>
      <c r="O18" s="431"/>
      <c r="P18" s="431"/>
      <c r="Q18" s="431"/>
      <c r="R18" s="431"/>
      <c r="S18" s="431"/>
      <c r="T18" s="431"/>
      <c r="U18" s="431"/>
      <c r="V18" s="431"/>
      <c r="W18" s="278"/>
      <c r="X18" s="278"/>
      <c r="Y18" s="308">
        <v>6.9</v>
      </c>
      <c r="Z18" s="308">
        <v>0</v>
      </c>
      <c r="AA18" s="12"/>
      <c r="AB18" s="12"/>
      <c r="AC18" s="12"/>
      <c r="AD18" s="12"/>
      <c r="AE18" s="12"/>
      <c r="AF18" s="12"/>
      <c r="AG18" s="12"/>
      <c r="AH18" s="12"/>
      <c r="AI18" s="12"/>
      <c r="AJ18" s="12"/>
      <c r="AK18" s="12"/>
      <c r="AL18" s="12"/>
      <c r="AM18" s="12"/>
      <c r="AN18" s="12"/>
      <c r="AO18" s="12"/>
      <c r="AP18" s="12"/>
      <c r="AQ18" s="12"/>
      <c r="AR18" s="12"/>
      <c r="AS18" s="12"/>
      <c r="AT18" s="12"/>
      <c r="AU18" s="12"/>
      <c r="AV18" s="12"/>
      <c r="AW18" s="12"/>
      <c r="AX18" s="12"/>
    </row>
    <row r="19" spans="1:50" x14ac:dyDescent="0.3">
      <c r="A19" s="133" t="s">
        <v>691</v>
      </c>
      <c r="B19" s="278"/>
      <c r="C19" s="308">
        <f>+C8</f>
        <v>30</v>
      </c>
      <c r="D19" s="308">
        <v>1</v>
      </c>
      <c r="E19" s="278"/>
      <c r="F19" s="308">
        <f>+F8</f>
        <v>0.5</v>
      </c>
      <c r="G19" s="278"/>
      <c r="H19" s="278"/>
      <c r="I19" s="278"/>
      <c r="J19" s="278"/>
      <c r="K19" s="278"/>
      <c r="L19" s="278"/>
      <c r="M19" s="278"/>
      <c r="N19" s="278"/>
      <c r="O19" s="278"/>
      <c r="P19" s="278"/>
      <c r="Q19" s="278"/>
      <c r="R19" s="278"/>
      <c r="S19" s="278"/>
      <c r="T19" s="278"/>
      <c r="U19" s="278"/>
      <c r="V19" s="278"/>
      <c r="W19" s="308">
        <v>10</v>
      </c>
      <c r="X19" s="278"/>
      <c r="Y19" s="308">
        <v>16.899999999999999</v>
      </c>
      <c r="Z19" s="308">
        <v>1.5</v>
      </c>
      <c r="AA19" s="12"/>
      <c r="AB19" s="12"/>
      <c r="AC19" s="12"/>
      <c r="AD19" s="12"/>
      <c r="AE19" s="12"/>
      <c r="AF19" s="12"/>
      <c r="AG19" s="12"/>
      <c r="AH19" s="12"/>
      <c r="AI19" s="12"/>
      <c r="AJ19" s="12"/>
      <c r="AK19" s="12"/>
      <c r="AL19" s="12"/>
      <c r="AM19" s="12"/>
      <c r="AN19" s="12"/>
      <c r="AO19" s="12"/>
      <c r="AP19" s="12"/>
      <c r="AQ19" s="12"/>
      <c r="AR19" s="12"/>
      <c r="AS19" s="12"/>
      <c r="AT19" s="12"/>
      <c r="AU19" s="12"/>
      <c r="AV19" s="12"/>
      <c r="AW19" s="12"/>
      <c r="AX19" s="12"/>
    </row>
    <row r="20" spans="1:50" ht="15" thickBot="1" x14ac:dyDescent="0.35"/>
    <row r="21" spans="1:50" ht="15" thickBot="1" x14ac:dyDescent="0.35">
      <c r="A21" s="120" t="s">
        <v>581</v>
      </c>
      <c r="B21" s="121"/>
      <c r="C21" s="121"/>
      <c r="D21" s="121"/>
      <c r="E21" s="121"/>
      <c r="F21" s="121"/>
      <c r="G21" s="121"/>
      <c r="H21" s="121"/>
      <c r="I21" s="121"/>
      <c r="J21" s="121"/>
      <c r="K21" s="121"/>
      <c r="L21" s="122"/>
    </row>
    <row r="22" spans="1:50" x14ac:dyDescent="0.3">
      <c r="A22" s="133" t="s">
        <v>582</v>
      </c>
      <c r="B22" s="53">
        <v>0</v>
      </c>
      <c r="C22" s="53">
        <f>0.1+B22</f>
        <v>0.1</v>
      </c>
      <c r="D22" s="53">
        <f t="shared" ref="D22:L22" si="12">0.1+C22</f>
        <v>0.2</v>
      </c>
      <c r="E22" s="53">
        <f t="shared" si="12"/>
        <v>0.30000000000000004</v>
      </c>
      <c r="F22" s="53">
        <f t="shared" si="12"/>
        <v>0.4</v>
      </c>
      <c r="G22" s="53">
        <f t="shared" si="12"/>
        <v>0.5</v>
      </c>
      <c r="H22" s="53">
        <f t="shared" si="12"/>
        <v>0.6</v>
      </c>
      <c r="I22" s="53">
        <f t="shared" si="12"/>
        <v>0.7</v>
      </c>
      <c r="J22" s="53">
        <f t="shared" si="12"/>
        <v>0.79999999999999993</v>
      </c>
      <c r="K22" s="53">
        <f t="shared" si="12"/>
        <v>0.89999999999999991</v>
      </c>
      <c r="L22" s="53">
        <f t="shared" si="12"/>
        <v>0.99999999999999989</v>
      </c>
    </row>
    <row r="23" spans="1:50" x14ac:dyDescent="0.3">
      <c r="A23" s="134" t="s">
        <v>583</v>
      </c>
      <c r="B23" s="263">
        <v>0</v>
      </c>
      <c r="C23" s="263">
        <v>1.5164611363856351</v>
      </c>
      <c r="D23" s="263">
        <v>3.0329222727712701</v>
      </c>
      <c r="E23" s="263">
        <v>4.5493834091569054</v>
      </c>
      <c r="F23" s="263">
        <v>4.5493834091569054</v>
      </c>
      <c r="G23" s="263">
        <v>4.5493834091569054</v>
      </c>
      <c r="H23" s="263">
        <v>4.5493834091569054</v>
      </c>
      <c r="I23" s="263">
        <v>4.5493834091569054</v>
      </c>
      <c r="J23" s="263">
        <v>4.5493834091569054</v>
      </c>
      <c r="K23" s="263">
        <v>4.5493834091569054</v>
      </c>
      <c r="L23" s="263">
        <v>4.5493834091569054</v>
      </c>
    </row>
    <row r="24" spans="1:50" x14ac:dyDescent="0.3">
      <c r="A24" s="197"/>
    </row>
    <row r="25" spans="1:50" x14ac:dyDescent="0.3">
      <c r="A25" s="15"/>
    </row>
    <row r="26" spans="1:50" x14ac:dyDescent="0.3">
      <c r="A26" s="15"/>
    </row>
    <row r="27" spans="1:50" ht="15" thickBot="1" x14ac:dyDescent="0.35">
      <c r="A27" s="15"/>
    </row>
    <row r="28" spans="1:50" x14ac:dyDescent="0.3">
      <c r="A28" s="235" t="s">
        <v>180</v>
      </c>
      <c r="B28" s="145">
        <v>0</v>
      </c>
      <c r="C28" s="145">
        <f t="shared" ref="C28:O28" si="13">1+B28</f>
        <v>1</v>
      </c>
      <c r="D28" s="145">
        <f t="shared" si="13"/>
        <v>2</v>
      </c>
      <c r="E28" s="145">
        <f t="shared" si="13"/>
        <v>3</v>
      </c>
      <c r="F28" s="145">
        <f t="shared" si="13"/>
        <v>4</v>
      </c>
      <c r="G28" s="145">
        <f t="shared" si="13"/>
        <v>5</v>
      </c>
      <c r="H28" s="145">
        <f t="shared" si="13"/>
        <v>6</v>
      </c>
      <c r="I28" s="145">
        <f t="shared" si="13"/>
        <v>7</v>
      </c>
      <c r="J28" s="145">
        <f t="shared" si="13"/>
        <v>8</v>
      </c>
      <c r="K28" s="145">
        <f t="shared" si="13"/>
        <v>9</v>
      </c>
      <c r="L28" s="145">
        <f t="shared" si="13"/>
        <v>10</v>
      </c>
      <c r="M28" s="145">
        <f t="shared" si="13"/>
        <v>11</v>
      </c>
      <c r="N28" s="145">
        <f t="shared" si="13"/>
        <v>12</v>
      </c>
      <c r="O28" s="145">
        <f t="shared" si="13"/>
        <v>13</v>
      </c>
      <c r="P28" s="146">
        <v>14</v>
      </c>
    </row>
    <row r="29" spans="1:50" ht="15" thickBot="1" x14ac:dyDescent="0.35">
      <c r="A29" s="133" t="s">
        <v>181</v>
      </c>
      <c r="B29" s="40">
        <f>B30/5</f>
        <v>169.31651889742935</v>
      </c>
      <c r="C29" s="40">
        <f>C30/5</f>
        <v>362.06079369838915</v>
      </c>
      <c r="D29" s="40">
        <f t="shared" ref="D29:P29" si="14">D30/5</f>
        <v>570.29158956472997</v>
      </c>
      <c r="E29" s="40">
        <f t="shared" si="14"/>
        <v>351.80209377924075</v>
      </c>
      <c r="F29" s="40">
        <f t="shared" si="14"/>
        <v>640.998751176415</v>
      </c>
      <c r="G29" s="40">
        <f t="shared" si="14"/>
        <v>1203.1283705538146</v>
      </c>
      <c r="H29" s="40">
        <f t="shared" si="14"/>
        <v>1807.035671689667</v>
      </c>
      <c r="I29" s="40">
        <f t="shared" si="14"/>
        <v>2350.5205842214987</v>
      </c>
      <c r="J29" s="40">
        <f t="shared" si="14"/>
        <v>1090.18831543025</v>
      </c>
      <c r="K29" s="40">
        <f t="shared" si="14"/>
        <v>1539.9222813996662</v>
      </c>
      <c r="L29" s="40">
        <f t="shared" si="14"/>
        <v>311.62244612876532</v>
      </c>
      <c r="M29" s="40">
        <f t="shared" si="14"/>
        <v>223.13339104718762</v>
      </c>
      <c r="N29" s="40">
        <f t="shared" si="14"/>
        <v>996.40056468304977</v>
      </c>
      <c r="O29" s="40">
        <f t="shared" si="14"/>
        <v>1389.4084328043944</v>
      </c>
      <c r="P29" s="40">
        <f t="shared" si="14"/>
        <v>0</v>
      </c>
    </row>
    <row r="30" spans="1:50" s="35" customFormat="1" ht="15" thickBot="1" x14ac:dyDescent="0.35">
      <c r="A30" s="15"/>
      <c r="B30" s="40">
        <v>846.58259448714671</v>
      </c>
      <c r="C30" s="40">
        <v>1810.3039684919459</v>
      </c>
      <c r="D30" s="40">
        <v>2851.4579478236501</v>
      </c>
      <c r="E30" s="40">
        <v>1759.0104688962037</v>
      </c>
      <c r="F30" s="40">
        <v>3204.9937558820748</v>
      </c>
      <c r="G30" s="40">
        <v>6015.641852769073</v>
      </c>
      <c r="H30" s="40">
        <v>9035.1783584483346</v>
      </c>
      <c r="I30" s="40">
        <v>11752.602921107493</v>
      </c>
      <c r="J30" s="40">
        <v>5450.9415771512504</v>
      </c>
      <c r="K30" s="40">
        <v>7699.6114069983305</v>
      </c>
      <c r="L30" s="40">
        <v>1558.1122306438265</v>
      </c>
      <c r="M30" s="40">
        <v>1115.6669552359381</v>
      </c>
      <c r="N30" s="40">
        <v>4982.0028234152487</v>
      </c>
      <c r="O30" s="40">
        <v>6947.042164021972</v>
      </c>
      <c r="P30" s="60">
        <v>0</v>
      </c>
    </row>
    <row r="31" spans="1:50" s="35" customFormat="1" x14ac:dyDescent="0.3">
      <c r="A31" s="15"/>
      <c r="B31" s="15"/>
      <c r="C31" s="15"/>
      <c r="D31" s="15"/>
      <c r="E31" s="15"/>
      <c r="F31" s="15"/>
      <c r="G31" s="15"/>
      <c r="H31" s="15"/>
      <c r="I31" s="15"/>
      <c r="J31" s="15"/>
      <c r="K31" s="15"/>
      <c r="L31" s="15"/>
      <c r="M31" s="15"/>
      <c r="N31" s="15"/>
      <c r="O31" s="15"/>
      <c r="P31" s="15"/>
    </row>
    <row r="32" spans="1:50" s="35" customFormat="1" x14ac:dyDescent="0.3">
      <c r="A32" s="15"/>
      <c r="B32" s="15"/>
      <c r="C32" s="15"/>
      <c r="D32" s="15"/>
      <c r="E32" s="15"/>
      <c r="F32" s="15"/>
      <c r="G32" s="15"/>
      <c r="H32" s="15"/>
      <c r="I32" s="15"/>
      <c r="J32" s="15"/>
      <c r="K32" s="15"/>
      <c r="L32" s="15"/>
      <c r="M32" s="15"/>
      <c r="N32" s="15"/>
      <c r="O32" s="15"/>
      <c r="P32" s="15"/>
    </row>
    <row r="33" spans="1:41" ht="15" thickBot="1" x14ac:dyDescent="0.35">
      <c r="D33" s="15"/>
      <c r="E33" s="133" t="s">
        <v>736</v>
      </c>
      <c r="F33" s="7" t="s">
        <v>80</v>
      </c>
      <c r="G33" s="93">
        <v>0.9</v>
      </c>
      <c r="L33" s="35"/>
      <c r="M33" s="35"/>
      <c r="N33" s="35"/>
      <c r="O33" s="35"/>
      <c r="P33" s="35"/>
      <c r="Q33" s="35"/>
      <c r="R33" s="35"/>
      <c r="S33" s="35"/>
      <c r="T33" s="35"/>
      <c r="U33" s="35"/>
      <c r="V33" s="35"/>
      <c r="W33" s="35"/>
      <c r="X33" s="35"/>
      <c r="Y33" s="35"/>
      <c r="Z33" s="35"/>
      <c r="AA33" s="35"/>
      <c r="AB33" s="35"/>
      <c r="AC33" s="35"/>
      <c r="AD33" s="35"/>
      <c r="AE33" s="35"/>
      <c r="AF33" s="35"/>
      <c r="AG33" s="35"/>
      <c r="AH33" s="35"/>
      <c r="AI33" s="35"/>
      <c r="AJ33" s="35"/>
      <c r="AK33" s="35"/>
      <c r="AL33" s="35"/>
      <c r="AM33" s="35"/>
      <c r="AN33" s="35"/>
    </row>
    <row r="34" spans="1:41" ht="15" thickBot="1" x14ac:dyDescent="0.35">
      <c r="A34" s="508" t="s">
        <v>144</v>
      </c>
      <c r="B34" s="509"/>
      <c r="C34" s="510"/>
      <c r="D34" s="44"/>
      <c r="L34" s="35"/>
      <c r="M34" s="35"/>
      <c r="N34" s="35"/>
      <c r="O34" s="35"/>
      <c r="P34" s="35"/>
      <c r="Q34" s="35"/>
      <c r="R34" s="35"/>
      <c r="S34" s="35"/>
      <c r="T34" s="35"/>
      <c r="U34" s="35"/>
      <c r="V34" s="35"/>
      <c r="W34" s="35"/>
      <c r="X34" s="35"/>
      <c r="Y34" s="35"/>
      <c r="Z34" s="35"/>
      <c r="AA34" s="35"/>
      <c r="AB34" s="35"/>
      <c r="AC34" s="35"/>
      <c r="AD34" s="35"/>
      <c r="AE34" s="35"/>
      <c r="AF34" s="35"/>
      <c r="AG34" s="35"/>
      <c r="AH34" s="35"/>
      <c r="AI34" s="35"/>
      <c r="AJ34" s="35"/>
      <c r="AK34" s="35"/>
      <c r="AL34" s="35"/>
      <c r="AM34" s="35"/>
      <c r="AN34" s="35"/>
    </row>
    <row r="35" spans="1:41" x14ac:dyDescent="0.3">
      <c r="A35" s="129" t="s">
        <v>239</v>
      </c>
      <c r="B35" s="126"/>
      <c r="C35" s="127"/>
      <c r="D35" s="44"/>
      <c r="L35" s="35"/>
      <c r="M35" s="35"/>
      <c r="N35" s="35"/>
      <c r="O35" s="35"/>
      <c r="P35" s="35"/>
      <c r="Q35" s="35"/>
      <c r="R35" s="35"/>
      <c r="S35" s="35"/>
      <c r="T35" s="35"/>
      <c r="U35" s="35"/>
      <c r="V35" s="35"/>
      <c r="W35" s="35"/>
      <c r="X35" s="35"/>
      <c r="Y35" s="35"/>
      <c r="Z35" s="35"/>
      <c r="AA35" s="35"/>
      <c r="AB35" s="35"/>
      <c r="AC35" s="35"/>
      <c r="AD35" s="35"/>
      <c r="AE35" s="35"/>
      <c r="AF35" s="35"/>
      <c r="AG35" s="35"/>
      <c r="AH35" s="35"/>
      <c r="AI35" s="35"/>
      <c r="AJ35" s="35"/>
      <c r="AK35" s="35"/>
      <c r="AL35" s="35"/>
      <c r="AM35" s="35"/>
      <c r="AN35" s="35"/>
    </row>
    <row r="36" spans="1:41" x14ac:dyDescent="0.3">
      <c r="A36" s="133" t="s">
        <v>285</v>
      </c>
      <c r="B36" s="7" t="s">
        <v>80</v>
      </c>
      <c r="C36" s="33">
        <v>0.01</v>
      </c>
      <c r="E36" s="314"/>
      <c r="F36" s="314"/>
      <c r="I36" s="99" t="s">
        <v>734</v>
      </c>
      <c r="L36" s="35"/>
      <c r="M36" s="35"/>
      <c r="N36" s="35"/>
      <c r="O36" s="35"/>
      <c r="P36" s="35"/>
      <c r="Q36" s="35"/>
      <c r="R36" s="35"/>
      <c r="S36" s="35"/>
      <c r="T36" s="35"/>
      <c r="U36" s="35"/>
      <c r="V36" s="35"/>
      <c r="W36" s="35"/>
      <c r="X36" s="35"/>
      <c r="Y36" s="35"/>
      <c r="Z36" s="35"/>
      <c r="AA36" s="35"/>
      <c r="AB36" s="35"/>
      <c r="AC36" s="35"/>
      <c r="AD36" s="35"/>
      <c r="AE36" s="35"/>
      <c r="AF36" s="35"/>
      <c r="AG36" s="35"/>
      <c r="AH36" s="35"/>
      <c r="AI36" s="35"/>
      <c r="AJ36" s="35"/>
      <c r="AK36" s="35"/>
      <c r="AL36" s="35"/>
      <c r="AM36" s="35"/>
      <c r="AN36" s="136"/>
      <c r="AO36" s="35"/>
    </row>
    <row r="37" spans="1:41" x14ac:dyDescent="0.3">
      <c r="A37" s="133"/>
      <c r="B37" s="7"/>
      <c r="C37" s="33"/>
      <c r="D37" s="12"/>
      <c r="E37" s="314"/>
      <c r="F37" s="314"/>
      <c r="G37" s="15"/>
      <c r="H37" s="15"/>
      <c r="I37" s="51" t="s">
        <v>737</v>
      </c>
      <c r="J37" s="7"/>
      <c r="K37" s="33"/>
      <c r="L37" s="139"/>
      <c r="M37" s="51" t="s">
        <v>749</v>
      </c>
      <c r="N37" s="33"/>
      <c r="O37" s="33"/>
      <c r="P37" s="33"/>
      <c r="Q37" s="15"/>
      <c r="R37" s="15"/>
      <c r="S37" s="15"/>
      <c r="T37" s="15"/>
      <c r="U37" s="15"/>
      <c r="V37" s="15"/>
      <c r="W37" s="15"/>
      <c r="X37" s="15"/>
      <c r="Y37" s="15"/>
      <c r="Z37" s="15"/>
      <c r="AA37" s="15"/>
      <c r="AB37" s="15"/>
      <c r="AC37" s="15"/>
      <c r="AD37" s="15"/>
      <c r="AE37" s="15"/>
      <c r="AF37" s="15"/>
      <c r="AG37" s="15"/>
      <c r="AH37" s="15"/>
      <c r="AI37" s="15"/>
      <c r="AJ37" s="15"/>
      <c r="AK37" s="15"/>
      <c r="AL37" s="15"/>
      <c r="AM37" s="15"/>
    </row>
    <row r="38" spans="1:41" x14ac:dyDescent="0.3">
      <c r="A38" s="133"/>
      <c r="B38" s="7"/>
      <c r="C38" s="33"/>
      <c r="D38" s="15"/>
      <c r="E38" s="15"/>
      <c r="F38" s="314"/>
      <c r="G38" s="15"/>
      <c r="H38" s="15"/>
      <c r="I38" s="51" t="s">
        <v>738</v>
      </c>
      <c r="J38" s="7" t="s">
        <v>80</v>
      </c>
      <c r="K38" s="278">
        <v>0.24447829398324447</v>
      </c>
      <c r="L38" s="162"/>
      <c r="M38" s="51" t="s">
        <v>742</v>
      </c>
      <c r="N38" s="7" t="s">
        <v>80</v>
      </c>
      <c r="O38" s="7">
        <v>0.2</v>
      </c>
      <c r="P38" s="7">
        <v>0.2</v>
      </c>
    </row>
    <row r="39" spans="1:41" x14ac:dyDescent="0.3">
      <c r="A39" s="133" t="s">
        <v>177</v>
      </c>
      <c r="B39" s="33" t="s">
        <v>80</v>
      </c>
      <c r="C39" s="33">
        <v>0.3</v>
      </c>
      <c r="D39" s="12"/>
      <c r="E39" s="315"/>
      <c r="F39" s="314"/>
      <c r="I39" s="51" t="s">
        <v>739</v>
      </c>
      <c r="J39" s="7" t="s">
        <v>80</v>
      </c>
      <c r="K39" s="278">
        <v>0.76834862385321101</v>
      </c>
      <c r="L39" s="162"/>
      <c r="M39" s="51" t="s">
        <v>743</v>
      </c>
      <c r="N39" s="7" t="s">
        <v>80</v>
      </c>
      <c r="O39" s="7">
        <v>0.45</v>
      </c>
      <c r="P39" s="7">
        <v>0.45</v>
      </c>
    </row>
    <row r="40" spans="1:41" x14ac:dyDescent="0.3">
      <c r="A40" s="129" t="s">
        <v>238</v>
      </c>
      <c r="B40" s="126"/>
      <c r="C40" s="127"/>
      <c r="D40" s="44"/>
      <c r="I40" s="51" t="s">
        <v>710</v>
      </c>
      <c r="J40" s="7" t="s">
        <v>80</v>
      </c>
      <c r="K40" s="278">
        <v>0.39271002371738867</v>
      </c>
      <c r="L40" s="162"/>
      <c r="M40" s="51" t="s">
        <v>755</v>
      </c>
      <c r="N40" s="33" t="s">
        <v>80</v>
      </c>
      <c r="O40" s="33">
        <v>0.2</v>
      </c>
      <c r="P40" s="33">
        <v>0.2</v>
      </c>
      <c r="Q40" s="35"/>
      <c r="R40" s="35"/>
      <c r="S40" s="35"/>
      <c r="T40" s="35"/>
      <c r="U40" s="35"/>
      <c r="V40" s="35"/>
      <c r="W40" s="35"/>
      <c r="X40" s="35"/>
      <c r="Y40" s="35"/>
      <c r="Z40" s="35"/>
      <c r="AA40" s="35"/>
      <c r="AB40" s="35"/>
      <c r="AC40" s="35"/>
      <c r="AD40" s="35"/>
      <c r="AE40" s="35"/>
      <c r="AF40" s="35"/>
      <c r="AG40" s="35"/>
      <c r="AH40" s="35"/>
      <c r="AI40" s="35"/>
      <c r="AJ40" s="35"/>
      <c r="AK40" s="35"/>
      <c r="AL40" s="35"/>
      <c r="AM40" s="35"/>
      <c r="AN40" s="35"/>
    </row>
    <row r="41" spans="1:41" x14ac:dyDescent="0.3">
      <c r="A41" s="133" t="s">
        <v>269</v>
      </c>
      <c r="B41" s="7" t="s">
        <v>80</v>
      </c>
      <c r="C41" s="93">
        <v>0.33333333329999998</v>
      </c>
      <c r="E41" s="133" t="s">
        <v>471</v>
      </c>
      <c r="F41" s="7" t="s">
        <v>80</v>
      </c>
      <c r="G41" s="93">
        <v>9.5000000000000001E-2</v>
      </c>
      <c r="I41" s="51" t="s">
        <v>740</v>
      </c>
      <c r="J41" s="33" t="s">
        <v>80</v>
      </c>
      <c r="K41" s="278">
        <v>0.13480214704780927</v>
      </c>
      <c r="L41" s="162"/>
      <c r="M41" s="35"/>
      <c r="N41" s="35"/>
      <c r="O41" s="35"/>
      <c r="P41" s="35"/>
      <c r="Q41" s="35"/>
      <c r="R41" s="35"/>
      <c r="S41" s="35"/>
      <c r="T41" s="35"/>
      <c r="U41" s="35"/>
      <c r="V41" s="35"/>
      <c r="W41" s="35"/>
      <c r="X41" s="35"/>
      <c r="Y41" s="35"/>
      <c r="Z41" s="35"/>
      <c r="AA41" s="35"/>
      <c r="AB41" s="35"/>
      <c r="AC41" s="35"/>
      <c r="AD41" s="35"/>
      <c r="AE41" s="35"/>
      <c r="AF41" s="35"/>
      <c r="AG41" s="35"/>
      <c r="AH41" s="35"/>
      <c r="AI41" s="35"/>
      <c r="AJ41" s="35"/>
      <c r="AK41" s="35"/>
      <c r="AL41" s="35"/>
      <c r="AM41" s="35"/>
      <c r="AN41" s="136"/>
      <c r="AO41" s="35"/>
    </row>
    <row r="42" spans="1:41" x14ac:dyDescent="0.3">
      <c r="A42" s="133" t="s">
        <v>166</v>
      </c>
      <c r="B42" s="7" t="s">
        <v>80</v>
      </c>
      <c r="C42" s="264">
        <f>1/3</f>
        <v>0.33333333333333331</v>
      </c>
      <c r="D42" s="15"/>
      <c r="E42" s="133" t="s">
        <v>472</v>
      </c>
      <c r="F42" s="7" t="s">
        <v>80</v>
      </c>
      <c r="G42" s="93">
        <f>0.15+0.22</f>
        <v>0.37</v>
      </c>
      <c r="H42" s="15"/>
      <c r="I42" s="15"/>
      <c r="J42" s="15"/>
      <c r="L42" s="15"/>
      <c r="M42" s="138"/>
      <c r="N42" s="138"/>
      <c r="O42" s="138"/>
      <c r="P42" s="138"/>
      <c r="Q42" s="138"/>
      <c r="R42" s="138"/>
      <c r="S42" s="138"/>
      <c r="T42" s="138"/>
      <c r="U42" s="138"/>
      <c r="V42" s="138"/>
      <c r="W42" s="138"/>
      <c r="X42" s="138"/>
      <c r="Y42" s="138"/>
      <c r="Z42" s="138"/>
      <c r="AA42" s="138"/>
      <c r="AB42" s="138"/>
      <c r="AC42" s="138"/>
      <c r="AD42" s="138"/>
      <c r="AE42" s="138"/>
      <c r="AF42" s="138"/>
      <c r="AG42" s="138"/>
      <c r="AH42" s="138"/>
      <c r="AI42" s="15"/>
      <c r="AJ42" s="15"/>
      <c r="AK42" s="15"/>
      <c r="AL42" s="15"/>
      <c r="AM42" s="15"/>
    </row>
    <row r="43" spans="1:41" x14ac:dyDescent="0.3">
      <c r="A43" s="133" t="s">
        <v>693</v>
      </c>
      <c r="B43" s="7" t="s">
        <v>80</v>
      </c>
      <c r="C43" s="33">
        <v>0.55000000000000004</v>
      </c>
      <c r="D43" s="15"/>
      <c r="E43" s="133" t="s">
        <v>474</v>
      </c>
      <c r="F43" s="7" t="s">
        <v>80</v>
      </c>
      <c r="G43" s="93">
        <v>0.69605610177161725</v>
      </c>
      <c r="H43" s="15"/>
      <c r="I43" s="15"/>
      <c r="J43" s="15"/>
      <c r="L43" s="139"/>
      <c r="M43" s="35"/>
      <c r="N43" s="35"/>
      <c r="O43" s="35"/>
      <c r="P43" s="35"/>
      <c r="Q43" s="35"/>
      <c r="R43" s="35"/>
      <c r="S43" s="35"/>
      <c r="T43" s="35"/>
      <c r="U43" s="35"/>
      <c r="V43" s="35"/>
      <c r="W43" s="35"/>
      <c r="X43" s="35"/>
      <c r="Y43" s="35"/>
      <c r="Z43" s="35"/>
      <c r="AA43" s="35"/>
      <c r="AB43" s="35"/>
      <c r="AC43" s="35"/>
      <c r="AD43" s="35"/>
      <c r="AE43" s="35"/>
      <c r="AF43" s="35"/>
      <c r="AG43" s="35"/>
      <c r="AH43" s="35"/>
      <c r="AI43" s="35"/>
      <c r="AJ43" s="35"/>
      <c r="AK43" s="35"/>
      <c r="AL43" s="35"/>
      <c r="AM43" s="35"/>
    </row>
    <row r="44" spans="1:41" x14ac:dyDescent="0.3">
      <c r="A44" s="133" t="s">
        <v>588</v>
      </c>
      <c r="B44" s="7" t="s">
        <v>80</v>
      </c>
      <c r="C44" s="33">
        <v>0.35</v>
      </c>
      <c r="D44" s="44"/>
      <c r="E44" s="133"/>
      <c r="F44" s="7"/>
      <c r="G44" s="93"/>
      <c r="H44" s="518"/>
      <c r="I44" s="518"/>
      <c r="J44" s="518"/>
      <c r="L44" s="139"/>
    </row>
    <row r="45" spans="1:41" x14ac:dyDescent="0.3">
      <c r="A45" s="133" t="s">
        <v>249</v>
      </c>
      <c r="B45" s="33" t="s">
        <v>80</v>
      </c>
      <c r="C45" s="33">
        <v>0.36099999999999999</v>
      </c>
      <c r="D45" s="12"/>
      <c r="E45" s="133" t="s">
        <v>764</v>
      </c>
      <c r="F45" s="7"/>
      <c r="G45" s="93"/>
    </row>
    <row r="46" spans="1:41" x14ac:dyDescent="0.3">
      <c r="A46" s="133" t="s">
        <v>223</v>
      </c>
      <c r="B46" s="33" t="s">
        <v>80</v>
      </c>
      <c r="C46" s="33">
        <v>0.35299999999999998</v>
      </c>
      <c r="D46" s="12"/>
      <c r="E46" s="133" t="s">
        <v>766</v>
      </c>
      <c r="F46" s="7" t="s">
        <v>80</v>
      </c>
      <c r="G46" s="93">
        <v>0.9</v>
      </c>
    </row>
    <row r="47" spans="1:41" x14ac:dyDescent="0.3">
      <c r="A47" s="133" t="s">
        <v>175</v>
      </c>
      <c r="B47" s="33" t="s">
        <v>80</v>
      </c>
      <c r="C47" s="33">
        <v>0.15</v>
      </c>
      <c r="D47" s="12"/>
      <c r="E47" s="133" t="s">
        <v>767</v>
      </c>
      <c r="F47" s="7" t="s">
        <v>80</v>
      </c>
      <c r="G47" s="93">
        <v>5.4999999999999997E-3</v>
      </c>
      <c r="I47" s="51" t="s">
        <v>748</v>
      </c>
      <c r="J47" s="7" t="s">
        <v>747</v>
      </c>
      <c r="K47" s="7">
        <v>40</v>
      </c>
    </row>
    <row r="48" spans="1:41" x14ac:dyDescent="0.3">
      <c r="A48" s="133" t="s">
        <v>179</v>
      </c>
      <c r="B48" s="33" t="s">
        <v>80</v>
      </c>
      <c r="C48" s="33">
        <v>0.6</v>
      </c>
      <c r="D48" s="140"/>
      <c r="E48" s="133" t="s">
        <v>763</v>
      </c>
      <c r="F48" s="7" t="s">
        <v>80</v>
      </c>
      <c r="G48" s="93">
        <v>6.1</v>
      </c>
      <c r="I48" s="51" t="s">
        <v>746</v>
      </c>
      <c r="J48" s="7" t="s">
        <v>747</v>
      </c>
      <c r="K48" s="7">
        <v>40</v>
      </c>
    </row>
    <row r="49" spans="1:112" x14ac:dyDescent="0.3">
      <c r="A49" s="133" t="s">
        <v>225</v>
      </c>
      <c r="B49" s="7" t="s">
        <v>80</v>
      </c>
      <c r="C49" s="33">
        <v>0.31</v>
      </c>
      <c r="E49" s="133" t="s">
        <v>760</v>
      </c>
      <c r="F49" s="7" t="s">
        <v>762</v>
      </c>
      <c r="G49" s="93">
        <v>80</v>
      </c>
    </row>
    <row r="50" spans="1:112" x14ac:dyDescent="0.3">
      <c r="A50" s="133" t="s">
        <v>226</v>
      </c>
      <c r="B50" s="7" t="s">
        <v>80</v>
      </c>
      <c r="C50" s="33">
        <v>0.52</v>
      </c>
      <c r="D50" s="12"/>
      <c r="E50" s="133" t="s">
        <v>621</v>
      </c>
      <c r="F50" s="7"/>
      <c r="G50" s="93"/>
      <c r="H50" s="15"/>
      <c r="I50" s="15"/>
      <c r="J50" s="116"/>
      <c r="K50" s="35"/>
    </row>
    <row r="51" spans="1:112" x14ac:dyDescent="0.3">
      <c r="A51" s="133" t="s">
        <v>255</v>
      </c>
      <c r="B51" s="33" t="s">
        <v>80</v>
      </c>
      <c r="C51" s="33">
        <v>1</v>
      </c>
      <c r="D51" s="12"/>
      <c r="E51" s="133" t="s">
        <v>765</v>
      </c>
      <c r="F51" s="7" t="s">
        <v>80</v>
      </c>
      <c r="G51" s="93">
        <v>0.75</v>
      </c>
      <c r="H51" s="15"/>
      <c r="I51" s="15"/>
      <c r="J51" s="15"/>
      <c r="K51" s="35"/>
    </row>
    <row r="52" spans="1:112" x14ac:dyDescent="0.3">
      <c r="A52" s="133" t="s">
        <v>286</v>
      </c>
      <c r="B52" s="15" t="s">
        <v>80</v>
      </c>
      <c r="C52" s="33">
        <v>0.05</v>
      </c>
      <c r="D52" s="12"/>
      <c r="E52" s="133"/>
      <c r="F52" s="7"/>
      <c r="G52" s="93"/>
      <c r="H52" s="15"/>
      <c r="I52" s="15"/>
      <c r="J52" s="15"/>
      <c r="K52" s="35"/>
    </row>
    <row r="53" spans="1:112" x14ac:dyDescent="0.3">
      <c r="A53" s="129" t="s">
        <v>240</v>
      </c>
      <c r="B53" s="126"/>
      <c r="C53" s="127"/>
      <c r="D53" s="44"/>
      <c r="E53" s="133" t="s">
        <v>622</v>
      </c>
      <c r="F53" s="7" t="s">
        <v>80</v>
      </c>
      <c r="G53" s="93">
        <v>0.1</v>
      </c>
      <c r="L53" s="35"/>
      <c r="M53" s="35"/>
      <c r="N53" s="35"/>
      <c r="O53" s="35"/>
      <c r="P53" s="35"/>
      <c r="Q53" s="35"/>
      <c r="R53" s="35"/>
      <c r="S53" s="35"/>
      <c r="T53" s="35"/>
      <c r="U53" s="35"/>
      <c r="V53" s="35"/>
      <c r="W53" s="35"/>
      <c r="X53" s="35"/>
      <c r="Y53" s="35"/>
      <c r="Z53" s="35"/>
      <c r="AA53" s="35"/>
      <c r="AB53" s="35"/>
      <c r="AC53" s="35"/>
      <c r="AD53" s="35"/>
      <c r="AE53" s="35"/>
      <c r="AF53" s="35"/>
      <c r="AG53" s="35"/>
      <c r="AH53" s="35"/>
      <c r="AI53" s="35"/>
      <c r="AJ53" s="35"/>
      <c r="AK53" s="35"/>
      <c r="AL53" s="35"/>
      <c r="AM53" s="35"/>
      <c r="AN53" s="35"/>
    </row>
    <row r="54" spans="1:112" x14ac:dyDescent="0.3">
      <c r="A54" s="133" t="s">
        <v>146</v>
      </c>
      <c r="B54" s="7" t="s">
        <v>80</v>
      </c>
      <c r="C54" s="33">
        <v>9.5000000000000001E-2</v>
      </c>
      <c r="D54" s="15"/>
      <c r="E54" s="133" t="s">
        <v>704</v>
      </c>
      <c r="F54" s="7" t="s">
        <v>80</v>
      </c>
      <c r="G54" s="93">
        <v>5</v>
      </c>
      <c r="L54" s="35"/>
      <c r="M54" s="35"/>
      <c r="N54" s="35"/>
      <c r="O54" s="35"/>
      <c r="P54" s="35"/>
      <c r="Q54" s="35"/>
      <c r="R54" s="35"/>
      <c r="S54" s="35"/>
      <c r="T54" s="35"/>
      <c r="U54" s="35"/>
      <c r="V54" s="35"/>
      <c r="W54" s="35"/>
      <c r="X54" s="35"/>
      <c r="Y54" s="35"/>
      <c r="Z54" s="35"/>
      <c r="AA54" s="35"/>
      <c r="AB54" s="35"/>
      <c r="AC54" s="35"/>
      <c r="AD54" s="35"/>
      <c r="AE54" s="35"/>
      <c r="AF54" s="35"/>
      <c r="AG54" s="35"/>
      <c r="AH54" s="35"/>
      <c r="AI54" s="35"/>
      <c r="AJ54" s="35"/>
      <c r="AK54" s="35"/>
      <c r="AL54" s="35"/>
      <c r="AM54" s="35"/>
      <c r="AN54" s="35"/>
      <c r="AO54" s="35"/>
      <c r="AP54" s="35"/>
    </row>
    <row r="55" spans="1:112" x14ac:dyDescent="0.3">
      <c r="A55" s="133" t="s">
        <v>153</v>
      </c>
      <c r="B55" s="7" t="s">
        <v>80</v>
      </c>
      <c r="C55" s="33">
        <v>2.5999999999999999E-2</v>
      </c>
      <c r="E55" s="133" t="s">
        <v>559</v>
      </c>
      <c r="F55" s="7"/>
      <c r="G55" s="93"/>
      <c r="L55" s="35"/>
      <c r="M55" s="35"/>
      <c r="N55" s="35"/>
      <c r="O55" s="35"/>
      <c r="P55" s="35"/>
      <c r="Q55" s="35"/>
      <c r="R55" s="35"/>
      <c r="S55" s="35"/>
      <c r="T55" s="35"/>
      <c r="U55" s="35"/>
      <c r="V55" s="35"/>
      <c r="W55" s="35"/>
      <c r="X55" s="35"/>
      <c r="Y55" s="35"/>
      <c r="Z55" s="35"/>
      <c r="AA55" s="35"/>
      <c r="AB55" s="35"/>
      <c r="AC55" s="35"/>
      <c r="AD55" s="35"/>
      <c r="AE55" s="35"/>
      <c r="AF55" s="35"/>
      <c r="AG55" s="35"/>
      <c r="AH55" s="35"/>
      <c r="AI55" s="35"/>
      <c r="AJ55" s="35"/>
      <c r="AK55" s="35"/>
      <c r="AL55" s="35"/>
      <c r="AM55" s="35"/>
      <c r="AN55" s="136"/>
      <c r="AO55" s="35"/>
    </row>
    <row r="56" spans="1:112" x14ac:dyDescent="0.3">
      <c r="A56" s="129" t="s">
        <v>11</v>
      </c>
      <c r="B56" s="126"/>
      <c r="C56" s="127"/>
      <c r="D56" s="44"/>
      <c r="E56" s="133" t="s">
        <v>672</v>
      </c>
      <c r="F56" s="7" t="s">
        <v>80</v>
      </c>
      <c r="G56" s="93">
        <v>0.95</v>
      </c>
      <c r="L56" s="35"/>
      <c r="M56" s="35"/>
      <c r="N56" s="35"/>
      <c r="O56" s="35"/>
      <c r="P56" s="35"/>
      <c r="Q56" s="35"/>
      <c r="R56" s="35"/>
      <c r="S56" s="35"/>
      <c r="T56" s="35"/>
      <c r="U56" s="35"/>
      <c r="V56" s="35"/>
      <c r="W56" s="35"/>
      <c r="X56" s="35"/>
      <c r="Y56" s="35"/>
      <c r="Z56" s="35"/>
      <c r="AA56" s="35"/>
      <c r="AB56" s="35"/>
      <c r="AC56" s="35"/>
      <c r="AD56" s="35"/>
      <c r="AE56" s="35"/>
      <c r="AF56" s="35"/>
      <c r="AG56" s="35"/>
      <c r="AH56" s="35"/>
      <c r="AI56" s="35"/>
      <c r="AJ56" s="35"/>
      <c r="AK56" s="35"/>
      <c r="AL56" s="35"/>
      <c r="AM56" s="35"/>
      <c r="AN56" s="35"/>
    </row>
    <row r="57" spans="1:112" x14ac:dyDescent="0.3">
      <c r="A57" s="133" t="s">
        <v>252</v>
      </c>
      <c r="B57" s="7" t="s">
        <v>94</v>
      </c>
      <c r="C57" s="33">
        <v>39.625999999999998</v>
      </c>
      <c r="D57" s="12"/>
      <c r="E57" s="133" t="s">
        <v>880</v>
      </c>
      <c r="F57" s="7" t="s">
        <v>80</v>
      </c>
      <c r="G57" s="93">
        <f>1/3</f>
        <v>0.33333333333333331</v>
      </c>
      <c r="H57" s="15"/>
      <c r="I57" s="15"/>
      <c r="J57" s="116"/>
      <c r="K57" s="35"/>
    </row>
    <row r="58" spans="1:112" x14ac:dyDescent="0.3">
      <c r="A58" s="133" t="s">
        <v>254</v>
      </c>
      <c r="B58" s="7" t="s">
        <v>253</v>
      </c>
      <c r="C58" s="33">
        <v>2500000000</v>
      </c>
      <c r="D58" s="12"/>
      <c r="E58" s="133"/>
      <c r="F58" s="7"/>
      <c r="G58" s="93"/>
      <c r="H58" s="15"/>
      <c r="I58" s="15"/>
      <c r="J58" s="116"/>
      <c r="K58" s="35"/>
    </row>
    <row r="59" spans="1:112" x14ac:dyDescent="0.3">
      <c r="A59" s="133" t="s">
        <v>158</v>
      </c>
      <c r="B59" s="7" t="s">
        <v>159</v>
      </c>
      <c r="C59" s="33">
        <v>0.02</v>
      </c>
      <c r="E59" s="133" t="s">
        <v>695</v>
      </c>
      <c r="F59" s="7"/>
      <c r="G59" s="93"/>
      <c r="L59" s="137"/>
      <c r="M59" s="35"/>
      <c r="N59" s="35"/>
      <c r="O59" s="35"/>
      <c r="P59" s="35"/>
      <c r="Q59" s="35"/>
      <c r="R59" s="35"/>
      <c r="S59" s="35"/>
      <c r="T59" s="35"/>
      <c r="U59" s="35"/>
      <c r="V59" s="35"/>
      <c r="W59" s="35"/>
      <c r="X59" s="35"/>
      <c r="Y59" s="35"/>
      <c r="Z59" s="35"/>
      <c r="AA59" s="35"/>
      <c r="AB59" s="35"/>
      <c r="AC59" s="35"/>
      <c r="AD59" s="35"/>
      <c r="AE59" s="35"/>
      <c r="AF59" s="35"/>
      <c r="AG59" s="35"/>
      <c r="AH59" s="35"/>
      <c r="AI59" s="35"/>
      <c r="AJ59" s="35"/>
      <c r="AK59" s="35"/>
      <c r="AL59" s="35"/>
      <c r="AM59" s="35"/>
      <c r="AN59" s="35"/>
      <c r="AO59" s="35"/>
      <c r="AP59" s="35"/>
      <c r="AQ59" s="35"/>
      <c r="AR59" s="35"/>
      <c r="AS59" s="35"/>
      <c r="AT59" s="35"/>
      <c r="AU59" s="35"/>
      <c r="AV59" s="35"/>
      <c r="AW59" s="35"/>
      <c r="AX59" s="35"/>
      <c r="AY59" s="35"/>
      <c r="AZ59" s="35"/>
      <c r="BA59" s="35"/>
      <c r="BB59" s="35"/>
      <c r="BC59" s="35"/>
      <c r="BD59" s="35"/>
      <c r="BE59" s="35"/>
      <c r="BF59" s="35"/>
      <c r="BG59" s="35"/>
      <c r="BH59" s="35"/>
      <c r="BI59" s="35"/>
      <c r="BJ59" s="35"/>
      <c r="BK59" s="35"/>
      <c r="BL59" s="35"/>
      <c r="BM59" s="35"/>
      <c r="BN59" s="35"/>
      <c r="BO59" s="35"/>
      <c r="BP59" s="35"/>
      <c r="BQ59" s="35"/>
      <c r="BR59" s="35"/>
      <c r="BS59" s="35"/>
      <c r="BT59" s="35"/>
      <c r="BU59" s="35"/>
      <c r="BV59" s="35"/>
      <c r="BW59" s="35"/>
      <c r="BX59" s="35"/>
      <c r="BY59" s="35"/>
      <c r="BZ59" s="35"/>
      <c r="CA59" s="35"/>
      <c r="CB59" s="35"/>
      <c r="CC59" s="35"/>
      <c r="CD59" s="35"/>
      <c r="CE59" s="35"/>
      <c r="CF59" s="35"/>
      <c r="CG59" s="35"/>
      <c r="CH59" s="35"/>
      <c r="CI59" s="35"/>
      <c r="CJ59" s="35"/>
      <c r="CK59" s="35"/>
      <c r="CL59" s="35"/>
      <c r="CM59" s="35"/>
      <c r="CN59" s="35"/>
      <c r="CO59" s="35"/>
      <c r="CP59" s="35"/>
      <c r="CQ59" s="35"/>
      <c r="CR59" s="35"/>
      <c r="CS59" s="35"/>
      <c r="CT59" s="35"/>
      <c r="CU59" s="35"/>
      <c r="CV59" s="35"/>
      <c r="CW59" s="35"/>
      <c r="CX59" s="35"/>
      <c r="CY59" s="35"/>
      <c r="CZ59" s="35"/>
      <c r="DA59" s="35"/>
      <c r="DB59" s="35"/>
      <c r="DC59" s="35"/>
      <c r="DD59" s="35"/>
      <c r="DE59" s="35"/>
      <c r="DF59" s="35"/>
      <c r="DG59" s="35"/>
      <c r="DH59" s="35"/>
    </row>
    <row r="60" spans="1:112" x14ac:dyDescent="0.3">
      <c r="A60" s="133" t="s">
        <v>161</v>
      </c>
      <c r="B60" s="7" t="s">
        <v>93</v>
      </c>
      <c r="C60" s="33">
        <v>27</v>
      </c>
      <c r="E60" s="133" t="s">
        <v>696</v>
      </c>
      <c r="F60" s="7" t="s">
        <v>80</v>
      </c>
      <c r="G60" s="93">
        <v>9.1508444753802172E-6</v>
      </c>
      <c r="J60" s="97"/>
      <c r="K60" s="35"/>
      <c r="L60" s="35"/>
      <c r="M60" s="35"/>
      <c r="N60" s="35"/>
      <c r="O60" s="35"/>
      <c r="P60" s="35"/>
      <c r="Q60" s="35"/>
      <c r="R60" s="35"/>
      <c r="S60" s="35"/>
      <c r="T60" s="35"/>
      <c r="U60" s="35"/>
      <c r="V60" s="35"/>
      <c r="W60" s="35"/>
      <c r="X60" s="35"/>
      <c r="Y60" s="35"/>
      <c r="Z60" s="35"/>
      <c r="AA60" s="35"/>
      <c r="AB60" s="35"/>
      <c r="AC60" s="35"/>
      <c r="AD60" s="35"/>
      <c r="AE60" s="35"/>
      <c r="AF60" s="35"/>
      <c r="AG60" s="35"/>
      <c r="AH60" s="35"/>
      <c r="AI60" s="35"/>
      <c r="AJ60" s="35"/>
      <c r="AK60" s="35"/>
      <c r="AL60" s="35"/>
      <c r="AM60" s="35"/>
      <c r="AN60" s="35"/>
    </row>
    <row r="61" spans="1:112" x14ac:dyDescent="0.3">
      <c r="A61" s="133" t="s">
        <v>259</v>
      </c>
      <c r="B61" s="7" t="s">
        <v>80</v>
      </c>
      <c r="C61" s="33">
        <v>0.15</v>
      </c>
      <c r="E61" s="133"/>
      <c r="F61" s="7"/>
      <c r="G61" s="93"/>
      <c r="L61" s="35"/>
      <c r="M61" s="35"/>
      <c r="N61" s="35"/>
      <c r="O61" s="35"/>
      <c r="P61" s="35"/>
      <c r="Q61" s="35"/>
      <c r="R61" s="35"/>
      <c r="S61" s="35"/>
      <c r="T61" s="35"/>
      <c r="U61" s="35"/>
      <c r="V61" s="35"/>
      <c r="W61" s="35"/>
      <c r="X61" s="35"/>
      <c r="Y61" s="35"/>
      <c r="Z61" s="35"/>
      <c r="AA61" s="35"/>
      <c r="AB61" s="35"/>
      <c r="AC61" s="35"/>
      <c r="AD61" s="35"/>
      <c r="AE61" s="35"/>
      <c r="AF61" s="35"/>
      <c r="AG61" s="35"/>
      <c r="AH61" s="35"/>
      <c r="AI61" s="35"/>
      <c r="AJ61" s="35"/>
      <c r="AK61" s="35"/>
      <c r="AL61" s="35"/>
      <c r="AM61" s="35"/>
      <c r="AN61" s="35"/>
    </row>
    <row r="62" spans="1:112" x14ac:dyDescent="0.3">
      <c r="A62" s="133" t="s">
        <v>258</v>
      </c>
      <c r="B62" s="7" t="s">
        <v>162</v>
      </c>
      <c r="C62" s="33">
        <v>14.3</v>
      </c>
      <c r="E62" s="133"/>
      <c r="F62" s="7"/>
      <c r="G62" s="93"/>
      <c r="L62" s="35"/>
      <c r="M62" s="35"/>
      <c r="N62" s="35"/>
      <c r="O62" s="35"/>
      <c r="P62" s="35"/>
      <c r="Q62" s="35"/>
      <c r="R62" s="35"/>
      <c r="S62" s="35"/>
      <c r="T62" s="35"/>
      <c r="U62" s="35"/>
      <c r="V62" s="35"/>
      <c r="W62" s="35"/>
      <c r="X62" s="35"/>
      <c r="Y62" s="35"/>
      <c r="Z62" s="35"/>
      <c r="AA62" s="35"/>
      <c r="AB62" s="35"/>
      <c r="AC62" s="35"/>
      <c r="AD62" s="35"/>
      <c r="AE62" s="35"/>
      <c r="AF62" s="35"/>
      <c r="AG62" s="35"/>
      <c r="AH62" s="35"/>
      <c r="AI62" s="35"/>
      <c r="AJ62" s="35"/>
      <c r="AK62" s="35"/>
      <c r="AL62" s="35"/>
      <c r="AM62" s="35"/>
      <c r="AN62" s="35"/>
    </row>
    <row r="63" spans="1:112" x14ac:dyDescent="0.3">
      <c r="A63" s="129" t="s">
        <v>444</v>
      </c>
      <c r="B63" s="126"/>
      <c r="C63" s="127"/>
      <c r="D63" s="44"/>
      <c r="E63" s="133" t="s">
        <v>705</v>
      </c>
      <c r="F63" s="7"/>
      <c r="G63" s="93"/>
      <c r="L63" s="35"/>
      <c r="M63" s="35"/>
      <c r="N63" s="35"/>
      <c r="O63" s="35"/>
      <c r="P63" s="35"/>
      <c r="Q63" s="35"/>
      <c r="R63" s="35"/>
      <c r="S63" s="35"/>
      <c r="T63" s="35"/>
      <c r="U63" s="35"/>
      <c r="V63" s="35"/>
      <c r="W63" s="35"/>
      <c r="X63" s="35"/>
      <c r="Y63" s="35"/>
      <c r="Z63" s="35"/>
      <c r="AA63" s="35"/>
      <c r="AB63" s="35"/>
      <c r="AC63" s="35"/>
      <c r="AD63" s="35"/>
      <c r="AE63" s="35"/>
      <c r="AF63" s="35"/>
      <c r="AG63" s="35"/>
      <c r="AH63" s="35"/>
      <c r="AI63" s="35"/>
      <c r="AJ63" s="35"/>
      <c r="AK63" s="35"/>
      <c r="AL63" s="35"/>
      <c r="AM63" s="35"/>
      <c r="AN63" s="35"/>
    </row>
    <row r="64" spans="1:112" x14ac:dyDescent="0.3">
      <c r="A64" s="133" t="s">
        <v>443</v>
      </c>
      <c r="B64" s="33" t="s">
        <v>167</v>
      </c>
      <c r="C64" s="33">
        <v>40</v>
      </c>
      <c r="E64" s="133" t="s">
        <v>706</v>
      </c>
      <c r="F64" s="7" t="s">
        <v>80</v>
      </c>
      <c r="G64" s="93">
        <v>20</v>
      </c>
    </row>
    <row r="65" spans="1:16384" x14ac:dyDescent="0.3">
      <c r="A65" s="133"/>
      <c r="B65" s="33"/>
      <c r="C65" s="33"/>
      <c r="E65" s="133" t="s">
        <v>707</v>
      </c>
      <c r="F65" s="7" t="s">
        <v>80</v>
      </c>
      <c r="G65" s="93">
        <v>3</v>
      </c>
    </row>
    <row r="66" spans="1:16384" s="15" customFormat="1" x14ac:dyDescent="0.3">
      <c r="A66" s="129" t="s">
        <v>10</v>
      </c>
      <c r="B66" s="129"/>
      <c r="C66" s="163"/>
      <c r="D66" s="137"/>
      <c r="E66" s="133" t="s">
        <v>708</v>
      </c>
      <c r="F66" s="7" t="s">
        <v>80</v>
      </c>
      <c r="G66" s="93">
        <v>40</v>
      </c>
      <c r="H66" s="137"/>
      <c r="I66" s="137"/>
      <c r="J66" s="137"/>
      <c r="K66" s="137"/>
      <c r="L66" s="137"/>
      <c r="M66" s="137"/>
      <c r="N66" s="137"/>
      <c r="O66" s="137"/>
      <c r="P66" s="137"/>
      <c r="Q66" s="137"/>
      <c r="R66" s="137"/>
      <c r="S66" s="137"/>
      <c r="T66" s="137"/>
      <c r="U66" s="137"/>
      <c r="V66" s="137"/>
      <c r="W66" s="137"/>
      <c r="X66" s="137"/>
      <c r="Y66" s="137"/>
      <c r="Z66" s="137"/>
      <c r="AA66" s="137"/>
      <c r="AB66" s="137"/>
      <c r="AC66" s="137"/>
      <c r="AD66" s="137"/>
      <c r="AE66" s="137"/>
      <c r="AF66" s="137"/>
      <c r="AG66" s="137"/>
      <c r="AH66" s="137"/>
      <c r="AI66" s="137"/>
      <c r="AJ66" s="137"/>
      <c r="AK66" s="137"/>
      <c r="AL66" s="137"/>
      <c r="AM66" s="137"/>
      <c r="AN66" s="137"/>
      <c r="AO66" s="137"/>
      <c r="AP66" s="137"/>
      <c r="AQ66" s="137"/>
      <c r="AR66" s="137"/>
      <c r="AS66" s="137"/>
      <c r="AT66" s="137"/>
      <c r="AU66" s="137"/>
      <c r="AV66" s="137"/>
      <c r="AW66" s="137"/>
      <c r="AX66" s="137"/>
      <c r="AY66" s="137"/>
      <c r="AZ66" s="137"/>
      <c r="BA66" s="137"/>
      <c r="BB66" s="137"/>
      <c r="BC66" s="137"/>
      <c r="BD66" s="137"/>
      <c r="BE66" s="137"/>
      <c r="BF66" s="137"/>
      <c r="BG66" s="137"/>
      <c r="BH66" s="137"/>
      <c r="BI66" s="137"/>
      <c r="BJ66" s="137"/>
      <c r="BK66" s="137"/>
      <c r="BL66" s="137"/>
      <c r="BM66" s="137"/>
      <c r="BN66" s="137"/>
      <c r="BO66" s="137"/>
      <c r="BP66" s="137"/>
      <c r="BQ66" s="137"/>
      <c r="BR66" s="137"/>
      <c r="BS66" s="137"/>
      <c r="BT66" s="137"/>
      <c r="BU66" s="137"/>
      <c r="BV66" s="137"/>
      <c r="BW66" s="137"/>
      <c r="BX66" s="137"/>
      <c r="BY66" s="137"/>
      <c r="BZ66" s="137"/>
      <c r="CA66" s="137"/>
      <c r="CB66" s="137"/>
      <c r="CC66" s="137"/>
      <c r="CD66" s="137"/>
      <c r="CE66" s="137"/>
      <c r="CF66" s="137"/>
      <c r="CG66" s="137"/>
      <c r="CH66" s="137"/>
      <c r="CI66" s="137"/>
      <c r="CJ66" s="137"/>
      <c r="CK66" s="137"/>
      <c r="CL66" s="137"/>
      <c r="CM66" s="137"/>
      <c r="CN66" s="137"/>
      <c r="CO66" s="137"/>
      <c r="CP66" s="137"/>
      <c r="CQ66" s="137"/>
      <c r="CR66" s="137"/>
      <c r="CS66" s="137"/>
      <c r="CT66" s="137"/>
      <c r="CU66" s="137"/>
      <c r="CV66" s="137"/>
      <c r="CW66" s="137"/>
      <c r="CX66" s="137"/>
      <c r="CY66" s="137"/>
      <c r="CZ66" s="137"/>
      <c r="DA66" s="137"/>
      <c r="DB66" s="137"/>
      <c r="DC66" s="137"/>
      <c r="DD66" s="137"/>
      <c r="DE66" s="137"/>
      <c r="DF66" s="137"/>
      <c r="DG66" s="137"/>
      <c r="DH66" s="137"/>
      <c r="DI66" s="137"/>
      <c r="DJ66" s="137"/>
      <c r="DK66" s="137"/>
      <c r="DL66" s="137"/>
      <c r="DM66" s="137"/>
      <c r="DN66" s="137"/>
      <c r="DO66" s="137"/>
      <c r="DP66" s="137"/>
      <c r="DQ66" s="137"/>
      <c r="DR66" s="137"/>
      <c r="DS66" s="137"/>
      <c r="DT66" s="137"/>
      <c r="DU66" s="137"/>
      <c r="DV66" s="137"/>
      <c r="DW66" s="137"/>
      <c r="DX66" s="137"/>
      <c r="DY66" s="137"/>
      <c r="DZ66" s="137"/>
      <c r="EA66" s="137"/>
      <c r="EB66" s="137"/>
      <c r="EC66" s="137"/>
      <c r="ED66" s="137"/>
      <c r="EE66" s="137"/>
      <c r="EF66" s="137"/>
      <c r="EG66" s="137"/>
      <c r="EH66" s="137"/>
      <c r="EI66" s="137"/>
      <c r="EJ66" s="137"/>
      <c r="EK66" s="137"/>
      <c r="EL66" s="137"/>
      <c r="EM66" s="137"/>
      <c r="EN66" s="137"/>
      <c r="EO66" s="137"/>
      <c r="EP66" s="137"/>
      <c r="EQ66" s="137"/>
      <c r="ER66" s="137"/>
      <c r="ES66" s="137"/>
      <c r="ET66" s="137"/>
      <c r="EU66" s="137"/>
      <c r="EV66" s="137"/>
      <c r="EW66" s="137"/>
      <c r="EX66" s="137"/>
      <c r="EY66" s="137"/>
      <c r="EZ66" s="137"/>
      <c r="FA66" s="137"/>
      <c r="FB66" s="137"/>
      <c r="FC66" s="137"/>
      <c r="FD66" s="137"/>
      <c r="FE66" s="137"/>
      <c r="FF66" s="137"/>
      <c r="FG66" s="137"/>
      <c r="FH66" s="137"/>
      <c r="FI66" s="137"/>
      <c r="FJ66" s="137"/>
      <c r="FK66" s="137"/>
      <c r="FL66" s="137"/>
      <c r="FM66" s="137"/>
      <c r="FN66" s="137"/>
      <c r="FO66" s="137"/>
      <c r="FP66" s="137"/>
      <c r="FQ66" s="137"/>
      <c r="FR66" s="137"/>
      <c r="FS66" s="137"/>
      <c r="FT66" s="137"/>
      <c r="FU66" s="137"/>
      <c r="FV66" s="137"/>
      <c r="FW66" s="137"/>
      <c r="FX66" s="137"/>
      <c r="FY66" s="137"/>
      <c r="FZ66" s="137"/>
      <c r="GA66" s="137"/>
      <c r="GB66" s="137"/>
      <c r="GC66" s="137"/>
      <c r="GD66" s="137"/>
      <c r="GE66" s="137"/>
      <c r="GF66" s="137"/>
      <c r="GG66" s="137"/>
      <c r="GH66" s="137"/>
      <c r="GI66" s="137"/>
      <c r="GJ66" s="137"/>
      <c r="GK66" s="137"/>
      <c r="GL66" s="137"/>
      <c r="GM66" s="137"/>
      <c r="GN66" s="137"/>
      <c r="GO66" s="137"/>
      <c r="GP66" s="137"/>
      <c r="GQ66" s="137"/>
      <c r="GR66" s="137"/>
      <c r="GS66" s="137"/>
      <c r="GT66" s="137"/>
      <c r="GU66" s="137"/>
      <c r="GV66" s="137"/>
      <c r="GW66" s="137"/>
      <c r="GX66" s="137"/>
      <c r="GY66" s="137"/>
      <c r="GZ66" s="137"/>
      <c r="HA66" s="137"/>
      <c r="HB66" s="137"/>
      <c r="HC66" s="137"/>
      <c r="HD66" s="137"/>
      <c r="HE66" s="137"/>
      <c r="HF66" s="137"/>
      <c r="HG66" s="137"/>
      <c r="HH66" s="137"/>
      <c r="HI66" s="137"/>
      <c r="HJ66" s="137"/>
      <c r="HK66" s="137"/>
      <c r="HL66" s="137"/>
      <c r="HM66" s="137"/>
      <c r="HN66" s="137"/>
      <c r="HO66" s="137"/>
      <c r="HP66" s="137"/>
      <c r="HQ66" s="137"/>
      <c r="HR66" s="137"/>
      <c r="HS66" s="137"/>
      <c r="HT66" s="137"/>
      <c r="HU66" s="137"/>
      <c r="HV66" s="137"/>
      <c r="HW66" s="137"/>
      <c r="HX66" s="137"/>
      <c r="HY66" s="137"/>
      <c r="HZ66" s="137"/>
      <c r="IA66" s="137"/>
      <c r="IB66" s="137"/>
      <c r="IC66" s="137"/>
      <c r="ID66" s="137"/>
      <c r="IE66" s="137"/>
      <c r="IF66" s="137"/>
      <c r="IG66" s="137"/>
      <c r="IH66" s="137"/>
      <c r="II66" s="137"/>
      <c r="IJ66" s="137"/>
      <c r="IK66" s="137"/>
      <c r="IL66" s="137"/>
      <c r="IM66" s="137"/>
      <c r="IN66" s="137"/>
      <c r="IO66" s="137"/>
      <c r="IP66" s="137"/>
      <c r="IQ66" s="137"/>
      <c r="IR66" s="137"/>
      <c r="IS66" s="137"/>
      <c r="IT66" s="137"/>
      <c r="IU66" s="137"/>
      <c r="IV66" s="137"/>
      <c r="IW66" s="137"/>
      <c r="IX66" s="137"/>
      <c r="IY66" s="137"/>
      <c r="IZ66" s="137"/>
      <c r="JA66" s="137"/>
      <c r="JB66" s="137"/>
      <c r="JC66" s="137"/>
      <c r="JD66" s="137"/>
      <c r="JE66" s="137"/>
      <c r="JF66" s="137"/>
      <c r="JG66" s="137"/>
      <c r="JH66" s="137"/>
      <c r="JI66" s="137"/>
      <c r="JJ66" s="137"/>
      <c r="JK66" s="137"/>
      <c r="JL66" s="137"/>
      <c r="JM66" s="137"/>
      <c r="JN66" s="137"/>
      <c r="JO66" s="137"/>
      <c r="JP66" s="137"/>
      <c r="JQ66" s="137"/>
      <c r="JR66" s="137"/>
      <c r="JS66" s="137"/>
      <c r="JT66" s="137"/>
      <c r="JU66" s="137"/>
      <c r="JV66" s="137"/>
      <c r="JW66" s="137"/>
      <c r="JX66" s="137"/>
      <c r="JY66" s="137"/>
      <c r="JZ66" s="137"/>
      <c r="KA66" s="137"/>
      <c r="KB66" s="137"/>
      <c r="KC66" s="137"/>
      <c r="KD66" s="137"/>
      <c r="KE66" s="137"/>
      <c r="KF66" s="137"/>
      <c r="KG66" s="137"/>
      <c r="KH66" s="137"/>
      <c r="KI66" s="137"/>
      <c r="KJ66" s="137"/>
      <c r="KK66" s="137"/>
      <c r="KL66" s="137"/>
      <c r="KM66" s="137"/>
      <c r="KN66" s="137"/>
      <c r="KO66" s="137"/>
      <c r="KP66" s="137"/>
      <c r="KQ66" s="137"/>
      <c r="KR66" s="137"/>
      <c r="KS66" s="137"/>
      <c r="KT66" s="137"/>
      <c r="KU66" s="137"/>
      <c r="KV66" s="137"/>
      <c r="KW66" s="137"/>
      <c r="KX66" s="137"/>
      <c r="KY66" s="137"/>
      <c r="KZ66" s="137"/>
      <c r="LA66" s="137"/>
      <c r="LB66" s="137"/>
      <c r="LC66" s="137"/>
      <c r="LD66" s="137"/>
      <c r="LE66" s="137"/>
      <c r="LF66" s="137"/>
      <c r="LG66" s="137"/>
      <c r="LH66" s="137"/>
      <c r="LI66" s="137"/>
      <c r="LJ66" s="137"/>
      <c r="LK66" s="137"/>
      <c r="LL66" s="137"/>
      <c r="LM66" s="137"/>
      <c r="LN66" s="137"/>
      <c r="LO66" s="137"/>
      <c r="LP66" s="137"/>
      <c r="LQ66" s="137"/>
      <c r="LR66" s="137"/>
      <c r="LS66" s="137"/>
      <c r="LT66" s="137"/>
      <c r="LU66" s="137"/>
      <c r="LV66" s="137"/>
      <c r="LW66" s="137"/>
      <c r="LX66" s="137"/>
      <c r="LY66" s="137"/>
      <c r="LZ66" s="137"/>
      <c r="MA66" s="137"/>
      <c r="MB66" s="137"/>
      <c r="MC66" s="137"/>
      <c r="MD66" s="137"/>
      <c r="ME66" s="137"/>
      <c r="MF66" s="137"/>
      <c r="MG66" s="137"/>
      <c r="MH66" s="137"/>
      <c r="MI66" s="137"/>
      <c r="MJ66" s="137"/>
      <c r="MK66" s="137"/>
      <c r="ML66" s="137"/>
      <c r="MM66" s="137"/>
      <c r="MN66" s="137"/>
      <c r="MO66" s="137"/>
      <c r="MP66" s="137"/>
      <c r="MQ66" s="137"/>
      <c r="MR66" s="137"/>
      <c r="MS66" s="137"/>
      <c r="MT66" s="137"/>
      <c r="MU66" s="137"/>
      <c r="MV66" s="137"/>
      <c r="MW66" s="137"/>
      <c r="MX66" s="137"/>
      <c r="MY66" s="137"/>
      <c r="MZ66" s="137"/>
      <c r="NA66" s="137"/>
      <c r="NB66" s="137"/>
      <c r="NC66" s="137"/>
      <c r="ND66" s="137"/>
      <c r="NE66" s="137"/>
      <c r="NF66" s="137"/>
      <c r="NG66" s="137"/>
      <c r="NH66" s="137"/>
      <c r="NI66" s="137"/>
      <c r="NJ66" s="137"/>
      <c r="NK66" s="137"/>
      <c r="NL66" s="137"/>
      <c r="NM66" s="137"/>
      <c r="NN66" s="137"/>
      <c r="NO66" s="137"/>
      <c r="NP66" s="137"/>
      <c r="NQ66" s="137"/>
      <c r="NR66" s="137"/>
      <c r="NS66" s="137"/>
      <c r="NT66" s="137"/>
      <c r="NU66" s="137"/>
      <c r="NV66" s="137"/>
      <c r="NW66" s="137"/>
      <c r="NX66" s="137"/>
      <c r="NY66" s="137"/>
      <c r="NZ66" s="137"/>
      <c r="OA66" s="137"/>
      <c r="OB66" s="137"/>
      <c r="OC66" s="137"/>
      <c r="OD66" s="137"/>
      <c r="OE66" s="137"/>
      <c r="OF66" s="137"/>
      <c r="OG66" s="137"/>
      <c r="OH66" s="137"/>
      <c r="OI66" s="137"/>
      <c r="OJ66" s="137"/>
      <c r="OK66" s="137"/>
      <c r="OL66" s="137"/>
      <c r="OM66" s="137"/>
      <c r="ON66" s="137"/>
      <c r="OO66" s="137"/>
      <c r="OP66" s="137"/>
      <c r="OQ66" s="137"/>
      <c r="OR66" s="137"/>
      <c r="OS66" s="137"/>
      <c r="OT66" s="137"/>
      <c r="OU66" s="137"/>
      <c r="OV66" s="137"/>
      <c r="OW66" s="137"/>
      <c r="OX66" s="137"/>
      <c r="OY66" s="137"/>
      <c r="OZ66" s="137"/>
      <c r="PA66" s="137"/>
      <c r="PB66" s="137"/>
      <c r="PC66" s="137"/>
      <c r="PD66" s="137"/>
      <c r="PE66" s="137"/>
      <c r="PF66" s="137"/>
      <c r="PG66" s="137"/>
      <c r="PH66" s="137"/>
      <c r="PI66" s="137"/>
      <c r="PJ66" s="137"/>
      <c r="PK66" s="137"/>
      <c r="PL66" s="137"/>
      <c r="PM66" s="137"/>
      <c r="PN66" s="137"/>
      <c r="PO66" s="137"/>
      <c r="PP66" s="137"/>
      <c r="PQ66" s="137"/>
      <c r="PR66" s="137"/>
      <c r="PS66" s="137"/>
      <c r="PT66" s="137"/>
      <c r="PU66" s="137"/>
      <c r="PV66" s="137"/>
      <c r="PW66" s="137"/>
      <c r="PX66" s="137"/>
      <c r="PY66" s="137"/>
      <c r="PZ66" s="137"/>
      <c r="QA66" s="137"/>
      <c r="QB66" s="137"/>
      <c r="QC66" s="137"/>
      <c r="QD66" s="137"/>
      <c r="QE66" s="137"/>
      <c r="QF66" s="137"/>
      <c r="QG66" s="137"/>
      <c r="QH66" s="137"/>
      <c r="QI66" s="137"/>
      <c r="QJ66" s="137"/>
      <c r="QK66" s="137"/>
      <c r="QL66" s="137"/>
      <c r="QM66" s="137"/>
      <c r="QN66" s="137"/>
      <c r="QO66" s="137"/>
      <c r="QP66" s="137"/>
      <c r="QQ66" s="137"/>
      <c r="QR66" s="137"/>
      <c r="QS66" s="137"/>
      <c r="QT66" s="137"/>
      <c r="QU66" s="137"/>
      <c r="QV66" s="137"/>
      <c r="QW66" s="137"/>
      <c r="QX66" s="137"/>
      <c r="QY66" s="137"/>
      <c r="QZ66" s="137"/>
      <c r="RA66" s="137"/>
      <c r="RB66" s="137"/>
      <c r="RC66" s="137"/>
      <c r="RD66" s="137"/>
      <c r="RE66" s="137"/>
      <c r="RF66" s="137"/>
      <c r="RG66" s="137"/>
      <c r="RH66" s="137"/>
      <c r="RI66" s="137"/>
      <c r="RJ66" s="137"/>
      <c r="RK66" s="137"/>
      <c r="RL66" s="137"/>
      <c r="RM66" s="137"/>
      <c r="RN66" s="137"/>
      <c r="RO66" s="137"/>
      <c r="RP66" s="137"/>
      <c r="RQ66" s="137"/>
      <c r="RR66" s="137"/>
      <c r="RS66" s="137"/>
      <c r="RT66" s="137"/>
      <c r="RU66" s="137"/>
      <c r="RV66" s="137"/>
      <c r="RW66" s="137"/>
      <c r="RX66" s="137"/>
      <c r="RY66" s="137"/>
      <c r="RZ66" s="137"/>
      <c r="SA66" s="137"/>
      <c r="SB66" s="137"/>
      <c r="SC66" s="137"/>
      <c r="SD66" s="137"/>
      <c r="SE66" s="137"/>
      <c r="SF66" s="137"/>
      <c r="SG66" s="137"/>
      <c r="SH66" s="137"/>
      <c r="SI66" s="137"/>
      <c r="SJ66" s="137"/>
      <c r="SK66" s="137"/>
      <c r="SL66" s="137"/>
      <c r="SM66" s="137"/>
      <c r="SN66" s="137"/>
      <c r="SO66" s="137"/>
      <c r="SP66" s="137"/>
      <c r="SQ66" s="137"/>
      <c r="SR66" s="137"/>
      <c r="SS66" s="137"/>
      <c r="ST66" s="137"/>
      <c r="SU66" s="137"/>
      <c r="SV66" s="137"/>
      <c r="SW66" s="137"/>
      <c r="SX66" s="137"/>
      <c r="SY66" s="137"/>
      <c r="SZ66" s="137"/>
      <c r="TA66" s="137"/>
      <c r="TB66" s="137"/>
      <c r="TC66" s="137"/>
      <c r="TD66" s="137"/>
      <c r="TE66" s="137"/>
      <c r="TF66" s="137"/>
      <c r="TG66" s="137"/>
      <c r="TH66" s="137"/>
      <c r="TI66" s="137"/>
      <c r="TJ66" s="137"/>
      <c r="TK66" s="137"/>
      <c r="TL66" s="137"/>
      <c r="TM66" s="137"/>
      <c r="TN66" s="137"/>
      <c r="TO66" s="137"/>
      <c r="TP66" s="137"/>
      <c r="TQ66" s="137"/>
      <c r="TR66" s="137"/>
      <c r="TS66" s="137"/>
      <c r="TT66" s="137"/>
      <c r="TU66" s="137"/>
      <c r="TV66" s="137"/>
      <c r="TW66" s="137"/>
      <c r="TX66" s="137"/>
      <c r="TY66" s="137"/>
      <c r="TZ66" s="137"/>
      <c r="UA66" s="137"/>
      <c r="UB66" s="137"/>
      <c r="UC66" s="137"/>
      <c r="UD66" s="137"/>
      <c r="UE66" s="137"/>
      <c r="UF66" s="137"/>
      <c r="UG66" s="137"/>
      <c r="UH66" s="137"/>
      <c r="UI66" s="137"/>
      <c r="UJ66" s="137"/>
      <c r="UK66" s="137"/>
      <c r="UL66" s="137"/>
      <c r="UM66" s="137"/>
      <c r="UN66" s="137"/>
      <c r="UO66" s="137"/>
      <c r="UP66" s="137"/>
      <c r="UQ66" s="137"/>
      <c r="UR66" s="137"/>
      <c r="US66" s="137"/>
      <c r="UT66" s="137"/>
      <c r="UU66" s="137"/>
      <c r="UV66" s="137"/>
      <c r="UW66" s="137"/>
      <c r="UX66" s="137"/>
      <c r="UY66" s="137"/>
      <c r="UZ66" s="137"/>
      <c r="VA66" s="137"/>
      <c r="VB66" s="137"/>
      <c r="VC66" s="137"/>
      <c r="VD66" s="137"/>
      <c r="VE66" s="137"/>
      <c r="VF66" s="137"/>
      <c r="VG66" s="137"/>
      <c r="VH66" s="137"/>
      <c r="VI66" s="137"/>
      <c r="VJ66" s="137"/>
      <c r="VK66" s="137"/>
      <c r="VL66" s="137"/>
      <c r="VM66" s="137"/>
      <c r="VN66" s="137"/>
      <c r="VO66" s="137"/>
      <c r="VP66" s="137"/>
      <c r="VQ66" s="137"/>
      <c r="VR66" s="137"/>
      <c r="VS66" s="137"/>
      <c r="VT66" s="137"/>
      <c r="VU66" s="137"/>
      <c r="VV66" s="137"/>
      <c r="VW66" s="137"/>
      <c r="VX66" s="137"/>
      <c r="VY66" s="137"/>
      <c r="VZ66" s="137"/>
      <c r="WA66" s="137"/>
      <c r="WB66" s="137"/>
      <c r="WC66" s="137"/>
      <c r="WD66" s="137"/>
      <c r="WE66" s="137"/>
      <c r="WF66" s="137"/>
      <c r="WG66" s="137"/>
      <c r="WH66" s="137"/>
      <c r="WI66" s="137"/>
      <c r="WJ66" s="137"/>
      <c r="WK66" s="137"/>
      <c r="WL66" s="137"/>
      <c r="WM66" s="137"/>
      <c r="WN66" s="137"/>
      <c r="WO66" s="137"/>
      <c r="WP66" s="137"/>
      <c r="WQ66" s="137"/>
      <c r="WR66" s="137"/>
      <c r="WS66" s="137"/>
      <c r="WT66" s="137"/>
      <c r="WU66" s="137"/>
      <c r="WV66" s="137"/>
      <c r="WW66" s="137"/>
      <c r="WX66" s="137"/>
      <c r="WY66" s="137"/>
      <c r="WZ66" s="137"/>
      <c r="XA66" s="137"/>
      <c r="XB66" s="137"/>
      <c r="XC66" s="137"/>
      <c r="XD66" s="137"/>
      <c r="XE66" s="137"/>
      <c r="XF66" s="137"/>
      <c r="XG66" s="137"/>
      <c r="XH66" s="137"/>
      <c r="XI66" s="137"/>
      <c r="XJ66" s="137"/>
      <c r="XK66" s="137"/>
      <c r="XL66" s="137"/>
      <c r="XM66" s="137"/>
      <c r="XN66" s="137"/>
      <c r="XO66" s="137"/>
      <c r="XP66" s="137"/>
      <c r="XQ66" s="137"/>
      <c r="XR66" s="137"/>
      <c r="XS66" s="137"/>
      <c r="XT66" s="137"/>
      <c r="XU66" s="137"/>
      <c r="XV66" s="137"/>
      <c r="XW66" s="137"/>
      <c r="XX66" s="137"/>
      <c r="XY66" s="137"/>
      <c r="XZ66" s="137"/>
      <c r="YA66" s="137"/>
      <c r="YB66" s="137"/>
      <c r="YC66" s="137"/>
      <c r="YD66" s="137"/>
      <c r="YE66" s="137"/>
      <c r="YF66" s="137"/>
      <c r="YG66" s="137"/>
      <c r="YH66" s="137"/>
      <c r="YI66" s="137"/>
      <c r="YJ66" s="137"/>
      <c r="YK66" s="137"/>
      <c r="YL66" s="137"/>
      <c r="YM66" s="137"/>
      <c r="YN66" s="137"/>
      <c r="YO66" s="137"/>
      <c r="YP66" s="137"/>
      <c r="YQ66" s="137"/>
      <c r="YR66" s="137"/>
      <c r="YS66" s="137"/>
      <c r="YT66" s="137"/>
      <c r="YU66" s="137"/>
      <c r="YV66" s="137"/>
      <c r="YW66" s="137"/>
      <c r="YX66" s="137"/>
      <c r="YY66" s="137"/>
      <c r="YZ66" s="137"/>
      <c r="ZA66" s="137"/>
      <c r="ZB66" s="137"/>
      <c r="ZC66" s="137"/>
      <c r="ZD66" s="137"/>
      <c r="ZE66" s="137"/>
      <c r="ZF66" s="137"/>
      <c r="ZG66" s="137"/>
      <c r="ZH66" s="137"/>
      <c r="ZI66" s="137"/>
      <c r="ZJ66" s="137"/>
      <c r="ZK66" s="137"/>
      <c r="ZL66" s="137"/>
      <c r="ZM66" s="137"/>
      <c r="ZN66" s="137"/>
      <c r="ZO66" s="137"/>
      <c r="ZP66" s="137"/>
      <c r="ZQ66" s="137"/>
      <c r="ZR66" s="137"/>
      <c r="ZS66" s="137"/>
      <c r="ZT66" s="137"/>
      <c r="ZU66" s="137"/>
      <c r="ZV66" s="137"/>
      <c r="ZW66" s="137"/>
      <c r="ZX66" s="137"/>
      <c r="ZY66" s="137"/>
      <c r="ZZ66" s="137"/>
      <c r="AAA66" s="137"/>
      <c r="AAB66" s="137"/>
      <c r="AAC66" s="137"/>
      <c r="AAD66" s="137"/>
      <c r="AAE66" s="137"/>
      <c r="AAF66" s="137"/>
      <c r="AAG66" s="137"/>
      <c r="AAH66" s="137"/>
      <c r="AAI66" s="137"/>
      <c r="AAJ66" s="137"/>
      <c r="AAK66" s="137"/>
      <c r="AAL66" s="137"/>
      <c r="AAM66" s="137"/>
      <c r="AAN66" s="137"/>
      <c r="AAO66" s="137"/>
      <c r="AAP66" s="137"/>
      <c r="AAQ66" s="137"/>
      <c r="AAR66" s="137"/>
      <c r="AAS66" s="137"/>
      <c r="AAT66" s="137"/>
      <c r="AAU66" s="137"/>
      <c r="AAV66" s="137"/>
      <c r="AAW66" s="137"/>
      <c r="AAX66" s="137"/>
      <c r="AAY66" s="137"/>
      <c r="AAZ66" s="137"/>
      <c r="ABA66" s="137"/>
      <c r="ABB66" s="137"/>
      <c r="ABC66" s="137"/>
      <c r="ABD66" s="137"/>
      <c r="ABE66" s="137"/>
      <c r="ABF66" s="137"/>
      <c r="ABG66" s="137"/>
      <c r="ABH66" s="137"/>
      <c r="ABI66" s="137"/>
      <c r="ABJ66" s="137"/>
      <c r="ABK66" s="137"/>
      <c r="ABL66" s="137"/>
      <c r="ABM66" s="137"/>
      <c r="ABN66" s="137"/>
      <c r="ABO66" s="137"/>
      <c r="ABP66" s="137"/>
      <c r="ABQ66" s="137"/>
      <c r="ABR66" s="137"/>
      <c r="ABS66" s="137"/>
      <c r="ABT66" s="137"/>
      <c r="ABU66" s="137"/>
      <c r="ABV66" s="137"/>
      <c r="ABW66" s="137"/>
      <c r="ABX66" s="137"/>
      <c r="ABY66" s="137"/>
      <c r="ABZ66" s="137"/>
      <c r="ACA66" s="137"/>
      <c r="ACB66" s="137"/>
      <c r="ACC66" s="137"/>
      <c r="ACD66" s="137"/>
      <c r="ACE66" s="137"/>
      <c r="ACF66" s="137"/>
      <c r="ACG66" s="137"/>
      <c r="ACH66" s="137"/>
      <c r="ACI66" s="137"/>
      <c r="ACJ66" s="137"/>
      <c r="ACK66" s="137"/>
      <c r="ACL66" s="137"/>
      <c r="ACM66" s="137"/>
      <c r="ACN66" s="137"/>
      <c r="ACO66" s="137"/>
      <c r="ACP66" s="137"/>
      <c r="ACQ66" s="137"/>
      <c r="ACR66" s="137"/>
      <c r="ACS66" s="137"/>
      <c r="ACT66" s="137"/>
      <c r="ACU66" s="137"/>
      <c r="ACV66" s="137"/>
      <c r="ACW66" s="137"/>
      <c r="ACX66" s="137"/>
      <c r="ACY66" s="137"/>
      <c r="ACZ66" s="137"/>
      <c r="ADA66" s="137"/>
      <c r="ADB66" s="137"/>
      <c r="ADC66" s="137"/>
      <c r="ADD66" s="137"/>
      <c r="ADE66" s="137"/>
      <c r="ADF66" s="137"/>
      <c r="ADG66" s="137"/>
      <c r="ADH66" s="137"/>
      <c r="ADI66" s="137"/>
      <c r="ADJ66" s="137"/>
      <c r="ADK66" s="137"/>
      <c r="ADL66" s="137"/>
      <c r="ADM66" s="137"/>
      <c r="ADN66" s="137"/>
      <c r="ADO66" s="137"/>
      <c r="ADP66" s="137"/>
      <c r="ADQ66" s="137"/>
      <c r="ADR66" s="137"/>
      <c r="ADS66" s="137"/>
      <c r="ADT66" s="137"/>
      <c r="ADU66" s="137"/>
      <c r="ADV66" s="137"/>
      <c r="ADW66" s="137"/>
      <c r="ADX66" s="137"/>
      <c r="ADY66" s="137"/>
      <c r="ADZ66" s="137"/>
      <c r="AEA66" s="137"/>
      <c r="AEB66" s="137"/>
      <c r="AEC66" s="137"/>
      <c r="AED66" s="137"/>
      <c r="AEE66" s="137"/>
      <c r="AEF66" s="137"/>
      <c r="AEG66" s="137"/>
      <c r="AEH66" s="137"/>
      <c r="AEI66" s="137"/>
      <c r="AEJ66" s="137"/>
      <c r="AEK66" s="137"/>
      <c r="AEL66" s="137"/>
      <c r="AEM66" s="137"/>
      <c r="AEN66" s="137"/>
      <c r="AEO66" s="137"/>
      <c r="AEP66" s="137"/>
      <c r="AEQ66" s="137"/>
      <c r="AER66" s="137"/>
      <c r="AES66" s="137"/>
      <c r="AET66" s="137"/>
      <c r="AEU66" s="137"/>
      <c r="AEV66" s="137"/>
      <c r="AEW66" s="137"/>
      <c r="AEX66" s="137"/>
      <c r="AEY66" s="137"/>
      <c r="AEZ66" s="137"/>
      <c r="AFA66" s="137"/>
      <c r="AFB66" s="137"/>
      <c r="AFC66" s="137"/>
      <c r="AFD66" s="137"/>
      <c r="AFE66" s="137"/>
      <c r="AFF66" s="137"/>
      <c r="AFG66" s="137"/>
      <c r="AFH66" s="137"/>
      <c r="AFI66" s="137"/>
      <c r="AFJ66" s="137"/>
      <c r="AFK66" s="137"/>
      <c r="AFL66" s="137"/>
      <c r="AFM66" s="137"/>
      <c r="AFN66" s="137"/>
      <c r="AFO66" s="137"/>
      <c r="AFP66" s="137"/>
      <c r="AFQ66" s="137"/>
      <c r="AFR66" s="137"/>
      <c r="AFS66" s="137"/>
      <c r="AFT66" s="137"/>
      <c r="AFU66" s="137"/>
      <c r="AFV66" s="137"/>
      <c r="AFW66" s="137"/>
      <c r="AFX66" s="137"/>
      <c r="AFY66" s="137"/>
      <c r="AFZ66" s="137"/>
      <c r="AGA66" s="137"/>
      <c r="AGB66" s="137"/>
      <c r="AGC66" s="137"/>
      <c r="AGD66" s="137"/>
      <c r="AGE66" s="137"/>
      <c r="AGF66" s="137"/>
      <c r="AGG66" s="137"/>
      <c r="AGH66" s="137"/>
      <c r="AGI66" s="137"/>
      <c r="AGJ66" s="137"/>
      <c r="AGK66" s="137"/>
      <c r="AGL66" s="137"/>
      <c r="AGM66" s="137"/>
      <c r="AGN66" s="137"/>
      <c r="AGO66" s="137"/>
      <c r="AGP66" s="137"/>
      <c r="AGQ66" s="137"/>
      <c r="AGR66" s="137"/>
      <c r="AGS66" s="137"/>
      <c r="AGT66" s="137"/>
      <c r="AGU66" s="137"/>
      <c r="AGV66" s="137"/>
      <c r="AGW66" s="137"/>
      <c r="AGX66" s="137"/>
      <c r="AGY66" s="137"/>
      <c r="AGZ66" s="137"/>
      <c r="AHA66" s="137"/>
      <c r="AHB66" s="137"/>
      <c r="AHC66" s="137"/>
      <c r="AHD66" s="137"/>
      <c r="AHE66" s="137"/>
      <c r="AHF66" s="137"/>
      <c r="AHG66" s="137"/>
      <c r="AHH66" s="137"/>
      <c r="AHI66" s="137"/>
      <c r="AHJ66" s="137"/>
      <c r="AHK66" s="137"/>
      <c r="AHL66" s="137"/>
      <c r="AHM66" s="137"/>
      <c r="AHN66" s="137"/>
      <c r="AHO66" s="137"/>
      <c r="AHP66" s="137"/>
      <c r="AHQ66" s="137"/>
      <c r="AHR66" s="137"/>
      <c r="AHS66" s="137"/>
      <c r="AHT66" s="137"/>
      <c r="AHU66" s="137"/>
      <c r="AHV66" s="137"/>
      <c r="AHW66" s="137"/>
      <c r="AHX66" s="137"/>
      <c r="AHY66" s="137"/>
      <c r="AHZ66" s="137"/>
      <c r="AIA66" s="137"/>
      <c r="AIB66" s="137"/>
      <c r="AIC66" s="137"/>
      <c r="AID66" s="137"/>
      <c r="AIE66" s="137"/>
      <c r="AIF66" s="137"/>
      <c r="AIG66" s="137"/>
      <c r="AIH66" s="137"/>
      <c r="AII66" s="137"/>
      <c r="AIJ66" s="137"/>
      <c r="AIK66" s="137"/>
      <c r="AIL66" s="137"/>
      <c r="AIM66" s="137"/>
      <c r="AIN66" s="137"/>
      <c r="AIO66" s="137"/>
      <c r="AIP66" s="137"/>
      <c r="AIQ66" s="137"/>
      <c r="AIR66" s="137"/>
      <c r="AIS66" s="137"/>
      <c r="AIT66" s="137"/>
      <c r="AIU66" s="137"/>
      <c r="AIV66" s="137"/>
      <c r="AIW66" s="137"/>
      <c r="AIX66" s="137"/>
      <c r="AIY66" s="137"/>
      <c r="AIZ66" s="137"/>
      <c r="AJA66" s="137"/>
      <c r="AJB66" s="137"/>
      <c r="AJC66" s="137"/>
      <c r="AJD66" s="137"/>
      <c r="AJE66" s="137"/>
      <c r="AJF66" s="137"/>
      <c r="AJG66" s="137"/>
      <c r="AJH66" s="137"/>
      <c r="AJI66" s="137"/>
      <c r="AJJ66" s="137"/>
      <c r="AJK66" s="137"/>
      <c r="AJL66" s="137"/>
      <c r="AJM66" s="137"/>
      <c r="AJN66" s="137"/>
      <c r="AJO66" s="137"/>
      <c r="AJP66" s="137"/>
      <c r="AJQ66" s="137"/>
      <c r="AJR66" s="137"/>
      <c r="AJS66" s="137"/>
      <c r="AJT66" s="137"/>
      <c r="AJU66" s="137"/>
      <c r="AJV66" s="137"/>
      <c r="AJW66" s="137"/>
      <c r="AJX66" s="137"/>
      <c r="AJY66" s="137"/>
      <c r="AJZ66" s="137"/>
      <c r="AKA66" s="137"/>
      <c r="AKB66" s="137"/>
      <c r="AKC66" s="137"/>
      <c r="AKD66" s="137"/>
      <c r="AKE66" s="137"/>
      <c r="AKF66" s="137"/>
      <c r="AKG66" s="137"/>
      <c r="AKH66" s="137"/>
      <c r="AKI66" s="137"/>
      <c r="AKJ66" s="137"/>
      <c r="AKK66" s="137"/>
      <c r="AKL66" s="137"/>
      <c r="AKM66" s="137"/>
      <c r="AKN66" s="137"/>
      <c r="AKO66" s="137"/>
      <c r="AKP66" s="137"/>
      <c r="AKQ66" s="137"/>
      <c r="AKR66" s="137"/>
      <c r="AKS66" s="137"/>
      <c r="AKT66" s="137"/>
      <c r="AKU66" s="137"/>
      <c r="AKV66" s="137"/>
      <c r="AKW66" s="137"/>
      <c r="AKX66" s="137"/>
      <c r="AKY66" s="137"/>
      <c r="AKZ66" s="137"/>
      <c r="ALA66" s="137"/>
      <c r="ALB66" s="137"/>
      <c r="ALC66" s="137"/>
      <c r="ALD66" s="137"/>
      <c r="ALE66" s="137"/>
      <c r="ALF66" s="137"/>
      <c r="ALG66" s="137"/>
      <c r="ALH66" s="137"/>
      <c r="ALI66" s="137"/>
      <c r="ALJ66" s="137"/>
      <c r="ALK66" s="137"/>
      <c r="ALL66" s="137"/>
      <c r="ALM66" s="137"/>
      <c r="ALN66" s="137"/>
      <c r="ALO66" s="137"/>
      <c r="ALP66" s="137"/>
      <c r="ALQ66" s="137"/>
      <c r="ALR66" s="137"/>
      <c r="ALS66" s="137"/>
      <c r="ALT66" s="137"/>
      <c r="ALU66" s="137"/>
      <c r="ALV66" s="137"/>
      <c r="ALW66" s="137"/>
      <c r="ALX66" s="137"/>
      <c r="ALY66" s="137"/>
      <c r="ALZ66" s="137"/>
      <c r="AMA66" s="137"/>
      <c r="AMB66" s="137"/>
      <c r="AMC66" s="137"/>
      <c r="AMD66" s="137"/>
      <c r="AME66" s="137"/>
      <c r="AMF66" s="137"/>
      <c r="AMG66" s="137"/>
      <c r="AMH66" s="137"/>
      <c r="AMI66" s="137"/>
      <c r="AMJ66" s="137"/>
      <c r="AMK66" s="137"/>
      <c r="AML66" s="137"/>
      <c r="AMM66" s="137"/>
      <c r="AMN66" s="137"/>
      <c r="AMO66" s="137"/>
      <c r="AMP66" s="137"/>
      <c r="AMQ66" s="137"/>
      <c r="AMR66" s="137"/>
      <c r="AMS66" s="137"/>
      <c r="AMT66" s="137"/>
      <c r="AMU66" s="137"/>
      <c r="AMV66" s="137"/>
      <c r="AMW66" s="137"/>
      <c r="AMX66" s="137"/>
      <c r="AMY66" s="137"/>
      <c r="AMZ66" s="137"/>
      <c r="ANA66" s="137"/>
      <c r="ANB66" s="137"/>
      <c r="ANC66" s="137"/>
      <c r="AND66" s="137"/>
      <c r="ANE66" s="137"/>
      <c r="ANF66" s="137"/>
      <c r="ANG66" s="137"/>
      <c r="ANH66" s="137"/>
      <c r="ANI66" s="137"/>
      <c r="ANJ66" s="137"/>
      <c r="ANK66" s="137"/>
      <c r="ANL66" s="137"/>
      <c r="ANM66" s="137"/>
      <c r="ANN66" s="137"/>
      <c r="ANO66" s="137"/>
      <c r="ANP66" s="137"/>
      <c r="ANQ66" s="137"/>
      <c r="ANR66" s="137"/>
      <c r="ANS66" s="137"/>
      <c r="ANT66" s="137"/>
      <c r="ANU66" s="137"/>
      <c r="ANV66" s="137"/>
      <c r="ANW66" s="137"/>
      <c r="ANX66" s="137"/>
      <c r="ANY66" s="137"/>
      <c r="ANZ66" s="137"/>
      <c r="AOA66" s="137"/>
      <c r="AOB66" s="137"/>
      <c r="AOC66" s="137"/>
      <c r="AOD66" s="137"/>
      <c r="AOE66" s="137"/>
      <c r="AOF66" s="137"/>
      <c r="AOG66" s="137"/>
      <c r="AOH66" s="137"/>
      <c r="AOI66" s="137"/>
      <c r="AOJ66" s="137"/>
      <c r="AOK66" s="137"/>
      <c r="AOL66" s="137"/>
      <c r="AOM66" s="137"/>
      <c r="AON66" s="137"/>
      <c r="AOO66" s="137"/>
      <c r="AOP66" s="137"/>
      <c r="AOQ66" s="137"/>
      <c r="AOR66" s="137"/>
      <c r="AOS66" s="137"/>
      <c r="AOT66" s="137"/>
      <c r="AOU66" s="137"/>
      <c r="AOV66" s="137"/>
      <c r="AOW66" s="137"/>
      <c r="AOX66" s="137"/>
      <c r="AOY66" s="137"/>
      <c r="AOZ66" s="137"/>
      <c r="APA66" s="137"/>
      <c r="APB66" s="137"/>
      <c r="APC66" s="137"/>
      <c r="APD66" s="137"/>
      <c r="APE66" s="137"/>
      <c r="APF66" s="137"/>
      <c r="APG66" s="137"/>
      <c r="APH66" s="137"/>
      <c r="API66" s="137"/>
      <c r="APJ66" s="137"/>
      <c r="APK66" s="137"/>
      <c r="APL66" s="137"/>
      <c r="APM66" s="137"/>
      <c r="APN66" s="137"/>
      <c r="APO66" s="137"/>
      <c r="APP66" s="137"/>
      <c r="APQ66" s="137"/>
      <c r="APR66" s="137"/>
      <c r="APS66" s="137"/>
      <c r="APT66" s="137"/>
      <c r="APU66" s="137"/>
      <c r="APV66" s="137"/>
      <c r="APW66" s="137"/>
      <c r="APX66" s="137"/>
      <c r="APY66" s="137"/>
      <c r="APZ66" s="137"/>
      <c r="AQA66" s="137"/>
      <c r="AQB66" s="137"/>
      <c r="AQC66" s="137"/>
      <c r="AQD66" s="137"/>
      <c r="AQE66" s="137"/>
      <c r="AQF66" s="137"/>
      <c r="AQG66" s="137"/>
      <c r="AQH66" s="137"/>
      <c r="AQI66" s="137"/>
      <c r="AQJ66" s="137"/>
      <c r="AQK66" s="137"/>
      <c r="AQL66" s="137"/>
      <c r="AQM66" s="137"/>
      <c r="AQN66" s="137"/>
      <c r="AQO66" s="137"/>
      <c r="AQP66" s="137"/>
      <c r="AQQ66" s="137"/>
      <c r="AQR66" s="137"/>
      <c r="AQS66" s="137"/>
      <c r="AQT66" s="137"/>
      <c r="AQU66" s="137"/>
      <c r="AQV66" s="137"/>
      <c r="AQW66" s="137"/>
      <c r="AQX66" s="137"/>
      <c r="AQY66" s="137"/>
      <c r="AQZ66" s="137"/>
      <c r="ARA66" s="137"/>
      <c r="ARB66" s="137"/>
      <c r="ARC66" s="137"/>
      <c r="ARD66" s="137"/>
      <c r="ARE66" s="137"/>
      <c r="ARF66" s="137"/>
      <c r="ARG66" s="137"/>
      <c r="ARH66" s="137"/>
      <c r="ARI66" s="137"/>
      <c r="ARJ66" s="137"/>
      <c r="ARK66" s="137"/>
      <c r="ARL66" s="137"/>
      <c r="ARM66" s="137"/>
      <c r="ARN66" s="137"/>
      <c r="ARO66" s="137"/>
      <c r="ARP66" s="137"/>
      <c r="ARQ66" s="137"/>
      <c r="ARR66" s="137"/>
      <c r="ARS66" s="137"/>
      <c r="ART66" s="137"/>
      <c r="ARU66" s="137"/>
      <c r="ARV66" s="137"/>
      <c r="ARW66" s="137"/>
      <c r="ARX66" s="137"/>
      <c r="ARY66" s="137"/>
      <c r="ARZ66" s="137"/>
      <c r="ASA66" s="137"/>
      <c r="ASB66" s="137"/>
      <c r="ASC66" s="137"/>
      <c r="ASD66" s="137"/>
      <c r="ASE66" s="137"/>
      <c r="ASF66" s="137"/>
      <c r="ASG66" s="137"/>
      <c r="ASH66" s="137"/>
      <c r="ASI66" s="137"/>
      <c r="ASJ66" s="137"/>
      <c r="ASK66" s="137"/>
      <c r="ASL66" s="137"/>
      <c r="ASM66" s="137"/>
      <c r="ASN66" s="137"/>
      <c r="ASO66" s="137"/>
      <c r="ASP66" s="137"/>
      <c r="ASQ66" s="137"/>
      <c r="ASR66" s="137"/>
      <c r="ASS66" s="137"/>
      <c r="AST66" s="137"/>
      <c r="ASU66" s="137"/>
      <c r="ASV66" s="137"/>
      <c r="ASW66" s="137"/>
      <c r="ASX66" s="137"/>
      <c r="ASY66" s="137"/>
      <c r="ASZ66" s="137"/>
      <c r="ATA66" s="137"/>
      <c r="ATB66" s="137"/>
      <c r="ATC66" s="137"/>
      <c r="ATD66" s="137"/>
      <c r="ATE66" s="137"/>
      <c r="ATF66" s="137"/>
      <c r="ATG66" s="137"/>
      <c r="ATH66" s="137"/>
      <c r="ATI66" s="137"/>
      <c r="ATJ66" s="137"/>
      <c r="ATK66" s="137"/>
      <c r="ATL66" s="137"/>
      <c r="ATM66" s="137"/>
      <c r="ATN66" s="137"/>
      <c r="ATO66" s="137"/>
      <c r="ATP66" s="137"/>
      <c r="ATQ66" s="137"/>
      <c r="ATR66" s="137"/>
      <c r="ATS66" s="137"/>
      <c r="ATT66" s="137"/>
      <c r="ATU66" s="137"/>
      <c r="ATV66" s="137"/>
      <c r="ATW66" s="137"/>
      <c r="ATX66" s="137"/>
      <c r="ATY66" s="137"/>
      <c r="ATZ66" s="137"/>
      <c r="AUA66" s="137"/>
      <c r="AUB66" s="137"/>
      <c r="AUC66" s="137"/>
      <c r="AUD66" s="137"/>
      <c r="AUE66" s="137"/>
      <c r="AUF66" s="137"/>
      <c r="AUG66" s="137"/>
      <c r="AUH66" s="137"/>
      <c r="AUI66" s="137"/>
      <c r="AUJ66" s="137"/>
      <c r="AUK66" s="137"/>
      <c r="AUL66" s="137"/>
      <c r="AUM66" s="137"/>
      <c r="AUN66" s="137"/>
      <c r="AUO66" s="137"/>
      <c r="AUP66" s="137"/>
      <c r="AUQ66" s="137"/>
      <c r="AUR66" s="137"/>
      <c r="AUS66" s="137"/>
      <c r="AUT66" s="137"/>
      <c r="AUU66" s="137"/>
      <c r="AUV66" s="137"/>
      <c r="AUW66" s="137"/>
      <c r="AUX66" s="137"/>
      <c r="AUY66" s="137"/>
      <c r="AUZ66" s="137"/>
      <c r="AVA66" s="137"/>
      <c r="AVB66" s="137"/>
      <c r="AVC66" s="137"/>
      <c r="AVD66" s="137"/>
      <c r="AVE66" s="137"/>
      <c r="AVF66" s="137"/>
      <c r="AVG66" s="137"/>
      <c r="AVH66" s="137"/>
      <c r="AVI66" s="137"/>
      <c r="AVJ66" s="137"/>
      <c r="AVK66" s="137"/>
      <c r="AVL66" s="137"/>
      <c r="AVM66" s="137"/>
      <c r="AVN66" s="137"/>
      <c r="AVO66" s="137"/>
      <c r="AVP66" s="137"/>
      <c r="AVQ66" s="137"/>
      <c r="AVR66" s="137"/>
      <c r="AVS66" s="137"/>
      <c r="AVT66" s="137"/>
      <c r="AVU66" s="137"/>
      <c r="AVV66" s="137"/>
      <c r="AVW66" s="137"/>
      <c r="AVX66" s="137"/>
      <c r="AVY66" s="137"/>
      <c r="AVZ66" s="137"/>
      <c r="AWA66" s="137"/>
      <c r="AWB66" s="137"/>
      <c r="AWC66" s="137"/>
      <c r="AWD66" s="137"/>
      <c r="AWE66" s="137"/>
      <c r="AWF66" s="137"/>
      <c r="AWG66" s="137"/>
      <c r="AWH66" s="137"/>
      <c r="AWI66" s="137"/>
      <c r="AWJ66" s="137"/>
      <c r="AWK66" s="137"/>
      <c r="AWL66" s="137"/>
      <c r="AWM66" s="137"/>
      <c r="AWN66" s="137"/>
      <c r="AWO66" s="137"/>
      <c r="AWP66" s="137"/>
      <c r="AWQ66" s="137"/>
      <c r="AWR66" s="137"/>
      <c r="AWS66" s="137"/>
      <c r="AWT66" s="137"/>
      <c r="AWU66" s="137"/>
      <c r="AWV66" s="137"/>
      <c r="AWW66" s="137"/>
      <c r="AWX66" s="137"/>
      <c r="AWY66" s="137"/>
      <c r="AWZ66" s="137"/>
      <c r="AXA66" s="137"/>
      <c r="AXB66" s="137"/>
      <c r="AXC66" s="137"/>
      <c r="AXD66" s="137"/>
      <c r="AXE66" s="137"/>
      <c r="AXF66" s="137"/>
      <c r="AXG66" s="137"/>
      <c r="AXH66" s="137"/>
      <c r="AXI66" s="137"/>
      <c r="AXJ66" s="137"/>
      <c r="AXK66" s="137"/>
      <c r="AXL66" s="137"/>
      <c r="AXM66" s="137"/>
      <c r="AXN66" s="137"/>
      <c r="AXO66" s="137"/>
      <c r="AXP66" s="137"/>
      <c r="AXQ66" s="137"/>
      <c r="AXR66" s="137"/>
      <c r="AXS66" s="137"/>
      <c r="AXT66" s="137"/>
      <c r="AXU66" s="137"/>
      <c r="AXV66" s="137"/>
      <c r="AXW66" s="137"/>
      <c r="AXX66" s="137"/>
      <c r="AXY66" s="137"/>
      <c r="AXZ66" s="137"/>
      <c r="AYA66" s="137"/>
      <c r="AYB66" s="137"/>
      <c r="AYC66" s="137"/>
      <c r="AYD66" s="137"/>
      <c r="AYE66" s="137"/>
      <c r="AYF66" s="137"/>
      <c r="AYG66" s="137"/>
      <c r="AYH66" s="137"/>
      <c r="AYI66" s="137"/>
      <c r="AYJ66" s="137"/>
      <c r="AYK66" s="137"/>
      <c r="AYL66" s="137"/>
      <c r="AYM66" s="137"/>
      <c r="AYN66" s="137"/>
      <c r="AYO66" s="137"/>
      <c r="AYP66" s="137"/>
      <c r="AYQ66" s="137"/>
      <c r="AYR66" s="137"/>
      <c r="AYS66" s="137"/>
      <c r="AYT66" s="137"/>
      <c r="AYU66" s="137"/>
      <c r="AYV66" s="137"/>
      <c r="AYW66" s="137"/>
      <c r="AYX66" s="137"/>
      <c r="AYY66" s="137"/>
      <c r="AYZ66" s="137"/>
      <c r="AZA66" s="137"/>
      <c r="AZB66" s="137"/>
      <c r="AZC66" s="137"/>
      <c r="AZD66" s="137"/>
      <c r="AZE66" s="137"/>
      <c r="AZF66" s="137"/>
      <c r="AZG66" s="137"/>
      <c r="AZH66" s="137"/>
      <c r="AZI66" s="137"/>
      <c r="AZJ66" s="137"/>
      <c r="AZK66" s="137"/>
      <c r="AZL66" s="137"/>
      <c r="AZM66" s="137"/>
      <c r="AZN66" s="137"/>
      <c r="AZO66" s="137"/>
      <c r="AZP66" s="137"/>
      <c r="AZQ66" s="137"/>
      <c r="AZR66" s="137"/>
      <c r="AZS66" s="137"/>
      <c r="AZT66" s="137"/>
      <c r="AZU66" s="137"/>
      <c r="AZV66" s="137"/>
      <c r="AZW66" s="137"/>
      <c r="AZX66" s="137"/>
      <c r="AZY66" s="137"/>
      <c r="AZZ66" s="137"/>
      <c r="BAA66" s="137"/>
      <c r="BAB66" s="137"/>
      <c r="BAC66" s="137"/>
      <c r="BAD66" s="137"/>
      <c r="BAE66" s="137"/>
      <c r="BAF66" s="137"/>
      <c r="BAG66" s="137"/>
      <c r="BAH66" s="137"/>
      <c r="BAI66" s="137"/>
      <c r="BAJ66" s="137"/>
      <c r="BAK66" s="137"/>
      <c r="BAL66" s="137"/>
      <c r="BAM66" s="137"/>
      <c r="BAN66" s="137"/>
      <c r="BAO66" s="137"/>
      <c r="BAP66" s="137"/>
      <c r="BAQ66" s="137"/>
      <c r="BAR66" s="137"/>
      <c r="BAS66" s="137"/>
      <c r="BAT66" s="137"/>
      <c r="BAU66" s="137"/>
      <c r="BAV66" s="137"/>
      <c r="BAW66" s="137"/>
      <c r="BAX66" s="137"/>
      <c r="BAY66" s="137"/>
      <c r="BAZ66" s="137"/>
      <c r="BBA66" s="137"/>
      <c r="BBB66" s="137"/>
      <c r="BBC66" s="137"/>
      <c r="BBD66" s="137"/>
      <c r="BBE66" s="137"/>
      <c r="BBF66" s="137"/>
      <c r="BBG66" s="137"/>
      <c r="BBH66" s="137"/>
      <c r="BBI66" s="137"/>
      <c r="BBJ66" s="137"/>
      <c r="BBK66" s="137"/>
      <c r="BBL66" s="137"/>
      <c r="BBM66" s="137"/>
      <c r="BBN66" s="137"/>
      <c r="BBO66" s="137"/>
      <c r="BBP66" s="137"/>
      <c r="BBQ66" s="137"/>
      <c r="BBR66" s="137"/>
      <c r="BBS66" s="137"/>
      <c r="BBT66" s="137"/>
      <c r="BBU66" s="137"/>
      <c r="BBV66" s="137"/>
      <c r="BBW66" s="137"/>
      <c r="BBX66" s="137"/>
      <c r="BBY66" s="137"/>
      <c r="BBZ66" s="137"/>
      <c r="BCA66" s="137"/>
      <c r="BCB66" s="137"/>
      <c r="BCC66" s="137"/>
      <c r="BCD66" s="137"/>
      <c r="BCE66" s="137"/>
      <c r="BCF66" s="137"/>
      <c r="BCG66" s="137"/>
      <c r="BCH66" s="137"/>
      <c r="BCI66" s="137"/>
      <c r="BCJ66" s="137"/>
      <c r="BCK66" s="137"/>
      <c r="BCL66" s="137"/>
      <c r="BCM66" s="137"/>
      <c r="BCN66" s="137"/>
      <c r="BCO66" s="137"/>
      <c r="BCP66" s="137"/>
      <c r="BCQ66" s="137"/>
      <c r="BCR66" s="137"/>
      <c r="BCS66" s="137"/>
      <c r="BCT66" s="137"/>
      <c r="BCU66" s="137"/>
      <c r="BCV66" s="137"/>
      <c r="BCW66" s="137"/>
      <c r="BCX66" s="137"/>
      <c r="BCY66" s="137"/>
      <c r="BCZ66" s="137"/>
      <c r="BDA66" s="137"/>
      <c r="BDB66" s="137"/>
      <c r="BDC66" s="137"/>
      <c r="BDD66" s="137"/>
      <c r="BDE66" s="137"/>
      <c r="BDF66" s="137"/>
      <c r="BDG66" s="137"/>
      <c r="BDH66" s="137"/>
      <c r="BDI66" s="137"/>
      <c r="BDJ66" s="137"/>
      <c r="BDK66" s="137"/>
      <c r="BDL66" s="137"/>
      <c r="BDM66" s="137"/>
      <c r="BDN66" s="137"/>
      <c r="BDO66" s="137"/>
      <c r="BDP66" s="137"/>
      <c r="BDQ66" s="137"/>
      <c r="BDR66" s="137"/>
      <c r="BDS66" s="137"/>
      <c r="BDT66" s="137"/>
      <c r="BDU66" s="137"/>
      <c r="BDV66" s="137"/>
      <c r="BDW66" s="137"/>
      <c r="BDX66" s="137"/>
      <c r="BDY66" s="137"/>
      <c r="BDZ66" s="137"/>
      <c r="BEA66" s="137"/>
      <c r="BEB66" s="137"/>
      <c r="BEC66" s="137"/>
      <c r="BED66" s="137"/>
      <c r="BEE66" s="137"/>
      <c r="BEF66" s="137"/>
      <c r="BEG66" s="137"/>
      <c r="BEH66" s="137"/>
      <c r="BEI66" s="137"/>
      <c r="BEJ66" s="137"/>
      <c r="BEK66" s="137"/>
      <c r="BEL66" s="137"/>
      <c r="BEM66" s="137"/>
      <c r="BEN66" s="137"/>
      <c r="BEO66" s="137"/>
      <c r="BEP66" s="137"/>
      <c r="BEQ66" s="137"/>
      <c r="BER66" s="137"/>
      <c r="BES66" s="137"/>
      <c r="BET66" s="137"/>
      <c r="BEU66" s="137"/>
      <c r="BEV66" s="137"/>
      <c r="BEW66" s="137"/>
      <c r="BEX66" s="137"/>
      <c r="BEY66" s="137"/>
      <c r="BEZ66" s="137"/>
      <c r="BFA66" s="137"/>
      <c r="BFB66" s="137"/>
      <c r="BFC66" s="137"/>
      <c r="BFD66" s="137"/>
      <c r="BFE66" s="137"/>
      <c r="BFF66" s="137"/>
      <c r="BFG66" s="137"/>
      <c r="BFH66" s="137"/>
      <c r="BFI66" s="137"/>
      <c r="BFJ66" s="137"/>
      <c r="BFK66" s="137"/>
      <c r="BFL66" s="137"/>
      <c r="BFM66" s="137"/>
      <c r="BFN66" s="137"/>
      <c r="BFO66" s="137"/>
      <c r="BFP66" s="137"/>
      <c r="BFQ66" s="137"/>
      <c r="BFR66" s="137"/>
      <c r="BFS66" s="137"/>
      <c r="BFT66" s="137"/>
      <c r="BFU66" s="137"/>
      <c r="BFV66" s="137"/>
      <c r="BFW66" s="137"/>
      <c r="BFX66" s="137"/>
      <c r="BFY66" s="137"/>
      <c r="BFZ66" s="137"/>
      <c r="BGA66" s="137"/>
      <c r="BGB66" s="137"/>
      <c r="BGC66" s="137"/>
      <c r="BGD66" s="137"/>
      <c r="BGE66" s="137"/>
      <c r="BGF66" s="137"/>
      <c r="BGG66" s="137"/>
      <c r="BGH66" s="137"/>
      <c r="BGI66" s="137"/>
      <c r="BGJ66" s="137"/>
      <c r="BGK66" s="137"/>
      <c r="BGL66" s="137"/>
      <c r="BGM66" s="137"/>
      <c r="BGN66" s="137"/>
      <c r="BGO66" s="137"/>
      <c r="BGP66" s="137"/>
      <c r="BGQ66" s="137"/>
      <c r="BGR66" s="137"/>
      <c r="BGS66" s="137"/>
      <c r="BGT66" s="137"/>
      <c r="BGU66" s="137"/>
      <c r="BGV66" s="137"/>
      <c r="BGW66" s="137"/>
      <c r="BGX66" s="137"/>
      <c r="BGY66" s="137"/>
      <c r="BGZ66" s="137"/>
      <c r="BHA66" s="137"/>
      <c r="BHB66" s="137"/>
      <c r="BHC66" s="137"/>
      <c r="BHD66" s="137"/>
      <c r="BHE66" s="137"/>
      <c r="BHF66" s="137"/>
      <c r="BHG66" s="137"/>
      <c r="BHH66" s="137"/>
      <c r="BHI66" s="137"/>
      <c r="BHJ66" s="137"/>
      <c r="BHK66" s="137"/>
      <c r="BHL66" s="137"/>
      <c r="BHM66" s="137"/>
      <c r="BHN66" s="137"/>
      <c r="BHO66" s="137"/>
      <c r="BHP66" s="137"/>
      <c r="BHQ66" s="137"/>
      <c r="BHR66" s="137"/>
      <c r="BHS66" s="137"/>
      <c r="BHT66" s="137"/>
      <c r="BHU66" s="137"/>
      <c r="BHV66" s="137"/>
      <c r="BHW66" s="137"/>
      <c r="BHX66" s="137"/>
      <c r="BHY66" s="137"/>
      <c r="BHZ66" s="137"/>
      <c r="BIA66" s="137"/>
      <c r="BIB66" s="137"/>
      <c r="BIC66" s="137"/>
      <c r="BID66" s="137"/>
      <c r="BIE66" s="137"/>
      <c r="BIF66" s="137"/>
      <c r="BIG66" s="137"/>
      <c r="BIH66" s="137"/>
      <c r="BII66" s="137"/>
      <c r="BIJ66" s="137"/>
      <c r="BIK66" s="137"/>
      <c r="BIL66" s="137"/>
      <c r="BIM66" s="137"/>
      <c r="BIN66" s="137"/>
      <c r="BIO66" s="137"/>
      <c r="BIP66" s="137"/>
      <c r="BIQ66" s="137"/>
      <c r="BIR66" s="137"/>
      <c r="BIS66" s="137"/>
      <c r="BIT66" s="137"/>
      <c r="BIU66" s="137"/>
      <c r="BIV66" s="137"/>
      <c r="BIW66" s="137"/>
      <c r="BIX66" s="137"/>
      <c r="BIY66" s="137"/>
      <c r="BIZ66" s="137"/>
      <c r="BJA66" s="137"/>
      <c r="BJB66" s="137"/>
      <c r="BJC66" s="137"/>
      <c r="BJD66" s="137"/>
      <c r="BJE66" s="137"/>
      <c r="BJF66" s="137"/>
      <c r="BJG66" s="137"/>
      <c r="BJH66" s="137"/>
      <c r="BJI66" s="137"/>
      <c r="BJJ66" s="137"/>
      <c r="BJK66" s="137"/>
      <c r="BJL66" s="137"/>
      <c r="BJM66" s="137"/>
      <c r="BJN66" s="137"/>
      <c r="BJO66" s="137"/>
      <c r="BJP66" s="137"/>
      <c r="BJQ66" s="137"/>
      <c r="BJR66" s="137"/>
      <c r="BJS66" s="137"/>
      <c r="BJT66" s="137"/>
      <c r="BJU66" s="137"/>
      <c r="BJV66" s="137"/>
      <c r="BJW66" s="137"/>
      <c r="BJX66" s="137"/>
      <c r="BJY66" s="137"/>
      <c r="BJZ66" s="137"/>
      <c r="BKA66" s="137"/>
      <c r="BKB66" s="137"/>
      <c r="BKC66" s="137"/>
      <c r="BKD66" s="137"/>
      <c r="BKE66" s="137"/>
      <c r="BKF66" s="137"/>
      <c r="BKG66" s="137"/>
      <c r="BKH66" s="137"/>
      <c r="BKI66" s="137"/>
      <c r="BKJ66" s="137"/>
      <c r="BKK66" s="137"/>
      <c r="BKL66" s="137"/>
      <c r="BKM66" s="137"/>
      <c r="BKN66" s="137"/>
      <c r="BKO66" s="137"/>
      <c r="BKP66" s="137"/>
      <c r="BKQ66" s="137"/>
      <c r="BKR66" s="137"/>
      <c r="BKS66" s="137"/>
      <c r="BKT66" s="137"/>
      <c r="BKU66" s="137"/>
      <c r="BKV66" s="137"/>
      <c r="BKW66" s="137"/>
      <c r="BKX66" s="137"/>
      <c r="BKY66" s="137"/>
      <c r="BKZ66" s="137"/>
      <c r="BLA66" s="137"/>
      <c r="BLB66" s="137"/>
      <c r="BLC66" s="137"/>
      <c r="BLD66" s="137"/>
      <c r="BLE66" s="137"/>
      <c r="BLF66" s="137"/>
      <c r="BLG66" s="137"/>
      <c r="BLH66" s="137"/>
      <c r="BLI66" s="137"/>
      <c r="BLJ66" s="137"/>
      <c r="BLK66" s="137"/>
      <c r="BLL66" s="137"/>
      <c r="BLM66" s="137"/>
      <c r="BLN66" s="137"/>
      <c r="BLO66" s="137"/>
      <c r="BLP66" s="137"/>
      <c r="BLQ66" s="137"/>
      <c r="BLR66" s="137"/>
      <c r="BLS66" s="137"/>
      <c r="BLT66" s="137"/>
      <c r="BLU66" s="137"/>
      <c r="BLV66" s="137"/>
      <c r="BLW66" s="137"/>
      <c r="BLX66" s="137"/>
      <c r="BLY66" s="137"/>
      <c r="BLZ66" s="137"/>
      <c r="BMA66" s="137"/>
      <c r="BMB66" s="137"/>
      <c r="BMC66" s="137"/>
      <c r="BMD66" s="137"/>
      <c r="BME66" s="137"/>
      <c r="BMF66" s="137"/>
      <c r="BMG66" s="137"/>
      <c r="BMH66" s="137"/>
      <c r="BMI66" s="137"/>
      <c r="BMJ66" s="137"/>
      <c r="BMK66" s="137"/>
      <c r="BML66" s="137"/>
      <c r="BMM66" s="137"/>
      <c r="BMN66" s="137"/>
      <c r="BMO66" s="137"/>
      <c r="BMP66" s="137"/>
      <c r="BMQ66" s="137"/>
      <c r="BMR66" s="137"/>
      <c r="BMS66" s="137"/>
      <c r="BMT66" s="137"/>
      <c r="BMU66" s="137"/>
      <c r="BMV66" s="137"/>
      <c r="BMW66" s="137"/>
      <c r="BMX66" s="137"/>
      <c r="BMY66" s="137"/>
      <c r="BMZ66" s="137"/>
      <c r="BNA66" s="137"/>
      <c r="BNB66" s="137"/>
      <c r="BNC66" s="137"/>
      <c r="BND66" s="137"/>
      <c r="BNE66" s="137"/>
      <c r="BNF66" s="137"/>
      <c r="BNG66" s="137"/>
      <c r="BNH66" s="137"/>
      <c r="BNI66" s="137"/>
      <c r="BNJ66" s="137"/>
      <c r="BNK66" s="137"/>
      <c r="BNL66" s="137"/>
      <c r="BNM66" s="137"/>
      <c r="BNN66" s="137"/>
      <c r="BNO66" s="137"/>
      <c r="BNP66" s="137"/>
      <c r="BNQ66" s="137"/>
      <c r="BNR66" s="137"/>
      <c r="BNS66" s="137"/>
      <c r="BNT66" s="137"/>
      <c r="BNU66" s="137"/>
      <c r="BNV66" s="137"/>
      <c r="BNW66" s="137"/>
      <c r="BNX66" s="137"/>
      <c r="BNY66" s="137"/>
      <c r="BNZ66" s="137"/>
      <c r="BOA66" s="137"/>
      <c r="BOB66" s="137"/>
      <c r="BOC66" s="137"/>
      <c r="BOD66" s="137"/>
      <c r="BOE66" s="137"/>
      <c r="BOF66" s="137"/>
      <c r="BOG66" s="137"/>
      <c r="BOH66" s="137"/>
      <c r="BOI66" s="137"/>
      <c r="BOJ66" s="137"/>
      <c r="BOK66" s="137"/>
      <c r="BOL66" s="137"/>
      <c r="BOM66" s="137"/>
      <c r="BON66" s="137"/>
      <c r="BOO66" s="137"/>
      <c r="BOP66" s="137"/>
      <c r="BOQ66" s="137"/>
      <c r="BOR66" s="137"/>
      <c r="BOS66" s="137"/>
      <c r="BOT66" s="137"/>
      <c r="BOU66" s="137"/>
      <c r="BOV66" s="137"/>
      <c r="BOW66" s="137"/>
      <c r="BOX66" s="137"/>
      <c r="BOY66" s="137"/>
      <c r="BOZ66" s="137"/>
      <c r="BPA66" s="137"/>
      <c r="BPB66" s="137"/>
      <c r="BPC66" s="137"/>
      <c r="BPD66" s="137"/>
      <c r="BPE66" s="137"/>
      <c r="BPF66" s="137"/>
      <c r="BPG66" s="137"/>
      <c r="BPH66" s="137"/>
      <c r="BPI66" s="137"/>
      <c r="BPJ66" s="137"/>
      <c r="BPK66" s="137"/>
      <c r="BPL66" s="137"/>
      <c r="BPM66" s="137"/>
      <c r="BPN66" s="137"/>
      <c r="BPO66" s="137"/>
      <c r="BPP66" s="137"/>
      <c r="BPQ66" s="137"/>
      <c r="BPR66" s="137"/>
      <c r="BPS66" s="137"/>
      <c r="BPT66" s="137"/>
      <c r="BPU66" s="137"/>
      <c r="BPV66" s="137"/>
      <c r="BPW66" s="137"/>
      <c r="BPX66" s="137"/>
      <c r="BPY66" s="137"/>
      <c r="BPZ66" s="137"/>
      <c r="BQA66" s="137"/>
      <c r="BQB66" s="137"/>
      <c r="BQC66" s="137"/>
      <c r="BQD66" s="137"/>
      <c r="BQE66" s="137"/>
      <c r="BQF66" s="137"/>
      <c r="BQG66" s="137"/>
      <c r="BQH66" s="137"/>
      <c r="BQI66" s="137"/>
      <c r="BQJ66" s="137"/>
      <c r="BQK66" s="137"/>
      <c r="BQL66" s="137"/>
      <c r="BQM66" s="137"/>
      <c r="BQN66" s="137"/>
      <c r="BQO66" s="137"/>
      <c r="BQP66" s="137"/>
      <c r="BQQ66" s="137"/>
      <c r="BQR66" s="137"/>
      <c r="BQS66" s="137"/>
      <c r="BQT66" s="137"/>
      <c r="BQU66" s="137"/>
      <c r="BQV66" s="137"/>
      <c r="BQW66" s="137"/>
      <c r="BQX66" s="137"/>
      <c r="BQY66" s="137"/>
      <c r="BQZ66" s="137"/>
      <c r="BRA66" s="137"/>
      <c r="BRB66" s="137"/>
      <c r="BRC66" s="137"/>
      <c r="BRD66" s="137"/>
      <c r="BRE66" s="137"/>
      <c r="BRF66" s="137"/>
      <c r="BRG66" s="137"/>
      <c r="BRH66" s="137"/>
      <c r="BRI66" s="137"/>
      <c r="BRJ66" s="137"/>
      <c r="BRK66" s="137"/>
      <c r="BRL66" s="137"/>
      <c r="BRM66" s="137"/>
      <c r="BRN66" s="137"/>
      <c r="BRO66" s="137"/>
      <c r="BRP66" s="137"/>
      <c r="BRQ66" s="137"/>
      <c r="BRR66" s="137"/>
      <c r="BRS66" s="137"/>
      <c r="BRT66" s="137"/>
      <c r="BRU66" s="137"/>
      <c r="BRV66" s="137"/>
      <c r="BRW66" s="137"/>
      <c r="BRX66" s="137"/>
      <c r="BRY66" s="137"/>
      <c r="BRZ66" s="137"/>
      <c r="BSA66" s="137"/>
      <c r="BSB66" s="137"/>
      <c r="BSC66" s="137"/>
      <c r="BSD66" s="137"/>
      <c r="BSE66" s="137"/>
      <c r="BSF66" s="137"/>
      <c r="BSG66" s="137"/>
      <c r="BSH66" s="137"/>
      <c r="BSI66" s="137"/>
      <c r="BSJ66" s="137"/>
      <c r="BSK66" s="137"/>
      <c r="BSL66" s="137"/>
      <c r="BSM66" s="137"/>
      <c r="BSN66" s="137"/>
      <c r="BSO66" s="137"/>
      <c r="BSP66" s="137"/>
      <c r="BSQ66" s="137"/>
      <c r="BSR66" s="137"/>
      <c r="BSS66" s="137"/>
      <c r="BST66" s="137"/>
      <c r="BSU66" s="137"/>
      <c r="BSV66" s="137"/>
      <c r="BSW66" s="137"/>
      <c r="BSX66" s="137"/>
      <c r="BSY66" s="137"/>
      <c r="BSZ66" s="137"/>
      <c r="BTA66" s="137"/>
      <c r="BTB66" s="137"/>
      <c r="BTC66" s="137"/>
      <c r="BTD66" s="137"/>
      <c r="BTE66" s="137"/>
      <c r="BTF66" s="137"/>
      <c r="BTG66" s="137"/>
      <c r="BTH66" s="137"/>
      <c r="BTI66" s="137"/>
      <c r="BTJ66" s="137"/>
      <c r="BTK66" s="137"/>
      <c r="BTL66" s="137"/>
      <c r="BTM66" s="137"/>
      <c r="BTN66" s="137"/>
      <c r="BTO66" s="137"/>
      <c r="BTP66" s="137"/>
      <c r="BTQ66" s="137"/>
      <c r="BTR66" s="137"/>
      <c r="BTS66" s="137"/>
      <c r="BTT66" s="137"/>
      <c r="BTU66" s="137"/>
      <c r="BTV66" s="137"/>
      <c r="BTW66" s="137"/>
      <c r="BTX66" s="137"/>
      <c r="BTY66" s="137"/>
      <c r="BTZ66" s="137"/>
      <c r="BUA66" s="137"/>
      <c r="BUB66" s="137"/>
      <c r="BUC66" s="137"/>
      <c r="BUD66" s="137"/>
      <c r="BUE66" s="137"/>
      <c r="BUF66" s="137"/>
      <c r="BUG66" s="137"/>
      <c r="BUH66" s="137"/>
      <c r="BUI66" s="137"/>
      <c r="BUJ66" s="137"/>
      <c r="BUK66" s="137"/>
      <c r="BUL66" s="137"/>
      <c r="BUM66" s="137"/>
      <c r="BUN66" s="137"/>
      <c r="BUO66" s="137"/>
      <c r="BUP66" s="137"/>
      <c r="BUQ66" s="137"/>
      <c r="BUR66" s="137"/>
      <c r="BUS66" s="137"/>
      <c r="BUT66" s="137"/>
      <c r="BUU66" s="137"/>
      <c r="BUV66" s="137"/>
      <c r="BUW66" s="137"/>
      <c r="BUX66" s="137"/>
      <c r="BUY66" s="137"/>
      <c r="BUZ66" s="137"/>
      <c r="BVA66" s="137"/>
      <c r="BVB66" s="137"/>
      <c r="BVC66" s="137"/>
      <c r="BVD66" s="137"/>
      <c r="BVE66" s="137"/>
      <c r="BVF66" s="137"/>
      <c r="BVG66" s="137"/>
      <c r="BVH66" s="137"/>
      <c r="BVI66" s="137"/>
      <c r="BVJ66" s="137"/>
      <c r="BVK66" s="137"/>
      <c r="BVL66" s="137"/>
      <c r="BVM66" s="137"/>
      <c r="BVN66" s="137"/>
      <c r="BVO66" s="137"/>
      <c r="BVP66" s="137"/>
      <c r="BVQ66" s="137"/>
      <c r="BVR66" s="137"/>
      <c r="BVS66" s="137"/>
      <c r="BVT66" s="137"/>
      <c r="BVU66" s="137"/>
      <c r="BVV66" s="137"/>
      <c r="BVW66" s="137"/>
      <c r="BVX66" s="137"/>
      <c r="BVY66" s="137"/>
      <c r="BVZ66" s="137"/>
      <c r="BWA66" s="137"/>
      <c r="BWB66" s="137"/>
      <c r="BWC66" s="137"/>
      <c r="BWD66" s="137"/>
      <c r="BWE66" s="137"/>
      <c r="BWF66" s="137"/>
      <c r="BWG66" s="137"/>
      <c r="BWH66" s="137"/>
      <c r="BWI66" s="137"/>
      <c r="BWJ66" s="137"/>
      <c r="BWK66" s="137"/>
      <c r="BWL66" s="137"/>
      <c r="BWM66" s="137"/>
      <c r="BWN66" s="137"/>
      <c r="BWO66" s="137"/>
      <c r="BWP66" s="137"/>
      <c r="BWQ66" s="137"/>
      <c r="BWR66" s="137"/>
      <c r="BWS66" s="137"/>
      <c r="BWT66" s="137"/>
      <c r="BWU66" s="137"/>
      <c r="BWV66" s="137"/>
      <c r="BWW66" s="137"/>
      <c r="BWX66" s="137"/>
      <c r="BWY66" s="137"/>
      <c r="BWZ66" s="137"/>
      <c r="BXA66" s="137"/>
      <c r="BXB66" s="137"/>
      <c r="BXC66" s="137"/>
      <c r="BXD66" s="137"/>
      <c r="BXE66" s="137"/>
      <c r="BXF66" s="137"/>
      <c r="BXG66" s="137"/>
      <c r="BXH66" s="137"/>
      <c r="BXI66" s="137"/>
      <c r="BXJ66" s="137"/>
      <c r="BXK66" s="137"/>
      <c r="BXL66" s="137"/>
      <c r="BXM66" s="137"/>
      <c r="BXN66" s="137"/>
      <c r="BXO66" s="137"/>
      <c r="BXP66" s="137"/>
      <c r="BXQ66" s="137"/>
      <c r="BXR66" s="137"/>
      <c r="BXS66" s="137"/>
      <c r="BXT66" s="137"/>
      <c r="BXU66" s="137"/>
      <c r="BXV66" s="137"/>
      <c r="BXW66" s="137"/>
      <c r="BXX66" s="137"/>
      <c r="BXY66" s="137"/>
      <c r="BXZ66" s="137"/>
      <c r="BYA66" s="137"/>
      <c r="BYB66" s="137"/>
      <c r="BYC66" s="137"/>
      <c r="BYD66" s="137"/>
      <c r="BYE66" s="137"/>
      <c r="BYF66" s="137"/>
      <c r="BYG66" s="137"/>
      <c r="BYH66" s="137"/>
      <c r="BYI66" s="137"/>
      <c r="BYJ66" s="137"/>
      <c r="BYK66" s="137"/>
      <c r="BYL66" s="137"/>
      <c r="BYM66" s="137"/>
      <c r="BYN66" s="137"/>
      <c r="BYO66" s="137"/>
      <c r="BYP66" s="137"/>
      <c r="BYQ66" s="137"/>
      <c r="BYR66" s="137"/>
      <c r="BYS66" s="137"/>
      <c r="BYT66" s="137"/>
      <c r="BYU66" s="137"/>
      <c r="BYV66" s="137"/>
      <c r="BYW66" s="137"/>
      <c r="BYX66" s="137"/>
      <c r="BYY66" s="137"/>
      <c r="BYZ66" s="137"/>
      <c r="BZA66" s="137"/>
      <c r="BZB66" s="137"/>
      <c r="BZC66" s="137"/>
      <c r="BZD66" s="137"/>
      <c r="BZE66" s="137"/>
      <c r="BZF66" s="137"/>
      <c r="BZG66" s="137"/>
      <c r="BZH66" s="137"/>
      <c r="BZI66" s="137"/>
      <c r="BZJ66" s="137"/>
      <c r="BZK66" s="137"/>
      <c r="BZL66" s="137"/>
      <c r="BZM66" s="137"/>
      <c r="BZN66" s="137"/>
      <c r="BZO66" s="137"/>
      <c r="BZP66" s="137"/>
      <c r="BZQ66" s="137"/>
      <c r="BZR66" s="137"/>
      <c r="BZS66" s="137"/>
      <c r="BZT66" s="137"/>
      <c r="BZU66" s="137"/>
      <c r="BZV66" s="137"/>
      <c r="BZW66" s="137"/>
      <c r="BZX66" s="137"/>
      <c r="BZY66" s="137"/>
      <c r="BZZ66" s="137"/>
      <c r="CAA66" s="137"/>
      <c r="CAB66" s="137"/>
      <c r="CAC66" s="137"/>
      <c r="CAD66" s="137"/>
      <c r="CAE66" s="137"/>
      <c r="CAF66" s="137"/>
      <c r="CAG66" s="137"/>
      <c r="CAH66" s="137"/>
      <c r="CAI66" s="137"/>
      <c r="CAJ66" s="137"/>
      <c r="CAK66" s="137"/>
      <c r="CAL66" s="137"/>
      <c r="CAM66" s="137"/>
      <c r="CAN66" s="137"/>
      <c r="CAO66" s="137"/>
      <c r="CAP66" s="137"/>
      <c r="CAQ66" s="137"/>
      <c r="CAR66" s="137"/>
      <c r="CAS66" s="137"/>
      <c r="CAT66" s="137"/>
      <c r="CAU66" s="137"/>
      <c r="CAV66" s="137"/>
      <c r="CAW66" s="137"/>
      <c r="CAX66" s="137"/>
      <c r="CAY66" s="137"/>
      <c r="CAZ66" s="137"/>
      <c r="CBA66" s="137"/>
      <c r="CBB66" s="137"/>
      <c r="CBC66" s="137"/>
      <c r="CBD66" s="137"/>
      <c r="CBE66" s="137"/>
      <c r="CBF66" s="137"/>
      <c r="CBG66" s="137"/>
      <c r="CBH66" s="137"/>
      <c r="CBI66" s="137"/>
      <c r="CBJ66" s="137"/>
      <c r="CBK66" s="137"/>
      <c r="CBL66" s="137"/>
      <c r="CBM66" s="137"/>
      <c r="CBN66" s="137"/>
      <c r="CBO66" s="137"/>
      <c r="CBP66" s="137"/>
      <c r="CBQ66" s="137"/>
      <c r="CBR66" s="137"/>
      <c r="CBS66" s="137"/>
      <c r="CBT66" s="137"/>
      <c r="CBU66" s="137"/>
      <c r="CBV66" s="137"/>
      <c r="CBW66" s="137"/>
      <c r="CBX66" s="137"/>
      <c r="CBY66" s="137"/>
      <c r="CBZ66" s="137"/>
      <c r="CCA66" s="137"/>
      <c r="CCB66" s="137"/>
      <c r="CCC66" s="137"/>
      <c r="CCD66" s="137"/>
      <c r="CCE66" s="137"/>
      <c r="CCF66" s="137"/>
      <c r="CCG66" s="137"/>
      <c r="CCH66" s="137"/>
      <c r="CCI66" s="137"/>
      <c r="CCJ66" s="137"/>
      <c r="CCK66" s="137"/>
      <c r="CCL66" s="137"/>
      <c r="CCM66" s="137"/>
      <c r="CCN66" s="137"/>
      <c r="CCO66" s="137"/>
      <c r="CCP66" s="137"/>
      <c r="CCQ66" s="137"/>
      <c r="CCR66" s="137"/>
      <c r="CCS66" s="137"/>
      <c r="CCT66" s="137"/>
      <c r="CCU66" s="137"/>
      <c r="CCV66" s="137"/>
      <c r="CCW66" s="137"/>
      <c r="CCX66" s="137"/>
      <c r="CCY66" s="137"/>
      <c r="CCZ66" s="137"/>
      <c r="CDA66" s="137"/>
      <c r="CDB66" s="137"/>
      <c r="CDC66" s="137"/>
      <c r="CDD66" s="137"/>
      <c r="CDE66" s="137"/>
      <c r="CDF66" s="137"/>
      <c r="CDG66" s="137"/>
      <c r="CDH66" s="137"/>
      <c r="CDI66" s="137"/>
      <c r="CDJ66" s="137"/>
      <c r="CDK66" s="137"/>
      <c r="CDL66" s="137"/>
      <c r="CDM66" s="137"/>
      <c r="CDN66" s="137"/>
      <c r="CDO66" s="137"/>
      <c r="CDP66" s="137"/>
      <c r="CDQ66" s="137"/>
      <c r="CDR66" s="137"/>
      <c r="CDS66" s="137"/>
      <c r="CDT66" s="137"/>
      <c r="CDU66" s="137"/>
      <c r="CDV66" s="137"/>
      <c r="CDW66" s="137"/>
      <c r="CDX66" s="137"/>
      <c r="CDY66" s="137"/>
      <c r="CDZ66" s="137"/>
      <c r="CEA66" s="137"/>
      <c r="CEB66" s="137"/>
      <c r="CEC66" s="137"/>
      <c r="CED66" s="137"/>
      <c r="CEE66" s="137"/>
      <c r="CEF66" s="137"/>
      <c r="CEG66" s="137"/>
      <c r="CEH66" s="137"/>
      <c r="CEI66" s="137"/>
      <c r="CEJ66" s="137"/>
      <c r="CEK66" s="137"/>
      <c r="CEL66" s="137"/>
      <c r="CEM66" s="137"/>
      <c r="CEN66" s="137"/>
      <c r="CEO66" s="137"/>
      <c r="CEP66" s="137"/>
      <c r="CEQ66" s="137"/>
      <c r="CER66" s="137"/>
      <c r="CES66" s="137"/>
      <c r="CET66" s="137"/>
      <c r="CEU66" s="137"/>
      <c r="CEV66" s="137"/>
      <c r="CEW66" s="137"/>
      <c r="CEX66" s="137"/>
      <c r="CEY66" s="137"/>
      <c r="CEZ66" s="137"/>
      <c r="CFA66" s="137"/>
      <c r="CFB66" s="137"/>
      <c r="CFC66" s="137"/>
      <c r="CFD66" s="137"/>
      <c r="CFE66" s="137"/>
      <c r="CFF66" s="137"/>
      <c r="CFG66" s="137"/>
      <c r="CFH66" s="137"/>
      <c r="CFI66" s="137"/>
      <c r="CFJ66" s="137"/>
      <c r="CFK66" s="137"/>
      <c r="CFL66" s="137"/>
      <c r="CFM66" s="137"/>
      <c r="CFN66" s="137"/>
      <c r="CFO66" s="137"/>
      <c r="CFP66" s="137"/>
      <c r="CFQ66" s="137"/>
      <c r="CFR66" s="137"/>
      <c r="CFS66" s="137"/>
      <c r="CFT66" s="137"/>
      <c r="CFU66" s="137"/>
      <c r="CFV66" s="137"/>
      <c r="CFW66" s="137"/>
      <c r="CFX66" s="137"/>
      <c r="CFY66" s="137"/>
      <c r="CFZ66" s="137"/>
      <c r="CGA66" s="137"/>
      <c r="CGB66" s="137"/>
      <c r="CGC66" s="137"/>
      <c r="CGD66" s="137"/>
      <c r="CGE66" s="137"/>
      <c r="CGF66" s="137"/>
      <c r="CGG66" s="137"/>
      <c r="CGH66" s="137"/>
      <c r="CGI66" s="137"/>
      <c r="CGJ66" s="137"/>
      <c r="CGK66" s="137"/>
      <c r="CGL66" s="137"/>
      <c r="CGM66" s="137"/>
      <c r="CGN66" s="137"/>
      <c r="CGO66" s="137"/>
      <c r="CGP66" s="137"/>
      <c r="CGQ66" s="137"/>
      <c r="CGR66" s="137"/>
      <c r="CGS66" s="137"/>
      <c r="CGT66" s="137"/>
      <c r="CGU66" s="137"/>
      <c r="CGV66" s="137"/>
      <c r="CGW66" s="137"/>
      <c r="CGX66" s="137"/>
      <c r="CGY66" s="137"/>
      <c r="CGZ66" s="137"/>
      <c r="CHA66" s="137"/>
      <c r="CHB66" s="137"/>
      <c r="CHC66" s="137"/>
      <c r="CHD66" s="137"/>
      <c r="CHE66" s="137"/>
      <c r="CHF66" s="137"/>
      <c r="CHG66" s="137"/>
      <c r="CHH66" s="137"/>
      <c r="CHI66" s="137"/>
      <c r="CHJ66" s="137"/>
      <c r="CHK66" s="137"/>
      <c r="CHL66" s="137"/>
      <c r="CHM66" s="137"/>
      <c r="CHN66" s="137"/>
      <c r="CHO66" s="137"/>
      <c r="CHP66" s="137"/>
      <c r="CHQ66" s="137"/>
      <c r="CHR66" s="137"/>
      <c r="CHS66" s="137"/>
      <c r="CHT66" s="137"/>
      <c r="CHU66" s="137"/>
      <c r="CHV66" s="137"/>
      <c r="CHW66" s="137"/>
      <c r="CHX66" s="137"/>
      <c r="CHY66" s="137"/>
      <c r="CHZ66" s="137"/>
      <c r="CIA66" s="137"/>
      <c r="CIB66" s="137"/>
      <c r="CIC66" s="137"/>
      <c r="CID66" s="137"/>
      <c r="CIE66" s="137"/>
      <c r="CIF66" s="137"/>
      <c r="CIG66" s="137"/>
      <c r="CIH66" s="137"/>
      <c r="CII66" s="137"/>
      <c r="CIJ66" s="137"/>
      <c r="CIK66" s="137"/>
      <c r="CIL66" s="137"/>
      <c r="CIM66" s="137"/>
      <c r="CIN66" s="137"/>
      <c r="CIO66" s="137"/>
      <c r="CIP66" s="137"/>
      <c r="CIQ66" s="137"/>
      <c r="CIR66" s="137"/>
      <c r="CIS66" s="137"/>
      <c r="CIT66" s="137"/>
      <c r="CIU66" s="137"/>
      <c r="CIV66" s="137"/>
      <c r="CIW66" s="137"/>
      <c r="CIX66" s="137"/>
      <c r="CIY66" s="137"/>
      <c r="CIZ66" s="137"/>
      <c r="CJA66" s="137"/>
      <c r="CJB66" s="137"/>
      <c r="CJC66" s="137"/>
      <c r="CJD66" s="137"/>
      <c r="CJE66" s="137"/>
      <c r="CJF66" s="137"/>
      <c r="CJG66" s="137"/>
      <c r="CJH66" s="137"/>
      <c r="CJI66" s="137"/>
      <c r="CJJ66" s="137"/>
      <c r="CJK66" s="137"/>
      <c r="CJL66" s="137"/>
      <c r="CJM66" s="137"/>
      <c r="CJN66" s="137"/>
      <c r="CJO66" s="137"/>
      <c r="CJP66" s="137"/>
      <c r="CJQ66" s="137"/>
      <c r="CJR66" s="137"/>
      <c r="CJS66" s="137"/>
      <c r="CJT66" s="137"/>
      <c r="CJU66" s="137"/>
      <c r="CJV66" s="137"/>
      <c r="CJW66" s="137"/>
      <c r="CJX66" s="137"/>
      <c r="CJY66" s="137"/>
      <c r="CJZ66" s="137"/>
      <c r="CKA66" s="137"/>
      <c r="CKB66" s="137"/>
      <c r="CKC66" s="137"/>
      <c r="CKD66" s="137"/>
      <c r="CKE66" s="137"/>
      <c r="CKF66" s="137"/>
      <c r="CKG66" s="137"/>
      <c r="CKH66" s="137"/>
      <c r="CKI66" s="137"/>
      <c r="CKJ66" s="137"/>
      <c r="CKK66" s="137"/>
      <c r="CKL66" s="137"/>
      <c r="CKM66" s="137"/>
      <c r="CKN66" s="137"/>
      <c r="CKO66" s="137"/>
      <c r="CKP66" s="137"/>
      <c r="CKQ66" s="137"/>
      <c r="CKR66" s="137"/>
      <c r="CKS66" s="137"/>
      <c r="CKT66" s="137"/>
      <c r="CKU66" s="137"/>
      <c r="CKV66" s="137"/>
      <c r="CKW66" s="137"/>
      <c r="CKX66" s="137"/>
      <c r="CKY66" s="137"/>
      <c r="CKZ66" s="137"/>
      <c r="CLA66" s="137"/>
      <c r="CLB66" s="137"/>
      <c r="CLC66" s="137"/>
      <c r="CLD66" s="137"/>
      <c r="CLE66" s="137"/>
      <c r="CLF66" s="137"/>
      <c r="CLG66" s="137"/>
      <c r="CLH66" s="137"/>
      <c r="CLI66" s="137"/>
      <c r="CLJ66" s="137"/>
      <c r="CLK66" s="137"/>
      <c r="CLL66" s="137"/>
      <c r="CLM66" s="137"/>
      <c r="CLN66" s="137"/>
      <c r="CLO66" s="137"/>
      <c r="CLP66" s="137"/>
      <c r="CLQ66" s="137"/>
      <c r="CLR66" s="137"/>
      <c r="CLS66" s="137"/>
      <c r="CLT66" s="137"/>
      <c r="CLU66" s="137"/>
      <c r="CLV66" s="137"/>
      <c r="CLW66" s="137"/>
      <c r="CLX66" s="137"/>
      <c r="CLY66" s="137"/>
      <c r="CLZ66" s="137"/>
      <c r="CMA66" s="137"/>
      <c r="CMB66" s="137"/>
      <c r="CMC66" s="137"/>
      <c r="CMD66" s="137"/>
      <c r="CME66" s="137"/>
      <c r="CMF66" s="137"/>
      <c r="CMG66" s="137"/>
      <c r="CMH66" s="137"/>
      <c r="CMI66" s="137"/>
      <c r="CMJ66" s="137"/>
      <c r="CMK66" s="137"/>
      <c r="CML66" s="137"/>
      <c r="CMM66" s="137"/>
      <c r="CMN66" s="137"/>
      <c r="CMO66" s="137"/>
      <c r="CMP66" s="137"/>
      <c r="CMQ66" s="137"/>
      <c r="CMR66" s="137"/>
      <c r="CMS66" s="137"/>
      <c r="CMT66" s="137"/>
      <c r="CMU66" s="137"/>
      <c r="CMV66" s="137"/>
      <c r="CMW66" s="137"/>
      <c r="CMX66" s="137"/>
      <c r="CMY66" s="137"/>
      <c r="CMZ66" s="137"/>
      <c r="CNA66" s="137"/>
      <c r="CNB66" s="137"/>
      <c r="CNC66" s="137"/>
      <c r="CND66" s="137"/>
      <c r="CNE66" s="137"/>
      <c r="CNF66" s="137"/>
      <c r="CNG66" s="137"/>
      <c r="CNH66" s="137"/>
      <c r="CNI66" s="137"/>
      <c r="CNJ66" s="137"/>
      <c r="CNK66" s="137"/>
      <c r="CNL66" s="137"/>
      <c r="CNM66" s="137"/>
      <c r="CNN66" s="137"/>
      <c r="CNO66" s="137"/>
      <c r="CNP66" s="137"/>
      <c r="CNQ66" s="137"/>
      <c r="CNR66" s="137"/>
      <c r="CNS66" s="137"/>
      <c r="CNT66" s="137"/>
      <c r="CNU66" s="137"/>
      <c r="CNV66" s="137"/>
      <c r="CNW66" s="137"/>
      <c r="CNX66" s="137"/>
      <c r="CNY66" s="137"/>
      <c r="CNZ66" s="137"/>
      <c r="COA66" s="137"/>
      <c r="COB66" s="137"/>
      <c r="COC66" s="137"/>
      <c r="COD66" s="137"/>
      <c r="COE66" s="137"/>
      <c r="COF66" s="137"/>
      <c r="COG66" s="137"/>
      <c r="COH66" s="137"/>
      <c r="COI66" s="137"/>
      <c r="COJ66" s="137"/>
      <c r="COK66" s="137"/>
      <c r="COL66" s="137"/>
      <c r="COM66" s="137"/>
      <c r="CON66" s="137"/>
      <c r="COO66" s="137"/>
      <c r="COP66" s="137"/>
      <c r="COQ66" s="137"/>
      <c r="COR66" s="137"/>
      <c r="COS66" s="137"/>
      <c r="COT66" s="137"/>
      <c r="COU66" s="137"/>
      <c r="COV66" s="137"/>
      <c r="COW66" s="137"/>
      <c r="COX66" s="137"/>
      <c r="COY66" s="137"/>
      <c r="COZ66" s="137"/>
      <c r="CPA66" s="137"/>
      <c r="CPB66" s="137"/>
      <c r="CPC66" s="137"/>
      <c r="CPD66" s="137"/>
      <c r="CPE66" s="137"/>
      <c r="CPF66" s="137"/>
      <c r="CPG66" s="137"/>
      <c r="CPH66" s="137"/>
      <c r="CPI66" s="137"/>
      <c r="CPJ66" s="137"/>
      <c r="CPK66" s="137"/>
      <c r="CPL66" s="137"/>
      <c r="CPM66" s="137"/>
      <c r="CPN66" s="137"/>
      <c r="CPO66" s="137"/>
      <c r="CPP66" s="137"/>
      <c r="CPQ66" s="137"/>
      <c r="CPR66" s="137"/>
      <c r="CPS66" s="137"/>
      <c r="CPT66" s="137"/>
      <c r="CPU66" s="137"/>
      <c r="CPV66" s="137"/>
      <c r="CPW66" s="137"/>
      <c r="CPX66" s="137"/>
      <c r="CPY66" s="137"/>
      <c r="CPZ66" s="137"/>
      <c r="CQA66" s="137"/>
      <c r="CQB66" s="137"/>
      <c r="CQC66" s="137"/>
      <c r="CQD66" s="137"/>
      <c r="CQE66" s="137"/>
      <c r="CQF66" s="137"/>
      <c r="CQG66" s="137"/>
      <c r="CQH66" s="137"/>
      <c r="CQI66" s="137"/>
      <c r="CQJ66" s="137"/>
      <c r="CQK66" s="137"/>
      <c r="CQL66" s="137"/>
      <c r="CQM66" s="137"/>
      <c r="CQN66" s="137"/>
      <c r="CQO66" s="137"/>
      <c r="CQP66" s="137"/>
      <c r="CQQ66" s="137"/>
      <c r="CQR66" s="137"/>
      <c r="CQS66" s="137"/>
      <c r="CQT66" s="137"/>
      <c r="CQU66" s="137"/>
      <c r="CQV66" s="137"/>
      <c r="CQW66" s="137"/>
      <c r="CQX66" s="137"/>
      <c r="CQY66" s="137"/>
      <c r="CQZ66" s="137"/>
      <c r="CRA66" s="137"/>
      <c r="CRB66" s="137"/>
      <c r="CRC66" s="137"/>
      <c r="CRD66" s="137"/>
      <c r="CRE66" s="137"/>
      <c r="CRF66" s="137"/>
      <c r="CRG66" s="137"/>
      <c r="CRH66" s="137"/>
      <c r="CRI66" s="137"/>
      <c r="CRJ66" s="137"/>
      <c r="CRK66" s="137"/>
      <c r="CRL66" s="137"/>
      <c r="CRM66" s="137"/>
      <c r="CRN66" s="137"/>
      <c r="CRO66" s="137"/>
      <c r="CRP66" s="137"/>
      <c r="CRQ66" s="137"/>
      <c r="CRR66" s="137"/>
      <c r="CRS66" s="137"/>
      <c r="CRT66" s="137"/>
      <c r="CRU66" s="137"/>
      <c r="CRV66" s="137"/>
      <c r="CRW66" s="137"/>
      <c r="CRX66" s="137"/>
      <c r="CRY66" s="137"/>
      <c r="CRZ66" s="137"/>
      <c r="CSA66" s="137"/>
      <c r="CSB66" s="137"/>
      <c r="CSC66" s="137"/>
      <c r="CSD66" s="137"/>
      <c r="CSE66" s="137"/>
      <c r="CSF66" s="137"/>
      <c r="CSG66" s="137"/>
      <c r="CSH66" s="137"/>
      <c r="CSI66" s="137"/>
      <c r="CSJ66" s="137"/>
      <c r="CSK66" s="137"/>
      <c r="CSL66" s="137"/>
      <c r="CSM66" s="137"/>
      <c r="CSN66" s="137"/>
      <c r="CSO66" s="137"/>
      <c r="CSP66" s="137"/>
      <c r="CSQ66" s="137"/>
      <c r="CSR66" s="137"/>
      <c r="CSS66" s="137"/>
      <c r="CST66" s="137"/>
      <c r="CSU66" s="137"/>
      <c r="CSV66" s="137"/>
      <c r="CSW66" s="137"/>
      <c r="CSX66" s="137"/>
      <c r="CSY66" s="137"/>
      <c r="CSZ66" s="137"/>
      <c r="CTA66" s="137"/>
      <c r="CTB66" s="137"/>
      <c r="CTC66" s="137"/>
      <c r="CTD66" s="137"/>
      <c r="CTE66" s="137"/>
      <c r="CTF66" s="137"/>
      <c r="CTG66" s="137"/>
      <c r="CTH66" s="137"/>
      <c r="CTI66" s="137"/>
      <c r="CTJ66" s="137"/>
      <c r="CTK66" s="137"/>
      <c r="CTL66" s="137"/>
      <c r="CTM66" s="137"/>
      <c r="CTN66" s="137"/>
      <c r="CTO66" s="137"/>
      <c r="CTP66" s="137"/>
      <c r="CTQ66" s="137"/>
      <c r="CTR66" s="137"/>
      <c r="CTS66" s="137"/>
      <c r="CTT66" s="137"/>
      <c r="CTU66" s="137"/>
      <c r="CTV66" s="137"/>
      <c r="CTW66" s="137"/>
      <c r="CTX66" s="137"/>
      <c r="CTY66" s="137"/>
      <c r="CTZ66" s="137"/>
      <c r="CUA66" s="137"/>
      <c r="CUB66" s="137"/>
      <c r="CUC66" s="137"/>
      <c r="CUD66" s="137"/>
      <c r="CUE66" s="137"/>
      <c r="CUF66" s="137"/>
      <c r="CUG66" s="137"/>
      <c r="CUH66" s="137"/>
      <c r="CUI66" s="137"/>
      <c r="CUJ66" s="137"/>
      <c r="CUK66" s="137"/>
      <c r="CUL66" s="137"/>
      <c r="CUM66" s="137"/>
      <c r="CUN66" s="137"/>
      <c r="CUO66" s="137"/>
      <c r="CUP66" s="137"/>
      <c r="CUQ66" s="137"/>
      <c r="CUR66" s="137"/>
      <c r="CUS66" s="137"/>
      <c r="CUT66" s="137"/>
      <c r="CUU66" s="137"/>
      <c r="CUV66" s="137"/>
      <c r="CUW66" s="137"/>
      <c r="CUX66" s="137"/>
      <c r="CUY66" s="137"/>
      <c r="CUZ66" s="137"/>
      <c r="CVA66" s="137"/>
      <c r="CVB66" s="137"/>
      <c r="CVC66" s="137"/>
      <c r="CVD66" s="137"/>
      <c r="CVE66" s="137"/>
      <c r="CVF66" s="137"/>
      <c r="CVG66" s="137"/>
      <c r="CVH66" s="137"/>
      <c r="CVI66" s="137"/>
      <c r="CVJ66" s="137"/>
      <c r="CVK66" s="137"/>
      <c r="CVL66" s="137"/>
      <c r="CVM66" s="137"/>
      <c r="CVN66" s="137"/>
      <c r="CVO66" s="137"/>
      <c r="CVP66" s="137"/>
      <c r="CVQ66" s="137"/>
      <c r="CVR66" s="137"/>
      <c r="CVS66" s="137"/>
      <c r="CVT66" s="137"/>
      <c r="CVU66" s="137"/>
      <c r="CVV66" s="137"/>
      <c r="CVW66" s="137"/>
      <c r="CVX66" s="137"/>
      <c r="CVY66" s="137"/>
      <c r="CVZ66" s="137"/>
      <c r="CWA66" s="137"/>
      <c r="CWB66" s="137"/>
      <c r="CWC66" s="137"/>
      <c r="CWD66" s="137"/>
      <c r="CWE66" s="137"/>
      <c r="CWF66" s="137"/>
      <c r="CWG66" s="137"/>
      <c r="CWH66" s="137"/>
      <c r="CWI66" s="137"/>
      <c r="CWJ66" s="137"/>
      <c r="CWK66" s="137"/>
      <c r="CWL66" s="137"/>
      <c r="CWM66" s="137"/>
      <c r="CWN66" s="137"/>
      <c r="CWO66" s="137"/>
      <c r="CWP66" s="137"/>
      <c r="CWQ66" s="137"/>
      <c r="CWR66" s="137"/>
      <c r="CWS66" s="137"/>
      <c r="CWT66" s="137"/>
      <c r="CWU66" s="137"/>
      <c r="CWV66" s="137"/>
      <c r="CWW66" s="137"/>
      <c r="CWX66" s="137"/>
      <c r="CWY66" s="137"/>
      <c r="CWZ66" s="137"/>
      <c r="CXA66" s="137"/>
      <c r="CXB66" s="137"/>
      <c r="CXC66" s="137"/>
      <c r="CXD66" s="137"/>
      <c r="CXE66" s="137"/>
      <c r="CXF66" s="137"/>
      <c r="CXG66" s="137"/>
      <c r="CXH66" s="137"/>
      <c r="CXI66" s="137"/>
      <c r="CXJ66" s="137"/>
      <c r="CXK66" s="137"/>
      <c r="CXL66" s="137"/>
      <c r="CXM66" s="137"/>
      <c r="CXN66" s="137"/>
      <c r="CXO66" s="137"/>
      <c r="CXP66" s="137"/>
      <c r="CXQ66" s="137"/>
      <c r="CXR66" s="137"/>
      <c r="CXS66" s="137"/>
      <c r="CXT66" s="137"/>
      <c r="CXU66" s="137"/>
      <c r="CXV66" s="137"/>
      <c r="CXW66" s="137"/>
      <c r="CXX66" s="137"/>
      <c r="CXY66" s="137"/>
      <c r="CXZ66" s="137"/>
      <c r="CYA66" s="137"/>
      <c r="CYB66" s="137"/>
      <c r="CYC66" s="137"/>
      <c r="CYD66" s="137"/>
      <c r="CYE66" s="137"/>
      <c r="CYF66" s="137"/>
      <c r="CYG66" s="137"/>
      <c r="CYH66" s="137"/>
      <c r="CYI66" s="137"/>
      <c r="CYJ66" s="137"/>
      <c r="CYK66" s="137"/>
      <c r="CYL66" s="137"/>
      <c r="CYM66" s="137"/>
      <c r="CYN66" s="137"/>
      <c r="CYO66" s="137"/>
      <c r="CYP66" s="137"/>
      <c r="CYQ66" s="137"/>
      <c r="CYR66" s="137"/>
      <c r="CYS66" s="137"/>
      <c r="CYT66" s="137"/>
      <c r="CYU66" s="137"/>
      <c r="CYV66" s="137"/>
      <c r="CYW66" s="137"/>
      <c r="CYX66" s="137"/>
      <c r="CYY66" s="137"/>
      <c r="CYZ66" s="137"/>
      <c r="CZA66" s="137"/>
      <c r="CZB66" s="137"/>
      <c r="CZC66" s="137"/>
      <c r="CZD66" s="137"/>
      <c r="CZE66" s="137"/>
      <c r="CZF66" s="137"/>
      <c r="CZG66" s="137"/>
      <c r="CZH66" s="137"/>
      <c r="CZI66" s="137"/>
      <c r="CZJ66" s="137"/>
      <c r="CZK66" s="137"/>
      <c r="CZL66" s="137"/>
      <c r="CZM66" s="137"/>
      <c r="CZN66" s="137"/>
      <c r="CZO66" s="137"/>
      <c r="CZP66" s="137"/>
      <c r="CZQ66" s="137"/>
      <c r="CZR66" s="137"/>
      <c r="CZS66" s="137"/>
      <c r="CZT66" s="137"/>
      <c r="CZU66" s="137"/>
      <c r="CZV66" s="137"/>
      <c r="CZW66" s="137"/>
      <c r="CZX66" s="137"/>
      <c r="CZY66" s="137"/>
      <c r="CZZ66" s="137"/>
      <c r="DAA66" s="137"/>
      <c r="DAB66" s="137"/>
      <c r="DAC66" s="137"/>
      <c r="DAD66" s="137"/>
      <c r="DAE66" s="137"/>
      <c r="DAF66" s="137"/>
      <c r="DAG66" s="137"/>
      <c r="DAH66" s="137"/>
      <c r="DAI66" s="137"/>
      <c r="DAJ66" s="137"/>
      <c r="DAK66" s="137"/>
      <c r="DAL66" s="137"/>
      <c r="DAM66" s="137"/>
      <c r="DAN66" s="137"/>
      <c r="DAO66" s="137"/>
      <c r="DAP66" s="137"/>
      <c r="DAQ66" s="137"/>
      <c r="DAR66" s="137"/>
      <c r="DAS66" s="137"/>
      <c r="DAT66" s="137"/>
      <c r="DAU66" s="137"/>
      <c r="DAV66" s="137"/>
      <c r="DAW66" s="137"/>
      <c r="DAX66" s="137"/>
      <c r="DAY66" s="137"/>
      <c r="DAZ66" s="137"/>
      <c r="DBA66" s="137"/>
      <c r="DBB66" s="137"/>
      <c r="DBC66" s="137"/>
      <c r="DBD66" s="137"/>
      <c r="DBE66" s="137"/>
      <c r="DBF66" s="137"/>
      <c r="DBG66" s="137"/>
      <c r="DBH66" s="137"/>
      <c r="DBI66" s="137"/>
      <c r="DBJ66" s="137"/>
      <c r="DBK66" s="137"/>
      <c r="DBL66" s="137"/>
      <c r="DBM66" s="137"/>
      <c r="DBN66" s="137"/>
      <c r="DBO66" s="137"/>
      <c r="DBP66" s="137"/>
      <c r="DBQ66" s="137"/>
      <c r="DBR66" s="137"/>
      <c r="DBS66" s="137"/>
      <c r="DBT66" s="137"/>
      <c r="DBU66" s="137"/>
      <c r="DBV66" s="137"/>
      <c r="DBW66" s="137"/>
      <c r="DBX66" s="137"/>
      <c r="DBY66" s="137"/>
      <c r="DBZ66" s="137"/>
      <c r="DCA66" s="137"/>
      <c r="DCB66" s="137"/>
      <c r="DCC66" s="137"/>
      <c r="DCD66" s="137"/>
      <c r="DCE66" s="137"/>
      <c r="DCF66" s="137"/>
      <c r="DCG66" s="137"/>
      <c r="DCH66" s="137"/>
      <c r="DCI66" s="137"/>
      <c r="DCJ66" s="137"/>
      <c r="DCK66" s="137"/>
      <c r="DCL66" s="137"/>
      <c r="DCM66" s="137"/>
      <c r="DCN66" s="137"/>
      <c r="DCO66" s="137"/>
      <c r="DCP66" s="137"/>
      <c r="DCQ66" s="137"/>
      <c r="DCR66" s="137"/>
      <c r="DCS66" s="137"/>
      <c r="DCT66" s="137"/>
      <c r="DCU66" s="137"/>
      <c r="DCV66" s="137"/>
      <c r="DCW66" s="137"/>
      <c r="DCX66" s="137"/>
      <c r="DCY66" s="137"/>
      <c r="DCZ66" s="137"/>
      <c r="DDA66" s="137"/>
      <c r="DDB66" s="137"/>
      <c r="DDC66" s="137"/>
      <c r="DDD66" s="137"/>
      <c r="DDE66" s="137"/>
      <c r="DDF66" s="137"/>
      <c r="DDG66" s="137"/>
      <c r="DDH66" s="137"/>
      <c r="DDI66" s="137"/>
      <c r="DDJ66" s="137"/>
      <c r="DDK66" s="137"/>
      <c r="DDL66" s="137"/>
      <c r="DDM66" s="137"/>
      <c r="DDN66" s="137"/>
      <c r="DDO66" s="137"/>
      <c r="DDP66" s="137"/>
      <c r="DDQ66" s="137"/>
      <c r="DDR66" s="137"/>
      <c r="DDS66" s="137"/>
      <c r="DDT66" s="137"/>
      <c r="DDU66" s="137"/>
      <c r="DDV66" s="137"/>
      <c r="DDW66" s="137"/>
      <c r="DDX66" s="137"/>
      <c r="DDY66" s="137"/>
      <c r="DDZ66" s="137"/>
      <c r="DEA66" s="137"/>
      <c r="DEB66" s="137"/>
      <c r="DEC66" s="137"/>
      <c r="DED66" s="137"/>
      <c r="DEE66" s="137"/>
      <c r="DEF66" s="137"/>
      <c r="DEG66" s="137"/>
      <c r="DEH66" s="137"/>
      <c r="DEI66" s="137"/>
      <c r="DEJ66" s="137"/>
      <c r="DEK66" s="137"/>
      <c r="DEL66" s="137"/>
      <c r="DEM66" s="137"/>
      <c r="DEN66" s="137"/>
      <c r="DEO66" s="137"/>
      <c r="DEP66" s="137"/>
      <c r="DEQ66" s="137"/>
      <c r="DER66" s="137"/>
      <c r="DES66" s="137"/>
      <c r="DET66" s="137"/>
      <c r="DEU66" s="137"/>
      <c r="DEV66" s="137"/>
      <c r="DEW66" s="137"/>
      <c r="DEX66" s="137"/>
      <c r="DEY66" s="137"/>
      <c r="DEZ66" s="137"/>
      <c r="DFA66" s="137"/>
      <c r="DFB66" s="137"/>
      <c r="DFC66" s="137"/>
      <c r="DFD66" s="137"/>
      <c r="DFE66" s="137"/>
      <c r="DFF66" s="137"/>
      <c r="DFG66" s="137"/>
      <c r="DFH66" s="137"/>
      <c r="DFI66" s="137"/>
      <c r="DFJ66" s="137"/>
      <c r="DFK66" s="137"/>
      <c r="DFL66" s="137"/>
      <c r="DFM66" s="137"/>
      <c r="DFN66" s="137"/>
      <c r="DFO66" s="137"/>
      <c r="DFP66" s="137"/>
      <c r="DFQ66" s="137"/>
      <c r="DFR66" s="137"/>
      <c r="DFS66" s="137"/>
      <c r="DFT66" s="137"/>
      <c r="DFU66" s="137"/>
      <c r="DFV66" s="137"/>
      <c r="DFW66" s="137"/>
      <c r="DFX66" s="137"/>
      <c r="DFY66" s="137"/>
      <c r="DFZ66" s="137"/>
      <c r="DGA66" s="137"/>
      <c r="DGB66" s="137"/>
      <c r="DGC66" s="137"/>
      <c r="DGD66" s="137"/>
      <c r="DGE66" s="137"/>
      <c r="DGF66" s="137"/>
      <c r="DGG66" s="137"/>
      <c r="DGH66" s="137"/>
      <c r="DGI66" s="137"/>
      <c r="DGJ66" s="137"/>
      <c r="DGK66" s="137"/>
      <c r="DGL66" s="137"/>
      <c r="DGM66" s="137"/>
      <c r="DGN66" s="137"/>
      <c r="DGO66" s="137"/>
      <c r="DGP66" s="137"/>
      <c r="DGQ66" s="137"/>
      <c r="DGR66" s="137"/>
      <c r="DGS66" s="137"/>
      <c r="DGT66" s="137"/>
      <c r="DGU66" s="137"/>
      <c r="DGV66" s="137"/>
      <c r="DGW66" s="137"/>
      <c r="DGX66" s="137"/>
      <c r="DGY66" s="137"/>
      <c r="DGZ66" s="137"/>
      <c r="DHA66" s="137"/>
      <c r="DHB66" s="137"/>
      <c r="DHC66" s="137"/>
      <c r="DHD66" s="137"/>
      <c r="DHE66" s="137"/>
      <c r="DHF66" s="137"/>
      <c r="DHG66" s="137"/>
      <c r="DHH66" s="137"/>
      <c r="DHI66" s="137"/>
      <c r="DHJ66" s="137"/>
      <c r="DHK66" s="137"/>
      <c r="DHL66" s="137"/>
      <c r="DHM66" s="137"/>
      <c r="DHN66" s="137"/>
      <c r="DHO66" s="137"/>
      <c r="DHP66" s="137"/>
      <c r="DHQ66" s="137"/>
      <c r="DHR66" s="137"/>
      <c r="DHS66" s="137"/>
      <c r="DHT66" s="137"/>
      <c r="DHU66" s="137"/>
      <c r="DHV66" s="137"/>
      <c r="DHW66" s="137"/>
      <c r="DHX66" s="137"/>
      <c r="DHY66" s="137"/>
      <c r="DHZ66" s="137"/>
      <c r="DIA66" s="137"/>
      <c r="DIB66" s="137"/>
      <c r="DIC66" s="137"/>
      <c r="DID66" s="137"/>
      <c r="DIE66" s="137"/>
      <c r="DIF66" s="137"/>
      <c r="DIG66" s="137"/>
      <c r="DIH66" s="137"/>
      <c r="DII66" s="137"/>
      <c r="DIJ66" s="137"/>
      <c r="DIK66" s="137"/>
      <c r="DIL66" s="137"/>
      <c r="DIM66" s="137"/>
      <c r="DIN66" s="137"/>
      <c r="DIO66" s="137"/>
      <c r="DIP66" s="137"/>
      <c r="DIQ66" s="137"/>
      <c r="DIR66" s="137"/>
      <c r="DIS66" s="137"/>
      <c r="DIT66" s="137"/>
      <c r="DIU66" s="137"/>
      <c r="DIV66" s="137"/>
      <c r="DIW66" s="137"/>
      <c r="DIX66" s="137"/>
      <c r="DIY66" s="137"/>
      <c r="DIZ66" s="137"/>
      <c r="DJA66" s="137"/>
      <c r="DJB66" s="137"/>
      <c r="DJC66" s="137"/>
      <c r="DJD66" s="137"/>
      <c r="DJE66" s="137"/>
      <c r="DJF66" s="137"/>
      <c r="DJG66" s="137"/>
      <c r="DJH66" s="137"/>
      <c r="DJI66" s="137"/>
      <c r="DJJ66" s="137"/>
      <c r="DJK66" s="137"/>
      <c r="DJL66" s="137"/>
      <c r="DJM66" s="137"/>
      <c r="DJN66" s="137"/>
      <c r="DJO66" s="137"/>
      <c r="DJP66" s="137"/>
      <c r="DJQ66" s="137"/>
      <c r="DJR66" s="137"/>
      <c r="DJS66" s="137"/>
      <c r="DJT66" s="137"/>
      <c r="DJU66" s="137"/>
      <c r="DJV66" s="137"/>
      <c r="DJW66" s="137"/>
      <c r="DJX66" s="137"/>
      <c r="DJY66" s="137"/>
      <c r="DJZ66" s="137"/>
      <c r="DKA66" s="137"/>
      <c r="DKB66" s="137"/>
      <c r="DKC66" s="137"/>
      <c r="DKD66" s="137"/>
      <c r="DKE66" s="137"/>
      <c r="DKF66" s="137"/>
      <c r="DKG66" s="137"/>
      <c r="DKH66" s="137"/>
      <c r="DKI66" s="137"/>
      <c r="DKJ66" s="137"/>
      <c r="DKK66" s="137"/>
      <c r="DKL66" s="137"/>
      <c r="DKM66" s="137"/>
      <c r="DKN66" s="137"/>
      <c r="DKO66" s="137"/>
      <c r="DKP66" s="137"/>
      <c r="DKQ66" s="137"/>
      <c r="DKR66" s="137"/>
      <c r="DKS66" s="137"/>
      <c r="DKT66" s="137"/>
      <c r="DKU66" s="137"/>
      <c r="DKV66" s="137"/>
      <c r="DKW66" s="137"/>
      <c r="DKX66" s="137"/>
      <c r="DKY66" s="137"/>
      <c r="DKZ66" s="137"/>
      <c r="DLA66" s="137"/>
      <c r="DLB66" s="137"/>
      <c r="DLC66" s="137"/>
      <c r="DLD66" s="137"/>
      <c r="DLE66" s="137"/>
      <c r="DLF66" s="137"/>
      <c r="DLG66" s="137"/>
      <c r="DLH66" s="137"/>
      <c r="DLI66" s="137"/>
      <c r="DLJ66" s="137"/>
      <c r="DLK66" s="137"/>
      <c r="DLL66" s="137"/>
      <c r="DLM66" s="137"/>
      <c r="DLN66" s="137"/>
      <c r="DLO66" s="137"/>
      <c r="DLP66" s="137"/>
      <c r="DLQ66" s="137"/>
      <c r="DLR66" s="137"/>
      <c r="DLS66" s="137"/>
      <c r="DLT66" s="137"/>
      <c r="DLU66" s="137"/>
      <c r="DLV66" s="137"/>
      <c r="DLW66" s="137"/>
      <c r="DLX66" s="137"/>
      <c r="DLY66" s="137"/>
      <c r="DLZ66" s="137"/>
      <c r="DMA66" s="137"/>
      <c r="DMB66" s="137"/>
      <c r="DMC66" s="137"/>
      <c r="DMD66" s="137"/>
      <c r="DME66" s="137"/>
      <c r="DMF66" s="137"/>
      <c r="DMG66" s="137"/>
      <c r="DMH66" s="137"/>
      <c r="DMI66" s="137"/>
      <c r="DMJ66" s="137"/>
      <c r="DMK66" s="137"/>
      <c r="DML66" s="137"/>
      <c r="DMM66" s="137"/>
      <c r="DMN66" s="137"/>
      <c r="DMO66" s="137"/>
      <c r="DMP66" s="137"/>
      <c r="DMQ66" s="137"/>
      <c r="DMR66" s="137"/>
      <c r="DMS66" s="137"/>
      <c r="DMT66" s="137"/>
      <c r="DMU66" s="137"/>
      <c r="DMV66" s="137"/>
      <c r="DMW66" s="137"/>
      <c r="DMX66" s="137"/>
      <c r="DMY66" s="137"/>
      <c r="DMZ66" s="137"/>
      <c r="DNA66" s="137"/>
      <c r="DNB66" s="137"/>
      <c r="DNC66" s="137"/>
      <c r="DND66" s="137"/>
      <c r="DNE66" s="137"/>
      <c r="DNF66" s="137"/>
      <c r="DNG66" s="137"/>
      <c r="DNH66" s="137"/>
      <c r="DNI66" s="137"/>
      <c r="DNJ66" s="137"/>
      <c r="DNK66" s="137"/>
      <c r="DNL66" s="137"/>
      <c r="DNM66" s="137"/>
      <c r="DNN66" s="137"/>
      <c r="DNO66" s="137"/>
      <c r="DNP66" s="137"/>
      <c r="DNQ66" s="137"/>
      <c r="DNR66" s="137"/>
      <c r="DNS66" s="137"/>
      <c r="DNT66" s="137"/>
      <c r="DNU66" s="137"/>
      <c r="DNV66" s="137"/>
      <c r="DNW66" s="137"/>
      <c r="DNX66" s="137"/>
      <c r="DNY66" s="137"/>
      <c r="DNZ66" s="137"/>
      <c r="DOA66" s="137"/>
      <c r="DOB66" s="137"/>
      <c r="DOC66" s="137"/>
      <c r="DOD66" s="137"/>
      <c r="DOE66" s="137"/>
      <c r="DOF66" s="137"/>
      <c r="DOG66" s="137"/>
      <c r="DOH66" s="137"/>
      <c r="DOI66" s="137"/>
      <c r="DOJ66" s="137"/>
      <c r="DOK66" s="137"/>
      <c r="DOL66" s="137"/>
      <c r="DOM66" s="137"/>
      <c r="DON66" s="137"/>
      <c r="DOO66" s="137"/>
      <c r="DOP66" s="137"/>
      <c r="DOQ66" s="137"/>
      <c r="DOR66" s="137"/>
      <c r="DOS66" s="137"/>
      <c r="DOT66" s="137"/>
      <c r="DOU66" s="137"/>
      <c r="DOV66" s="137"/>
      <c r="DOW66" s="137"/>
      <c r="DOX66" s="137"/>
      <c r="DOY66" s="137"/>
      <c r="DOZ66" s="137"/>
      <c r="DPA66" s="137"/>
      <c r="DPB66" s="137"/>
      <c r="DPC66" s="137"/>
      <c r="DPD66" s="137"/>
      <c r="DPE66" s="137"/>
      <c r="DPF66" s="137"/>
      <c r="DPG66" s="137"/>
      <c r="DPH66" s="137"/>
      <c r="DPI66" s="137"/>
      <c r="DPJ66" s="137"/>
      <c r="DPK66" s="137"/>
      <c r="DPL66" s="137"/>
      <c r="DPM66" s="137"/>
      <c r="DPN66" s="137"/>
      <c r="DPO66" s="137"/>
      <c r="DPP66" s="137"/>
      <c r="DPQ66" s="137"/>
      <c r="DPR66" s="137"/>
      <c r="DPS66" s="137"/>
      <c r="DPT66" s="137"/>
      <c r="DPU66" s="137"/>
      <c r="DPV66" s="137"/>
      <c r="DPW66" s="137"/>
      <c r="DPX66" s="137"/>
      <c r="DPY66" s="137"/>
      <c r="DPZ66" s="137"/>
      <c r="DQA66" s="137"/>
      <c r="DQB66" s="137"/>
      <c r="DQC66" s="137"/>
      <c r="DQD66" s="137"/>
      <c r="DQE66" s="137"/>
      <c r="DQF66" s="137"/>
      <c r="DQG66" s="137"/>
      <c r="DQH66" s="137"/>
      <c r="DQI66" s="137"/>
      <c r="DQJ66" s="137"/>
      <c r="DQK66" s="137"/>
      <c r="DQL66" s="137"/>
      <c r="DQM66" s="137"/>
      <c r="DQN66" s="137"/>
      <c r="DQO66" s="137"/>
      <c r="DQP66" s="137"/>
      <c r="DQQ66" s="137"/>
      <c r="DQR66" s="137"/>
      <c r="DQS66" s="137"/>
      <c r="DQT66" s="137"/>
      <c r="DQU66" s="137"/>
      <c r="DQV66" s="137"/>
      <c r="DQW66" s="137"/>
      <c r="DQX66" s="137"/>
      <c r="DQY66" s="137"/>
      <c r="DQZ66" s="137"/>
      <c r="DRA66" s="137"/>
      <c r="DRB66" s="137"/>
      <c r="DRC66" s="137"/>
      <c r="DRD66" s="137"/>
      <c r="DRE66" s="137"/>
      <c r="DRF66" s="137"/>
      <c r="DRG66" s="137"/>
      <c r="DRH66" s="137"/>
      <c r="DRI66" s="137"/>
      <c r="DRJ66" s="137"/>
      <c r="DRK66" s="137"/>
      <c r="DRL66" s="137"/>
      <c r="DRM66" s="137"/>
      <c r="DRN66" s="137"/>
      <c r="DRO66" s="137"/>
      <c r="DRP66" s="137"/>
      <c r="DRQ66" s="137"/>
      <c r="DRR66" s="137"/>
      <c r="DRS66" s="137"/>
      <c r="DRT66" s="137"/>
      <c r="DRU66" s="137"/>
      <c r="DRV66" s="137"/>
      <c r="DRW66" s="137"/>
      <c r="DRX66" s="137"/>
      <c r="DRY66" s="137"/>
      <c r="DRZ66" s="137"/>
      <c r="DSA66" s="137"/>
      <c r="DSB66" s="137"/>
      <c r="DSC66" s="137"/>
      <c r="DSD66" s="137"/>
      <c r="DSE66" s="137"/>
      <c r="DSF66" s="137"/>
      <c r="DSG66" s="137"/>
      <c r="DSH66" s="137"/>
      <c r="DSI66" s="137"/>
      <c r="DSJ66" s="137"/>
      <c r="DSK66" s="137"/>
      <c r="DSL66" s="137"/>
      <c r="DSM66" s="137"/>
      <c r="DSN66" s="137"/>
      <c r="DSO66" s="137"/>
      <c r="DSP66" s="137"/>
      <c r="DSQ66" s="137"/>
      <c r="DSR66" s="137"/>
      <c r="DSS66" s="137"/>
      <c r="DST66" s="137"/>
      <c r="DSU66" s="137"/>
      <c r="DSV66" s="137"/>
      <c r="DSW66" s="137"/>
      <c r="DSX66" s="137"/>
      <c r="DSY66" s="137"/>
      <c r="DSZ66" s="137"/>
      <c r="DTA66" s="137"/>
      <c r="DTB66" s="137"/>
      <c r="DTC66" s="137"/>
      <c r="DTD66" s="137"/>
      <c r="DTE66" s="137"/>
      <c r="DTF66" s="137"/>
      <c r="DTG66" s="137"/>
      <c r="DTH66" s="137"/>
      <c r="DTI66" s="137"/>
      <c r="DTJ66" s="137"/>
      <c r="DTK66" s="137"/>
      <c r="DTL66" s="137"/>
      <c r="DTM66" s="137"/>
      <c r="DTN66" s="137"/>
      <c r="DTO66" s="137"/>
      <c r="DTP66" s="137"/>
      <c r="DTQ66" s="137"/>
      <c r="DTR66" s="137"/>
      <c r="DTS66" s="137"/>
      <c r="DTT66" s="137"/>
      <c r="DTU66" s="137"/>
      <c r="DTV66" s="137"/>
      <c r="DTW66" s="137"/>
      <c r="DTX66" s="137"/>
      <c r="DTY66" s="137"/>
      <c r="DTZ66" s="137"/>
      <c r="DUA66" s="137"/>
      <c r="DUB66" s="137"/>
      <c r="DUC66" s="137"/>
      <c r="DUD66" s="137"/>
      <c r="DUE66" s="137"/>
      <c r="DUF66" s="137"/>
      <c r="DUG66" s="137"/>
      <c r="DUH66" s="137"/>
      <c r="DUI66" s="137"/>
      <c r="DUJ66" s="137"/>
      <c r="DUK66" s="137"/>
      <c r="DUL66" s="137"/>
      <c r="DUM66" s="137"/>
      <c r="DUN66" s="137"/>
      <c r="DUO66" s="137"/>
      <c r="DUP66" s="137"/>
      <c r="DUQ66" s="137"/>
      <c r="DUR66" s="137"/>
      <c r="DUS66" s="137"/>
      <c r="DUT66" s="137"/>
      <c r="DUU66" s="137"/>
      <c r="DUV66" s="137"/>
      <c r="DUW66" s="137"/>
      <c r="DUX66" s="137"/>
      <c r="DUY66" s="137"/>
      <c r="DUZ66" s="137"/>
      <c r="DVA66" s="137"/>
      <c r="DVB66" s="137"/>
      <c r="DVC66" s="137"/>
      <c r="DVD66" s="137"/>
      <c r="DVE66" s="137"/>
      <c r="DVF66" s="137"/>
      <c r="DVG66" s="137"/>
      <c r="DVH66" s="137"/>
      <c r="DVI66" s="137"/>
      <c r="DVJ66" s="137"/>
      <c r="DVK66" s="137"/>
      <c r="DVL66" s="137"/>
      <c r="DVM66" s="137"/>
      <c r="DVN66" s="137"/>
      <c r="DVO66" s="137"/>
      <c r="DVP66" s="137"/>
      <c r="DVQ66" s="137"/>
      <c r="DVR66" s="137"/>
      <c r="DVS66" s="137"/>
      <c r="DVT66" s="137"/>
      <c r="DVU66" s="137"/>
      <c r="DVV66" s="137"/>
      <c r="DVW66" s="137"/>
      <c r="DVX66" s="137"/>
      <c r="DVY66" s="137"/>
      <c r="DVZ66" s="137"/>
      <c r="DWA66" s="137"/>
      <c r="DWB66" s="137"/>
      <c r="DWC66" s="137"/>
      <c r="DWD66" s="137"/>
      <c r="DWE66" s="137"/>
      <c r="DWF66" s="137"/>
      <c r="DWG66" s="137"/>
      <c r="DWH66" s="137"/>
      <c r="DWI66" s="137"/>
      <c r="DWJ66" s="137"/>
      <c r="DWK66" s="137"/>
      <c r="DWL66" s="137"/>
      <c r="DWM66" s="137"/>
      <c r="DWN66" s="137"/>
      <c r="DWO66" s="137"/>
      <c r="DWP66" s="137"/>
      <c r="DWQ66" s="137"/>
      <c r="DWR66" s="137"/>
      <c r="DWS66" s="137"/>
      <c r="DWT66" s="137"/>
      <c r="DWU66" s="137"/>
      <c r="DWV66" s="137"/>
      <c r="DWW66" s="137"/>
      <c r="DWX66" s="137"/>
      <c r="DWY66" s="137"/>
      <c r="DWZ66" s="137"/>
      <c r="DXA66" s="137"/>
      <c r="DXB66" s="137"/>
      <c r="DXC66" s="137"/>
      <c r="DXD66" s="137"/>
      <c r="DXE66" s="137"/>
      <c r="DXF66" s="137"/>
      <c r="DXG66" s="137"/>
      <c r="DXH66" s="137"/>
      <c r="DXI66" s="137"/>
      <c r="DXJ66" s="137"/>
      <c r="DXK66" s="137"/>
      <c r="DXL66" s="137"/>
      <c r="DXM66" s="137"/>
      <c r="DXN66" s="137"/>
      <c r="DXO66" s="137"/>
      <c r="DXP66" s="137"/>
      <c r="DXQ66" s="137"/>
      <c r="DXR66" s="137"/>
      <c r="DXS66" s="137"/>
      <c r="DXT66" s="137"/>
      <c r="DXU66" s="137"/>
      <c r="DXV66" s="137"/>
      <c r="DXW66" s="137"/>
      <c r="DXX66" s="137"/>
      <c r="DXY66" s="137"/>
      <c r="DXZ66" s="137"/>
      <c r="DYA66" s="137"/>
      <c r="DYB66" s="137"/>
      <c r="DYC66" s="137"/>
      <c r="DYD66" s="137"/>
      <c r="DYE66" s="137"/>
      <c r="DYF66" s="137"/>
      <c r="DYG66" s="137"/>
      <c r="DYH66" s="137"/>
      <c r="DYI66" s="137"/>
      <c r="DYJ66" s="137"/>
      <c r="DYK66" s="137"/>
      <c r="DYL66" s="137"/>
      <c r="DYM66" s="137"/>
      <c r="DYN66" s="137"/>
      <c r="DYO66" s="137"/>
      <c r="DYP66" s="137"/>
      <c r="DYQ66" s="137"/>
      <c r="DYR66" s="137"/>
      <c r="DYS66" s="137"/>
      <c r="DYT66" s="137"/>
      <c r="DYU66" s="137"/>
      <c r="DYV66" s="137"/>
      <c r="DYW66" s="137"/>
      <c r="DYX66" s="137"/>
      <c r="DYY66" s="137"/>
      <c r="DYZ66" s="137"/>
      <c r="DZA66" s="137"/>
      <c r="DZB66" s="137"/>
      <c r="DZC66" s="137"/>
      <c r="DZD66" s="137"/>
      <c r="DZE66" s="137"/>
      <c r="DZF66" s="137"/>
      <c r="DZG66" s="137"/>
      <c r="DZH66" s="137"/>
      <c r="DZI66" s="137"/>
      <c r="DZJ66" s="137"/>
      <c r="DZK66" s="137"/>
      <c r="DZL66" s="137"/>
      <c r="DZM66" s="137"/>
      <c r="DZN66" s="137"/>
      <c r="DZO66" s="137"/>
      <c r="DZP66" s="137"/>
      <c r="DZQ66" s="137"/>
      <c r="DZR66" s="137"/>
      <c r="DZS66" s="137"/>
      <c r="DZT66" s="137"/>
      <c r="DZU66" s="137"/>
      <c r="DZV66" s="137"/>
      <c r="DZW66" s="137"/>
      <c r="DZX66" s="137"/>
      <c r="DZY66" s="137"/>
      <c r="DZZ66" s="137"/>
      <c r="EAA66" s="137"/>
      <c r="EAB66" s="137"/>
      <c r="EAC66" s="137"/>
      <c r="EAD66" s="137"/>
      <c r="EAE66" s="137"/>
      <c r="EAF66" s="137"/>
      <c r="EAG66" s="137"/>
      <c r="EAH66" s="137"/>
      <c r="EAI66" s="137"/>
      <c r="EAJ66" s="137"/>
      <c r="EAK66" s="137"/>
      <c r="EAL66" s="137"/>
      <c r="EAM66" s="137"/>
      <c r="EAN66" s="137"/>
      <c r="EAO66" s="137"/>
      <c r="EAP66" s="137"/>
      <c r="EAQ66" s="137"/>
      <c r="EAR66" s="137"/>
      <c r="EAS66" s="137"/>
      <c r="EAT66" s="137"/>
      <c r="EAU66" s="137"/>
      <c r="EAV66" s="137"/>
      <c r="EAW66" s="137"/>
      <c r="EAX66" s="137"/>
      <c r="EAY66" s="137"/>
      <c r="EAZ66" s="137"/>
      <c r="EBA66" s="137"/>
      <c r="EBB66" s="137"/>
      <c r="EBC66" s="137"/>
      <c r="EBD66" s="137"/>
      <c r="EBE66" s="137"/>
      <c r="EBF66" s="137"/>
      <c r="EBG66" s="137"/>
      <c r="EBH66" s="137"/>
      <c r="EBI66" s="137"/>
      <c r="EBJ66" s="137"/>
      <c r="EBK66" s="137"/>
      <c r="EBL66" s="137"/>
      <c r="EBM66" s="137"/>
      <c r="EBN66" s="137"/>
      <c r="EBO66" s="137"/>
      <c r="EBP66" s="137"/>
      <c r="EBQ66" s="137"/>
      <c r="EBR66" s="137"/>
      <c r="EBS66" s="137"/>
      <c r="EBT66" s="137"/>
      <c r="EBU66" s="137"/>
      <c r="EBV66" s="137"/>
      <c r="EBW66" s="137"/>
      <c r="EBX66" s="137"/>
      <c r="EBY66" s="137"/>
      <c r="EBZ66" s="137"/>
      <c r="ECA66" s="137"/>
      <c r="ECB66" s="137"/>
      <c r="ECC66" s="137"/>
      <c r="ECD66" s="137"/>
      <c r="ECE66" s="137"/>
      <c r="ECF66" s="137"/>
      <c r="ECG66" s="137"/>
      <c r="ECH66" s="137"/>
      <c r="ECI66" s="137"/>
      <c r="ECJ66" s="137"/>
      <c r="ECK66" s="137"/>
      <c r="ECL66" s="137"/>
      <c r="ECM66" s="137"/>
      <c r="ECN66" s="137"/>
      <c r="ECO66" s="137"/>
      <c r="ECP66" s="137"/>
      <c r="ECQ66" s="137"/>
      <c r="ECR66" s="137"/>
      <c r="ECS66" s="137"/>
      <c r="ECT66" s="137"/>
      <c r="ECU66" s="137"/>
      <c r="ECV66" s="137"/>
      <c r="ECW66" s="137"/>
      <c r="ECX66" s="137"/>
      <c r="ECY66" s="137"/>
      <c r="ECZ66" s="137"/>
      <c r="EDA66" s="137"/>
      <c r="EDB66" s="137"/>
      <c r="EDC66" s="137"/>
      <c r="EDD66" s="137"/>
      <c r="EDE66" s="137"/>
      <c r="EDF66" s="137"/>
      <c r="EDG66" s="137"/>
      <c r="EDH66" s="137"/>
      <c r="EDI66" s="137"/>
      <c r="EDJ66" s="137"/>
      <c r="EDK66" s="137"/>
      <c r="EDL66" s="137"/>
      <c r="EDM66" s="137"/>
      <c r="EDN66" s="137"/>
      <c r="EDO66" s="137"/>
      <c r="EDP66" s="137"/>
      <c r="EDQ66" s="137"/>
      <c r="EDR66" s="137"/>
      <c r="EDS66" s="137"/>
      <c r="EDT66" s="137"/>
      <c r="EDU66" s="137"/>
      <c r="EDV66" s="137"/>
      <c r="EDW66" s="137"/>
      <c r="EDX66" s="137"/>
      <c r="EDY66" s="137"/>
      <c r="EDZ66" s="137"/>
      <c r="EEA66" s="137"/>
      <c r="EEB66" s="137"/>
      <c r="EEC66" s="137"/>
      <c r="EED66" s="137"/>
      <c r="EEE66" s="137"/>
      <c r="EEF66" s="137"/>
      <c r="EEG66" s="137"/>
      <c r="EEH66" s="137"/>
      <c r="EEI66" s="137"/>
      <c r="EEJ66" s="137"/>
      <c r="EEK66" s="137"/>
      <c r="EEL66" s="137"/>
      <c r="EEM66" s="137"/>
      <c r="EEN66" s="137"/>
      <c r="EEO66" s="137"/>
      <c r="EEP66" s="137"/>
      <c r="EEQ66" s="137"/>
      <c r="EER66" s="137"/>
      <c r="EES66" s="137"/>
      <c r="EET66" s="137"/>
      <c r="EEU66" s="137"/>
      <c r="EEV66" s="137"/>
      <c r="EEW66" s="137"/>
      <c r="EEX66" s="137"/>
      <c r="EEY66" s="137"/>
      <c r="EEZ66" s="137"/>
      <c r="EFA66" s="137"/>
      <c r="EFB66" s="137"/>
      <c r="EFC66" s="137"/>
      <c r="EFD66" s="137"/>
      <c r="EFE66" s="137"/>
      <c r="EFF66" s="137"/>
      <c r="EFG66" s="137"/>
      <c r="EFH66" s="137"/>
      <c r="EFI66" s="137"/>
      <c r="EFJ66" s="137"/>
      <c r="EFK66" s="137"/>
      <c r="EFL66" s="137"/>
      <c r="EFM66" s="137"/>
      <c r="EFN66" s="137"/>
      <c r="EFO66" s="137"/>
      <c r="EFP66" s="137"/>
      <c r="EFQ66" s="137"/>
      <c r="EFR66" s="137"/>
      <c r="EFS66" s="137"/>
      <c r="EFT66" s="137"/>
      <c r="EFU66" s="137"/>
      <c r="EFV66" s="137"/>
      <c r="EFW66" s="137"/>
      <c r="EFX66" s="137"/>
      <c r="EFY66" s="137"/>
      <c r="EFZ66" s="137"/>
      <c r="EGA66" s="137"/>
      <c r="EGB66" s="137"/>
      <c r="EGC66" s="137"/>
      <c r="EGD66" s="137"/>
      <c r="EGE66" s="137"/>
      <c r="EGF66" s="137"/>
      <c r="EGG66" s="137"/>
      <c r="EGH66" s="137"/>
      <c r="EGI66" s="137"/>
      <c r="EGJ66" s="137"/>
      <c r="EGK66" s="137"/>
      <c r="EGL66" s="137"/>
      <c r="EGM66" s="137"/>
      <c r="EGN66" s="137"/>
      <c r="EGO66" s="137"/>
      <c r="EGP66" s="137"/>
      <c r="EGQ66" s="137"/>
      <c r="EGR66" s="137"/>
      <c r="EGS66" s="137"/>
      <c r="EGT66" s="137"/>
      <c r="EGU66" s="137"/>
      <c r="EGV66" s="137"/>
      <c r="EGW66" s="137"/>
      <c r="EGX66" s="137"/>
      <c r="EGY66" s="137"/>
      <c r="EGZ66" s="137"/>
      <c r="EHA66" s="137"/>
      <c r="EHB66" s="137"/>
      <c r="EHC66" s="137"/>
      <c r="EHD66" s="137"/>
      <c r="EHE66" s="137"/>
      <c r="EHF66" s="137"/>
      <c r="EHG66" s="137"/>
      <c r="EHH66" s="137"/>
      <c r="EHI66" s="137"/>
      <c r="EHJ66" s="137"/>
      <c r="EHK66" s="137"/>
      <c r="EHL66" s="137"/>
      <c r="EHM66" s="137"/>
      <c r="EHN66" s="137"/>
      <c r="EHO66" s="137"/>
      <c r="EHP66" s="137"/>
      <c r="EHQ66" s="137"/>
      <c r="EHR66" s="137"/>
      <c r="EHS66" s="137"/>
      <c r="EHT66" s="137"/>
      <c r="EHU66" s="137"/>
      <c r="EHV66" s="137"/>
      <c r="EHW66" s="137"/>
      <c r="EHX66" s="137"/>
      <c r="EHY66" s="137"/>
      <c r="EHZ66" s="137"/>
      <c r="EIA66" s="137"/>
      <c r="EIB66" s="137"/>
      <c r="EIC66" s="137"/>
      <c r="EID66" s="137"/>
      <c r="EIE66" s="137"/>
      <c r="EIF66" s="137"/>
      <c r="EIG66" s="137"/>
      <c r="EIH66" s="137"/>
      <c r="EII66" s="137"/>
      <c r="EIJ66" s="137"/>
      <c r="EIK66" s="137"/>
      <c r="EIL66" s="137"/>
      <c r="EIM66" s="137"/>
      <c r="EIN66" s="137"/>
      <c r="EIO66" s="137"/>
      <c r="EIP66" s="137"/>
      <c r="EIQ66" s="137"/>
      <c r="EIR66" s="137"/>
      <c r="EIS66" s="137"/>
      <c r="EIT66" s="137"/>
      <c r="EIU66" s="137"/>
      <c r="EIV66" s="137"/>
      <c r="EIW66" s="137"/>
      <c r="EIX66" s="137"/>
      <c r="EIY66" s="137"/>
      <c r="EIZ66" s="137"/>
      <c r="EJA66" s="137"/>
      <c r="EJB66" s="137"/>
      <c r="EJC66" s="137"/>
      <c r="EJD66" s="137"/>
      <c r="EJE66" s="137"/>
      <c r="EJF66" s="137"/>
      <c r="EJG66" s="137"/>
      <c r="EJH66" s="137"/>
      <c r="EJI66" s="137"/>
      <c r="EJJ66" s="137"/>
      <c r="EJK66" s="137"/>
      <c r="EJL66" s="137"/>
      <c r="EJM66" s="137"/>
      <c r="EJN66" s="137"/>
      <c r="EJO66" s="137"/>
      <c r="EJP66" s="137"/>
      <c r="EJQ66" s="137"/>
      <c r="EJR66" s="137"/>
      <c r="EJS66" s="137"/>
      <c r="EJT66" s="137"/>
      <c r="EJU66" s="137"/>
      <c r="EJV66" s="137"/>
      <c r="EJW66" s="137"/>
      <c r="EJX66" s="137"/>
      <c r="EJY66" s="137"/>
      <c r="EJZ66" s="137"/>
      <c r="EKA66" s="137"/>
      <c r="EKB66" s="137"/>
      <c r="EKC66" s="137"/>
      <c r="EKD66" s="137"/>
      <c r="EKE66" s="137"/>
      <c r="EKF66" s="137"/>
      <c r="EKG66" s="137"/>
      <c r="EKH66" s="137"/>
      <c r="EKI66" s="137"/>
      <c r="EKJ66" s="137"/>
      <c r="EKK66" s="137"/>
      <c r="EKL66" s="137"/>
      <c r="EKM66" s="137"/>
      <c r="EKN66" s="137"/>
      <c r="EKO66" s="137"/>
      <c r="EKP66" s="137"/>
      <c r="EKQ66" s="137"/>
      <c r="EKR66" s="137"/>
      <c r="EKS66" s="137"/>
      <c r="EKT66" s="137"/>
      <c r="EKU66" s="137"/>
      <c r="EKV66" s="137"/>
      <c r="EKW66" s="137"/>
      <c r="EKX66" s="137"/>
      <c r="EKY66" s="137"/>
      <c r="EKZ66" s="137"/>
      <c r="ELA66" s="137"/>
      <c r="ELB66" s="137"/>
      <c r="ELC66" s="137"/>
      <c r="ELD66" s="137"/>
      <c r="ELE66" s="137"/>
      <c r="ELF66" s="137"/>
      <c r="ELG66" s="137"/>
      <c r="ELH66" s="137"/>
      <c r="ELI66" s="137"/>
      <c r="ELJ66" s="137"/>
      <c r="ELK66" s="137"/>
      <c r="ELL66" s="137"/>
      <c r="ELM66" s="137"/>
      <c r="ELN66" s="137"/>
      <c r="ELO66" s="137"/>
      <c r="ELP66" s="137"/>
      <c r="ELQ66" s="137"/>
      <c r="ELR66" s="137"/>
      <c r="ELS66" s="137"/>
      <c r="ELT66" s="137"/>
      <c r="ELU66" s="137"/>
      <c r="ELV66" s="137"/>
      <c r="ELW66" s="137"/>
      <c r="ELX66" s="137"/>
      <c r="ELY66" s="137"/>
      <c r="ELZ66" s="137"/>
      <c r="EMA66" s="137"/>
      <c r="EMB66" s="137"/>
      <c r="EMC66" s="137"/>
      <c r="EMD66" s="137"/>
      <c r="EME66" s="137"/>
      <c r="EMF66" s="137"/>
      <c r="EMG66" s="137"/>
      <c r="EMH66" s="137"/>
      <c r="EMI66" s="137"/>
      <c r="EMJ66" s="137"/>
      <c r="EMK66" s="137"/>
      <c r="EML66" s="137"/>
      <c r="EMM66" s="137"/>
      <c r="EMN66" s="137"/>
      <c r="EMO66" s="137"/>
      <c r="EMP66" s="137"/>
      <c r="EMQ66" s="137"/>
      <c r="EMR66" s="137"/>
      <c r="EMS66" s="137"/>
      <c r="EMT66" s="137"/>
      <c r="EMU66" s="137"/>
      <c r="EMV66" s="137"/>
      <c r="EMW66" s="137"/>
      <c r="EMX66" s="137"/>
      <c r="EMY66" s="137"/>
      <c r="EMZ66" s="137"/>
      <c r="ENA66" s="137"/>
      <c r="ENB66" s="137"/>
      <c r="ENC66" s="137"/>
      <c r="END66" s="137"/>
      <c r="ENE66" s="137"/>
      <c r="ENF66" s="137"/>
      <c r="ENG66" s="137"/>
      <c r="ENH66" s="137"/>
      <c r="ENI66" s="137"/>
      <c r="ENJ66" s="137"/>
      <c r="ENK66" s="137"/>
      <c r="ENL66" s="137"/>
      <c r="ENM66" s="137"/>
      <c r="ENN66" s="137"/>
      <c r="ENO66" s="137"/>
      <c r="ENP66" s="137"/>
      <c r="ENQ66" s="137"/>
      <c r="ENR66" s="137"/>
      <c r="ENS66" s="137"/>
      <c r="ENT66" s="137"/>
      <c r="ENU66" s="137"/>
      <c r="ENV66" s="137"/>
      <c r="ENW66" s="137"/>
      <c r="ENX66" s="137"/>
      <c r="ENY66" s="137"/>
      <c r="ENZ66" s="137"/>
      <c r="EOA66" s="137"/>
      <c r="EOB66" s="137"/>
      <c r="EOC66" s="137"/>
      <c r="EOD66" s="137"/>
      <c r="EOE66" s="137"/>
      <c r="EOF66" s="137"/>
      <c r="EOG66" s="137"/>
      <c r="EOH66" s="137"/>
      <c r="EOI66" s="137"/>
      <c r="EOJ66" s="137"/>
      <c r="EOK66" s="137"/>
      <c r="EOL66" s="137"/>
      <c r="EOM66" s="137"/>
      <c r="EON66" s="137"/>
      <c r="EOO66" s="137"/>
      <c r="EOP66" s="137"/>
      <c r="EOQ66" s="137"/>
      <c r="EOR66" s="137"/>
      <c r="EOS66" s="137"/>
      <c r="EOT66" s="137"/>
      <c r="EOU66" s="137"/>
      <c r="EOV66" s="137"/>
      <c r="EOW66" s="137"/>
      <c r="EOX66" s="137"/>
      <c r="EOY66" s="137"/>
      <c r="EOZ66" s="137"/>
      <c r="EPA66" s="137"/>
      <c r="EPB66" s="137"/>
      <c r="EPC66" s="137"/>
      <c r="EPD66" s="137"/>
      <c r="EPE66" s="137"/>
      <c r="EPF66" s="137"/>
      <c r="EPG66" s="137"/>
      <c r="EPH66" s="137"/>
      <c r="EPI66" s="137"/>
      <c r="EPJ66" s="137"/>
      <c r="EPK66" s="137"/>
      <c r="EPL66" s="137"/>
      <c r="EPM66" s="137"/>
      <c r="EPN66" s="137"/>
      <c r="EPO66" s="137"/>
      <c r="EPP66" s="137"/>
      <c r="EPQ66" s="137"/>
      <c r="EPR66" s="137"/>
      <c r="EPS66" s="137"/>
      <c r="EPT66" s="137"/>
      <c r="EPU66" s="137"/>
      <c r="EPV66" s="137"/>
      <c r="EPW66" s="137"/>
      <c r="EPX66" s="137"/>
      <c r="EPY66" s="137"/>
      <c r="EPZ66" s="137"/>
      <c r="EQA66" s="137"/>
      <c r="EQB66" s="137"/>
      <c r="EQC66" s="137"/>
      <c r="EQD66" s="137"/>
      <c r="EQE66" s="137"/>
      <c r="EQF66" s="137"/>
      <c r="EQG66" s="137"/>
      <c r="EQH66" s="137"/>
      <c r="EQI66" s="137"/>
      <c r="EQJ66" s="137"/>
      <c r="EQK66" s="137"/>
      <c r="EQL66" s="137"/>
      <c r="EQM66" s="137"/>
      <c r="EQN66" s="137"/>
      <c r="EQO66" s="137"/>
      <c r="EQP66" s="137"/>
      <c r="EQQ66" s="137"/>
      <c r="EQR66" s="137"/>
      <c r="EQS66" s="137"/>
      <c r="EQT66" s="137"/>
      <c r="EQU66" s="137"/>
      <c r="EQV66" s="137"/>
      <c r="EQW66" s="137"/>
      <c r="EQX66" s="137"/>
      <c r="EQY66" s="137"/>
      <c r="EQZ66" s="137"/>
      <c r="ERA66" s="137"/>
      <c r="ERB66" s="137"/>
      <c r="ERC66" s="137"/>
      <c r="ERD66" s="137"/>
      <c r="ERE66" s="137"/>
      <c r="ERF66" s="137"/>
      <c r="ERG66" s="137"/>
      <c r="ERH66" s="137"/>
      <c r="ERI66" s="137"/>
      <c r="ERJ66" s="137"/>
      <c r="ERK66" s="137"/>
      <c r="ERL66" s="137"/>
      <c r="ERM66" s="137"/>
      <c r="ERN66" s="137"/>
      <c r="ERO66" s="137"/>
      <c r="ERP66" s="137"/>
      <c r="ERQ66" s="137"/>
      <c r="ERR66" s="137"/>
      <c r="ERS66" s="137"/>
      <c r="ERT66" s="137"/>
      <c r="ERU66" s="137"/>
      <c r="ERV66" s="137"/>
      <c r="ERW66" s="137"/>
      <c r="ERX66" s="137"/>
      <c r="ERY66" s="137"/>
      <c r="ERZ66" s="137"/>
      <c r="ESA66" s="137"/>
      <c r="ESB66" s="137"/>
      <c r="ESC66" s="137"/>
      <c r="ESD66" s="137"/>
      <c r="ESE66" s="137"/>
      <c r="ESF66" s="137"/>
      <c r="ESG66" s="137"/>
      <c r="ESH66" s="137"/>
      <c r="ESI66" s="137"/>
      <c r="ESJ66" s="137"/>
      <c r="ESK66" s="137"/>
      <c r="ESL66" s="137"/>
      <c r="ESM66" s="137"/>
      <c r="ESN66" s="137"/>
      <c r="ESO66" s="137"/>
      <c r="ESP66" s="137"/>
      <c r="ESQ66" s="137"/>
      <c r="ESR66" s="137"/>
      <c r="ESS66" s="137"/>
      <c r="EST66" s="137"/>
      <c r="ESU66" s="137"/>
      <c r="ESV66" s="137"/>
      <c r="ESW66" s="137"/>
      <c r="ESX66" s="137"/>
      <c r="ESY66" s="137"/>
      <c r="ESZ66" s="137"/>
      <c r="ETA66" s="137"/>
      <c r="ETB66" s="137"/>
      <c r="ETC66" s="137"/>
      <c r="ETD66" s="137"/>
      <c r="ETE66" s="137"/>
      <c r="ETF66" s="137"/>
      <c r="ETG66" s="137"/>
      <c r="ETH66" s="137"/>
      <c r="ETI66" s="137"/>
      <c r="ETJ66" s="137"/>
      <c r="ETK66" s="137"/>
      <c r="ETL66" s="137"/>
      <c r="ETM66" s="137"/>
      <c r="ETN66" s="137"/>
      <c r="ETO66" s="137"/>
      <c r="ETP66" s="137"/>
      <c r="ETQ66" s="137"/>
      <c r="ETR66" s="137"/>
      <c r="ETS66" s="137"/>
      <c r="ETT66" s="137"/>
      <c r="ETU66" s="137"/>
      <c r="ETV66" s="137"/>
      <c r="ETW66" s="137"/>
      <c r="ETX66" s="137"/>
      <c r="ETY66" s="137"/>
      <c r="ETZ66" s="137"/>
      <c r="EUA66" s="137"/>
      <c r="EUB66" s="137"/>
      <c r="EUC66" s="137"/>
      <c r="EUD66" s="137"/>
      <c r="EUE66" s="137"/>
      <c r="EUF66" s="137"/>
      <c r="EUG66" s="137"/>
      <c r="EUH66" s="137"/>
      <c r="EUI66" s="137"/>
      <c r="EUJ66" s="137"/>
      <c r="EUK66" s="137"/>
      <c r="EUL66" s="137"/>
      <c r="EUM66" s="137"/>
      <c r="EUN66" s="137"/>
      <c r="EUO66" s="137"/>
      <c r="EUP66" s="137"/>
      <c r="EUQ66" s="137"/>
      <c r="EUR66" s="137"/>
      <c r="EUS66" s="137"/>
      <c r="EUT66" s="137"/>
      <c r="EUU66" s="137"/>
      <c r="EUV66" s="137"/>
      <c r="EUW66" s="137"/>
      <c r="EUX66" s="137"/>
      <c r="EUY66" s="137"/>
      <c r="EUZ66" s="137"/>
      <c r="EVA66" s="137"/>
      <c r="EVB66" s="137"/>
      <c r="EVC66" s="137"/>
      <c r="EVD66" s="137"/>
      <c r="EVE66" s="137"/>
      <c r="EVF66" s="137"/>
      <c r="EVG66" s="137"/>
      <c r="EVH66" s="137"/>
      <c r="EVI66" s="137"/>
      <c r="EVJ66" s="137"/>
      <c r="EVK66" s="137"/>
      <c r="EVL66" s="137"/>
      <c r="EVM66" s="137"/>
      <c r="EVN66" s="137"/>
      <c r="EVO66" s="137"/>
      <c r="EVP66" s="137"/>
      <c r="EVQ66" s="137"/>
      <c r="EVR66" s="137"/>
      <c r="EVS66" s="137"/>
      <c r="EVT66" s="137"/>
      <c r="EVU66" s="137"/>
      <c r="EVV66" s="137"/>
      <c r="EVW66" s="137"/>
      <c r="EVX66" s="137"/>
      <c r="EVY66" s="137"/>
      <c r="EVZ66" s="137"/>
      <c r="EWA66" s="137"/>
      <c r="EWB66" s="137"/>
      <c r="EWC66" s="137"/>
      <c r="EWD66" s="137"/>
      <c r="EWE66" s="137"/>
      <c r="EWF66" s="137"/>
      <c r="EWG66" s="137"/>
      <c r="EWH66" s="137"/>
      <c r="EWI66" s="137"/>
      <c r="EWJ66" s="137"/>
      <c r="EWK66" s="137"/>
      <c r="EWL66" s="137"/>
      <c r="EWM66" s="137"/>
      <c r="EWN66" s="137"/>
      <c r="EWO66" s="137"/>
      <c r="EWP66" s="137"/>
      <c r="EWQ66" s="137"/>
      <c r="EWR66" s="137"/>
      <c r="EWS66" s="137"/>
      <c r="EWT66" s="137"/>
      <c r="EWU66" s="137"/>
      <c r="EWV66" s="137"/>
      <c r="EWW66" s="137"/>
      <c r="EWX66" s="137"/>
      <c r="EWY66" s="137"/>
      <c r="EWZ66" s="137"/>
      <c r="EXA66" s="137"/>
      <c r="EXB66" s="137"/>
      <c r="EXC66" s="137"/>
      <c r="EXD66" s="137"/>
      <c r="EXE66" s="137"/>
      <c r="EXF66" s="137"/>
      <c r="EXG66" s="137"/>
      <c r="EXH66" s="137"/>
      <c r="EXI66" s="137"/>
      <c r="EXJ66" s="137"/>
      <c r="EXK66" s="137"/>
      <c r="EXL66" s="137"/>
      <c r="EXM66" s="137"/>
      <c r="EXN66" s="137"/>
      <c r="EXO66" s="137"/>
      <c r="EXP66" s="137"/>
      <c r="EXQ66" s="137"/>
      <c r="EXR66" s="137"/>
      <c r="EXS66" s="137"/>
      <c r="EXT66" s="137"/>
      <c r="EXU66" s="137"/>
      <c r="EXV66" s="137"/>
      <c r="EXW66" s="137"/>
      <c r="EXX66" s="137"/>
      <c r="EXY66" s="137"/>
      <c r="EXZ66" s="137"/>
      <c r="EYA66" s="137"/>
      <c r="EYB66" s="137"/>
      <c r="EYC66" s="137"/>
      <c r="EYD66" s="137"/>
      <c r="EYE66" s="137"/>
      <c r="EYF66" s="137"/>
      <c r="EYG66" s="137"/>
      <c r="EYH66" s="137"/>
      <c r="EYI66" s="137"/>
      <c r="EYJ66" s="137"/>
      <c r="EYK66" s="137"/>
      <c r="EYL66" s="137"/>
      <c r="EYM66" s="137"/>
      <c r="EYN66" s="137"/>
      <c r="EYO66" s="137"/>
      <c r="EYP66" s="137"/>
      <c r="EYQ66" s="137"/>
      <c r="EYR66" s="137"/>
      <c r="EYS66" s="137"/>
      <c r="EYT66" s="137"/>
      <c r="EYU66" s="137"/>
      <c r="EYV66" s="137"/>
      <c r="EYW66" s="137"/>
      <c r="EYX66" s="137"/>
      <c r="EYY66" s="137"/>
      <c r="EYZ66" s="137"/>
      <c r="EZA66" s="137"/>
      <c r="EZB66" s="137"/>
      <c r="EZC66" s="137"/>
      <c r="EZD66" s="137"/>
      <c r="EZE66" s="137"/>
      <c r="EZF66" s="137"/>
      <c r="EZG66" s="137"/>
      <c r="EZH66" s="137"/>
      <c r="EZI66" s="137"/>
      <c r="EZJ66" s="137"/>
      <c r="EZK66" s="137"/>
      <c r="EZL66" s="137"/>
      <c r="EZM66" s="137"/>
      <c r="EZN66" s="137"/>
      <c r="EZO66" s="137"/>
      <c r="EZP66" s="137"/>
      <c r="EZQ66" s="137"/>
      <c r="EZR66" s="137"/>
      <c r="EZS66" s="137"/>
      <c r="EZT66" s="137"/>
      <c r="EZU66" s="137"/>
      <c r="EZV66" s="137"/>
      <c r="EZW66" s="137"/>
      <c r="EZX66" s="137"/>
      <c r="EZY66" s="137"/>
      <c r="EZZ66" s="137"/>
      <c r="FAA66" s="137"/>
      <c r="FAB66" s="137"/>
      <c r="FAC66" s="137"/>
      <c r="FAD66" s="137"/>
      <c r="FAE66" s="137"/>
      <c r="FAF66" s="137"/>
      <c r="FAG66" s="137"/>
      <c r="FAH66" s="137"/>
      <c r="FAI66" s="137"/>
      <c r="FAJ66" s="137"/>
      <c r="FAK66" s="137"/>
      <c r="FAL66" s="137"/>
      <c r="FAM66" s="137"/>
      <c r="FAN66" s="137"/>
      <c r="FAO66" s="137"/>
      <c r="FAP66" s="137"/>
      <c r="FAQ66" s="137"/>
      <c r="FAR66" s="137"/>
      <c r="FAS66" s="137"/>
      <c r="FAT66" s="137"/>
      <c r="FAU66" s="137"/>
      <c r="FAV66" s="137"/>
      <c r="FAW66" s="137"/>
      <c r="FAX66" s="137"/>
      <c r="FAY66" s="137"/>
      <c r="FAZ66" s="137"/>
      <c r="FBA66" s="137"/>
      <c r="FBB66" s="137"/>
      <c r="FBC66" s="137"/>
      <c r="FBD66" s="137"/>
      <c r="FBE66" s="137"/>
      <c r="FBF66" s="137"/>
      <c r="FBG66" s="137"/>
      <c r="FBH66" s="137"/>
      <c r="FBI66" s="137"/>
      <c r="FBJ66" s="137"/>
      <c r="FBK66" s="137"/>
      <c r="FBL66" s="137"/>
      <c r="FBM66" s="137"/>
      <c r="FBN66" s="137"/>
      <c r="FBO66" s="137"/>
      <c r="FBP66" s="137"/>
      <c r="FBQ66" s="137"/>
      <c r="FBR66" s="137"/>
      <c r="FBS66" s="137"/>
      <c r="FBT66" s="137"/>
      <c r="FBU66" s="137"/>
      <c r="FBV66" s="137"/>
      <c r="FBW66" s="137"/>
      <c r="FBX66" s="137"/>
      <c r="FBY66" s="137"/>
      <c r="FBZ66" s="137"/>
      <c r="FCA66" s="137"/>
      <c r="FCB66" s="137"/>
      <c r="FCC66" s="137"/>
      <c r="FCD66" s="137"/>
      <c r="FCE66" s="137"/>
      <c r="FCF66" s="137"/>
      <c r="FCG66" s="137"/>
      <c r="FCH66" s="137"/>
      <c r="FCI66" s="137"/>
      <c r="FCJ66" s="137"/>
      <c r="FCK66" s="137"/>
      <c r="FCL66" s="137"/>
      <c r="FCM66" s="137"/>
      <c r="FCN66" s="137"/>
      <c r="FCO66" s="137"/>
      <c r="FCP66" s="137"/>
      <c r="FCQ66" s="137"/>
      <c r="FCR66" s="137"/>
      <c r="FCS66" s="137"/>
      <c r="FCT66" s="137"/>
      <c r="FCU66" s="137"/>
      <c r="FCV66" s="137"/>
      <c r="FCW66" s="137"/>
      <c r="FCX66" s="137"/>
      <c r="FCY66" s="137"/>
      <c r="FCZ66" s="137"/>
      <c r="FDA66" s="137"/>
      <c r="FDB66" s="137"/>
      <c r="FDC66" s="137"/>
      <c r="FDD66" s="137"/>
      <c r="FDE66" s="137"/>
      <c r="FDF66" s="137"/>
      <c r="FDG66" s="137"/>
      <c r="FDH66" s="137"/>
      <c r="FDI66" s="137"/>
      <c r="FDJ66" s="137"/>
      <c r="FDK66" s="137"/>
      <c r="FDL66" s="137"/>
      <c r="FDM66" s="137"/>
      <c r="FDN66" s="137"/>
      <c r="FDO66" s="137"/>
      <c r="FDP66" s="137"/>
      <c r="FDQ66" s="137"/>
      <c r="FDR66" s="137"/>
      <c r="FDS66" s="137"/>
      <c r="FDT66" s="137"/>
      <c r="FDU66" s="137"/>
      <c r="FDV66" s="137"/>
      <c r="FDW66" s="137"/>
      <c r="FDX66" s="137"/>
      <c r="FDY66" s="137"/>
      <c r="FDZ66" s="137"/>
      <c r="FEA66" s="137"/>
      <c r="FEB66" s="137"/>
      <c r="FEC66" s="137"/>
      <c r="FED66" s="137"/>
      <c r="FEE66" s="137"/>
      <c r="FEF66" s="137"/>
      <c r="FEG66" s="137"/>
      <c r="FEH66" s="137"/>
      <c r="FEI66" s="137"/>
      <c r="FEJ66" s="137"/>
      <c r="FEK66" s="137"/>
      <c r="FEL66" s="137"/>
      <c r="FEM66" s="137"/>
      <c r="FEN66" s="137"/>
      <c r="FEO66" s="137"/>
      <c r="FEP66" s="137"/>
      <c r="FEQ66" s="137"/>
      <c r="FER66" s="137"/>
      <c r="FES66" s="137"/>
      <c r="FET66" s="137"/>
      <c r="FEU66" s="137"/>
      <c r="FEV66" s="137"/>
      <c r="FEW66" s="137"/>
      <c r="FEX66" s="137"/>
      <c r="FEY66" s="137"/>
      <c r="FEZ66" s="137"/>
      <c r="FFA66" s="137"/>
      <c r="FFB66" s="137"/>
      <c r="FFC66" s="137"/>
      <c r="FFD66" s="137"/>
      <c r="FFE66" s="137"/>
      <c r="FFF66" s="137"/>
      <c r="FFG66" s="137"/>
      <c r="FFH66" s="137"/>
      <c r="FFI66" s="137"/>
      <c r="FFJ66" s="137"/>
      <c r="FFK66" s="137"/>
      <c r="FFL66" s="137"/>
      <c r="FFM66" s="137"/>
      <c r="FFN66" s="137"/>
      <c r="FFO66" s="137"/>
      <c r="FFP66" s="137"/>
      <c r="FFQ66" s="137"/>
      <c r="FFR66" s="137"/>
      <c r="FFS66" s="137"/>
      <c r="FFT66" s="137"/>
      <c r="FFU66" s="137"/>
      <c r="FFV66" s="137"/>
      <c r="FFW66" s="137"/>
      <c r="FFX66" s="137"/>
      <c r="FFY66" s="137"/>
      <c r="FFZ66" s="137"/>
      <c r="FGA66" s="137"/>
      <c r="FGB66" s="137"/>
      <c r="FGC66" s="137"/>
      <c r="FGD66" s="137"/>
      <c r="FGE66" s="137"/>
      <c r="FGF66" s="137"/>
      <c r="FGG66" s="137"/>
      <c r="FGH66" s="137"/>
      <c r="FGI66" s="137"/>
      <c r="FGJ66" s="137"/>
      <c r="FGK66" s="137"/>
      <c r="FGL66" s="137"/>
      <c r="FGM66" s="137"/>
      <c r="FGN66" s="137"/>
      <c r="FGO66" s="137"/>
      <c r="FGP66" s="137"/>
      <c r="FGQ66" s="137"/>
      <c r="FGR66" s="137"/>
      <c r="FGS66" s="137"/>
      <c r="FGT66" s="137"/>
      <c r="FGU66" s="137"/>
      <c r="FGV66" s="137"/>
      <c r="FGW66" s="137"/>
      <c r="FGX66" s="137"/>
      <c r="FGY66" s="137"/>
      <c r="FGZ66" s="137"/>
      <c r="FHA66" s="137"/>
      <c r="FHB66" s="137"/>
      <c r="FHC66" s="137"/>
      <c r="FHD66" s="137"/>
      <c r="FHE66" s="137"/>
      <c r="FHF66" s="137"/>
      <c r="FHG66" s="137"/>
      <c r="FHH66" s="137"/>
      <c r="FHI66" s="137"/>
      <c r="FHJ66" s="137"/>
      <c r="FHK66" s="137"/>
      <c r="FHL66" s="137"/>
      <c r="FHM66" s="137"/>
      <c r="FHN66" s="137"/>
      <c r="FHO66" s="137"/>
      <c r="FHP66" s="137"/>
      <c r="FHQ66" s="137"/>
      <c r="FHR66" s="137"/>
      <c r="FHS66" s="137"/>
      <c r="FHT66" s="137"/>
      <c r="FHU66" s="137"/>
      <c r="FHV66" s="137"/>
      <c r="FHW66" s="137"/>
      <c r="FHX66" s="137"/>
      <c r="FHY66" s="137"/>
      <c r="FHZ66" s="137"/>
      <c r="FIA66" s="137"/>
      <c r="FIB66" s="137"/>
      <c r="FIC66" s="137"/>
      <c r="FID66" s="137"/>
      <c r="FIE66" s="137"/>
      <c r="FIF66" s="137"/>
      <c r="FIG66" s="137"/>
      <c r="FIH66" s="137"/>
      <c r="FII66" s="137"/>
      <c r="FIJ66" s="137"/>
      <c r="FIK66" s="137"/>
      <c r="FIL66" s="137"/>
      <c r="FIM66" s="137"/>
      <c r="FIN66" s="137"/>
      <c r="FIO66" s="137"/>
      <c r="FIP66" s="137"/>
      <c r="FIQ66" s="137"/>
      <c r="FIR66" s="137"/>
      <c r="FIS66" s="137"/>
      <c r="FIT66" s="137"/>
      <c r="FIU66" s="137"/>
      <c r="FIV66" s="137"/>
      <c r="FIW66" s="137"/>
      <c r="FIX66" s="137"/>
      <c r="FIY66" s="137"/>
      <c r="FIZ66" s="137"/>
      <c r="FJA66" s="137"/>
      <c r="FJB66" s="137"/>
      <c r="FJC66" s="137"/>
      <c r="FJD66" s="137"/>
      <c r="FJE66" s="137"/>
      <c r="FJF66" s="137"/>
      <c r="FJG66" s="137"/>
      <c r="FJH66" s="137"/>
      <c r="FJI66" s="137"/>
      <c r="FJJ66" s="137"/>
      <c r="FJK66" s="137"/>
      <c r="FJL66" s="137"/>
      <c r="FJM66" s="137"/>
      <c r="FJN66" s="137"/>
      <c r="FJO66" s="137"/>
      <c r="FJP66" s="137"/>
      <c r="FJQ66" s="137"/>
      <c r="FJR66" s="137"/>
      <c r="FJS66" s="137"/>
      <c r="FJT66" s="137"/>
      <c r="FJU66" s="137"/>
      <c r="FJV66" s="137"/>
      <c r="FJW66" s="137"/>
      <c r="FJX66" s="137"/>
      <c r="FJY66" s="137"/>
      <c r="FJZ66" s="137"/>
      <c r="FKA66" s="137"/>
      <c r="FKB66" s="137"/>
      <c r="FKC66" s="137"/>
      <c r="FKD66" s="137"/>
      <c r="FKE66" s="137"/>
      <c r="FKF66" s="137"/>
      <c r="FKG66" s="137"/>
      <c r="FKH66" s="137"/>
      <c r="FKI66" s="137"/>
      <c r="FKJ66" s="137"/>
      <c r="FKK66" s="137"/>
      <c r="FKL66" s="137"/>
      <c r="FKM66" s="137"/>
      <c r="FKN66" s="137"/>
      <c r="FKO66" s="137"/>
      <c r="FKP66" s="137"/>
      <c r="FKQ66" s="137"/>
      <c r="FKR66" s="137"/>
      <c r="FKS66" s="137"/>
      <c r="FKT66" s="137"/>
      <c r="FKU66" s="137"/>
      <c r="FKV66" s="137"/>
      <c r="FKW66" s="137"/>
      <c r="FKX66" s="137"/>
      <c r="FKY66" s="137"/>
      <c r="FKZ66" s="137"/>
      <c r="FLA66" s="137"/>
      <c r="FLB66" s="137"/>
      <c r="FLC66" s="137"/>
      <c r="FLD66" s="137"/>
      <c r="FLE66" s="137"/>
      <c r="FLF66" s="137"/>
      <c r="FLG66" s="137"/>
      <c r="FLH66" s="137"/>
      <c r="FLI66" s="137"/>
      <c r="FLJ66" s="137"/>
      <c r="FLK66" s="137"/>
      <c r="FLL66" s="137"/>
      <c r="FLM66" s="137"/>
      <c r="FLN66" s="137"/>
      <c r="FLO66" s="137"/>
      <c r="FLP66" s="137"/>
      <c r="FLQ66" s="137"/>
      <c r="FLR66" s="137"/>
      <c r="FLS66" s="137"/>
      <c r="FLT66" s="137"/>
      <c r="FLU66" s="137"/>
      <c r="FLV66" s="137"/>
      <c r="FLW66" s="137"/>
      <c r="FLX66" s="137"/>
      <c r="FLY66" s="137"/>
      <c r="FLZ66" s="137"/>
      <c r="FMA66" s="137"/>
      <c r="FMB66" s="137"/>
      <c r="FMC66" s="137"/>
      <c r="FMD66" s="137"/>
      <c r="FME66" s="137"/>
      <c r="FMF66" s="137"/>
      <c r="FMG66" s="137"/>
      <c r="FMH66" s="137"/>
      <c r="FMI66" s="137"/>
      <c r="FMJ66" s="137"/>
      <c r="FMK66" s="137"/>
      <c r="FML66" s="137"/>
      <c r="FMM66" s="137"/>
      <c r="FMN66" s="137"/>
      <c r="FMO66" s="137"/>
      <c r="FMP66" s="137"/>
      <c r="FMQ66" s="137"/>
      <c r="FMR66" s="137"/>
      <c r="FMS66" s="137"/>
      <c r="FMT66" s="137"/>
      <c r="FMU66" s="137"/>
      <c r="FMV66" s="137"/>
      <c r="FMW66" s="137"/>
      <c r="FMX66" s="137"/>
      <c r="FMY66" s="137"/>
      <c r="FMZ66" s="137"/>
      <c r="FNA66" s="137"/>
      <c r="FNB66" s="137"/>
      <c r="FNC66" s="137"/>
      <c r="FND66" s="137"/>
      <c r="FNE66" s="137"/>
      <c r="FNF66" s="137"/>
      <c r="FNG66" s="137"/>
      <c r="FNH66" s="137"/>
      <c r="FNI66" s="137"/>
      <c r="FNJ66" s="137"/>
      <c r="FNK66" s="137"/>
      <c r="FNL66" s="137"/>
      <c r="FNM66" s="137"/>
      <c r="FNN66" s="137"/>
      <c r="FNO66" s="137"/>
      <c r="FNP66" s="137"/>
      <c r="FNQ66" s="137"/>
      <c r="FNR66" s="137"/>
      <c r="FNS66" s="137"/>
      <c r="FNT66" s="137"/>
      <c r="FNU66" s="137"/>
      <c r="FNV66" s="137"/>
      <c r="FNW66" s="137"/>
      <c r="FNX66" s="137"/>
      <c r="FNY66" s="137"/>
      <c r="FNZ66" s="137"/>
      <c r="FOA66" s="137"/>
      <c r="FOB66" s="137"/>
      <c r="FOC66" s="137"/>
      <c r="FOD66" s="137"/>
      <c r="FOE66" s="137"/>
      <c r="FOF66" s="137"/>
      <c r="FOG66" s="137"/>
      <c r="FOH66" s="137"/>
      <c r="FOI66" s="137"/>
      <c r="FOJ66" s="137"/>
      <c r="FOK66" s="137"/>
      <c r="FOL66" s="137"/>
      <c r="FOM66" s="137"/>
      <c r="FON66" s="137"/>
      <c r="FOO66" s="137"/>
      <c r="FOP66" s="137"/>
      <c r="FOQ66" s="137"/>
      <c r="FOR66" s="137"/>
      <c r="FOS66" s="137"/>
      <c r="FOT66" s="137"/>
      <c r="FOU66" s="137"/>
      <c r="FOV66" s="137"/>
      <c r="FOW66" s="137"/>
      <c r="FOX66" s="137"/>
      <c r="FOY66" s="137"/>
      <c r="FOZ66" s="137"/>
      <c r="FPA66" s="137"/>
      <c r="FPB66" s="137"/>
      <c r="FPC66" s="137"/>
      <c r="FPD66" s="137"/>
      <c r="FPE66" s="137"/>
      <c r="FPF66" s="137"/>
      <c r="FPG66" s="137"/>
      <c r="FPH66" s="137"/>
      <c r="FPI66" s="137"/>
      <c r="FPJ66" s="137"/>
      <c r="FPK66" s="137"/>
      <c r="FPL66" s="137"/>
      <c r="FPM66" s="137"/>
      <c r="FPN66" s="137"/>
      <c r="FPO66" s="137"/>
      <c r="FPP66" s="137"/>
      <c r="FPQ66" s="137"/>
      <c r="FPR66" s="137"/>
      <c r="FPS66" s="137"/>
      <c r="FPT66" s="137"/>
      <c r="FPU66" s="137"/>
      <c r="FPV66" s="137"/>
      <c r="FPW66" s="137"/>
      <c r="FPX66" s="137"/>
      <c r="FPY66" s="137"/>
      <c r="FPZ66" s="137"/>
      <c r="FQA66" s="137"/>
      <c r="FQB66" s="137"/>
      <c r="FQC66" s="137"/>
      <c r="FQD66" s="137"/>
      <c r="FQE66" s="137"/>
      <c r="FQF66" s="137"/>
      <c r="FQG66" s="137"/>
      <c r="FQH66" s="137"/>
      <c r="FQI66" s="137"/>
      <c r="FQJ66" s="137"/>
      <c r="FQK66" s="137"/>
      <c r="FQL66" s="137"/>
      <c r="FQM66" s="137"/>
      <c r="FQN66" s="137"/>
      <c r="FQO66" s="137"/>
      <c r="FQP66" s="137"/>
      <c r="FQQ66" s="137"/>
      <c r="FQR66" s="137"/>
      <c r="FQS66" s="137"/>
      <c r="FQT66" s="137"/>
      <c r="FQU66" s="137"/>
      <c r="FQV66" s="137"/>
      <c r="FQW66" s="137"/>
      <c r="FQX66" s="137"/>
      <c r="FQY66" s="137"/>
      <c r="FQZ66" s="137"/>
      <c r="FRA66" s="137"/>
      <c r="FRB66" s="137"/>
      <c r="FRC66" s="137"/>
      <c r="FRD66" s="137"/>
      <c r="FRE66" s="137"/>
      <c r="FRF66" s="137"/>
      <c r="FRG66" s="137"/>
      <c r="FRH66" s="137"/>
      <c r="FRI66" s="137"/>
      <c r="FRJ66" s="137"/>
      <c r="FRK66" s="137"/>
      <c r="FRL66" s="137"/>
      <c r="FRM66" s="137"/>
      <c r="FRN66" s="137"/>
      <c r="FRO66" s="137"/>
      <c r="FRP66" s="137"/>
      <c r="FRQ66" s="137"/>
      <c r="FRR66" s="137"/>
      <c r="FRS66" s="137"/>
      <c r="FRT66" s="137"/>
      <c r="FRU66" s="137"/>
      <c r="FRV66" s="137"/>
      <c r="FRW66" s="137"/>
      <c r="FRX66" s="137"/>
      <c r="FRY66" s="137"/>
      <c r="FRZ66" s="137"/>
      <c r="FSA66" s="137"/>
      <c r="FSB66" s="137"/>
      <c r="FSC66" s="137"/>
      <c r="FSD66" s="137"/>
      <c r="FSE66" s="137"/>
      <c r="FSF66" s="137"/>
      <c r="FSG66" s="137"/>
      <c r="FSH66" s="137"/>
      <c r="FSI66" s="137"/>
      <c r="FSJ66" s="137"/>
      <c r="FSK66" s="137"/>
      <c r="FSL66" s="137"/>
      <c r="FSM66" s="137"/>
      <c r="FSN66" s="137"/>
      <c r="FSO66" s="137"/>
      <c r="FSP66" s="137"/>
      <c r="FSQ66" s="137"/>
      <c r="FSR66" s="137"/>
      <c r="FSS66" s="137"/>
      <c r="FST66" s="137"/>
      <c r="FSU66" s="137"/>
      <c r="FSV66" s="137"/>
      <c r="FSW66" s="137"/>
      <c r="FSX66" s="137"/>
      <c r="FSY66" s="137"/>
      <c r="FSZ66" s="137"/>
      <c r="FTA66" s="137"/>
      <c r="FTB66" s="137"/>
      <c r="FTC66" s="137"/>
      <c r="FTD66" s="137"/>
      <c r="FTE66" s="137"/>
      <c r="FTF66" s="137"/>
      <c r="FTG66" s="137"/>
      <c r="FTH66" s="137"/>
      <c r="FTI66" s="137"/>
      <c r="FTJ66" s="137"/>
      <c r="FTK66" s="137"/>
      <c r="FTL66" s="137"/>
      <c r="FTM66" s="137"/>
      <c r="FTN66" s="137"/>
      <c r="FTO66" s="137"/>
      <c r="FTP66" s="137"/>
      <c r="FTQ66" s="137"/>
      <c r="FTR66" s="137"/>
      <c r="FTS66" s="137"/>
      <c r="FTT66" s="137"/>
      <c r="FTU66" s="137"/>
      <c r="FTV66" s="137"/>
      <c r="FTW66" s="137"/>
      <c r="FTX66" s="137"/>
      <c r="FTY66" s="137"/>
      <c r="FTZ66" s="137"/>
      <c r="FUA66" s="137"/>
      <c r="FUB66" s="137"/>
      <c r="FUC66" s="137"/>
      <c r="FUD66" s="137"/>
      <c r="FUE66" s="137"/>
      <c r="FUF66" s="137"/>
      <c r="FUG66" s="137"/>
      <c r="FUH66" s="137"/>
      <c r="FUI66" s="137"/>
      <c r="FUJ66" s="137"/>
      <c r="FUK66" s="137"/>
      <c r="FUL66" s="137"/>
      <c r="FUM66" s="137"/>
      <c r="FUN66" s="137"/>
      <c r="FUO66" s="137"/>
      <c r="FUP66" s="137"/>
      <c r="FUQ66" s="137"/>
      <c r="FUR66" s="137"/>
      <c r="FUS66" s="137"/>
      <c r="FUT66" s="137"/>
      <c r="FUU66" s="137"/>
      <c r="FUV66" s="137"/>
      <c r="FUW66" s="137"/>
      <c r="FUX66" s="137"/>
      <c r="FUY66" s="137"/>
      <c r="FUZ66" s="137"/>
      <c r="FVA66" s="137"/>
      <c r="FVB66" s="137"/>
      <c r="FVC66" s="137"/>
      <c r="FVD66" s="137"/>
      <c r="FVE66" s="137"/>
      <c r="FVF66" s="137"/>
      <c r="FVG66" s="137"/>
      <c r="FVH66" s="137"/>
      <c r="FVI66" s="137"/>
      <c r="FVJ66" s="137"/>
      <c r="FVK66" s="137"/>
      <c r="FVL66" s="137"/>
      <c r="FVM66" s="137"/>
      <c r="FVN66" s="137"/>
      <c r="FVO66" s="137"/>
      <c r="FVP66" s="137"/>
      <c r="FVQ66" s="137"/>
      <c r="FVR66" s="137"/>
      <c r="FVS66" s="137"/>
      <c r="FVT66" s="137"/>
      <c r="FVU66" s="137"/>
      <c r="FVV66" s="137"/>
      <c r="FVW66" s="137"/>
      <c r="FVX66" s="137"/>
      <c r="FVY66" s="137"/>
      <c r="FVZ66" s="137"/>
      <c r="FWA66" s="137"/>
      <c r="FWB66" s="137"/>
      <c r="FWC66" s="137"/>
      <c r="FWD66" s="137"/>
      <c r="FWE66" s="137"/>
      <c r="FWF66" s="137"/>
      <c r="FWG66" s="137"/>
      <c r="FWH66" s="137"/>
      <c r="FWI66" s="137"/>
      <c r="FWJ66" s="137"/>
      <c r="FWK66" s="137"/>
      <c r="FWL66" s="137"/>
      <c r="FWM66" s="137"/>
      <c r="FWN66" s="137"/>
      <c r="FWO66" s="137"/>
      <c r="FWP66" s="137"/>
      <c r="FWQ66" s="137"/>
      <c r="FWR66" s="137"/>
      <c r="FWS66" s="137"/>
      <c r="FWT66" s="137"/>
      <c r="FWU66" s="137"/>
      <c r="FWV66" s="137"/>
      <c r="FWW66" s="137"/>
      <c r="FWX66" s="137"/>
      <c r="FWY66" s="137"/>
      <c r="FWZ66" s="137"/>
      <c r="FXA66" s="137"/>
      <c r="FXB66" s="137"/>
      <c r="FXC66" s="137"/>
      <c r="FXD66" s="137"/>
      <c r="FXE66" s="137"/>
      <c r="FXF66" s="137"/>
      <c r="FXG66" s="137"/>
      <c r="FXH66" s="137"/>
      <c r="FXI66" s="137"/>
      <c r="FXJ66" s="137"/>
      <c r="FXK66" s="137"/>
      <c r="FXL66" s="137"/>
      <c r="FXM66" s="137"/>
      <c r="FXN66" s="137"/>
      <c r="FXO66" s="137"/>
      <c r="FXP66" s="137"/>
      <c r="FXQ66" s="137"/>
      <c r="FXR66" s="137"/>
      <c r="FXS66" s="137"/>
      <c r="FXT66" s="137"/>
      <c r="FXU66" s="137"/>
      <c r="FXV66" s="137"/>
      <c r="FXW66" s="137"/>
      <c r="FXX66" s="137"/>
      <c r="FXY66" s="137"/>
      <c r="FXZ66" s="137"/>
      <c r="FYA66" s="137"/>
      <c r="FYB66" s="137"/>
      <c r="FYC66" s="137"/>
      <c r="FYD66" s="137"/>
      <c r="FYE66" s="137"/>
      <c r="FYF66" s="137"/>
      <c r="FYG66" s="137"/>
      <c r="FYH66" s="137"/>
      <c r="FYI66" s="137"/>
      <c r="FYJ66" s="137"/>
      <c r="FYK66" s="137"/>
      <c r="FYL66" s="137"/>
      <c r="FYM66" s="137"/>
      <c r="FYN66" s="137"/>
      <c r="FYO66" s="137"/>
      <c r="FYP66" s="137"/>
      <c r="FYQ66" s="137"/>
      <c r="FYR66" s="137"/>
      <c r="FYS66" s="137"/>
      <c r="FYT66" s="137"/>
      <c r="FYU66" s="137"/>
      <c r="FYV66" s="137"/>
      <c r="FYW66" s="137"/>
      <c r="FYX66" s="137"/>
      <c r="FYY66" s="137"/>
      <c r="FYZ66" s="137"/>
      <c r="FZA66" s="137"/>
      <c r="FZB66" s="137"/>
      <c r="FZC66" s="137"/>
      <c r="FZD66" s="137"/>
      <c r="FZE66" s="137"/>
      <c r="FZF66" s="137"/>
      <c r="FZG66" s="137"/>
      <c r="FZH66" s="137"/>
      <c r="FZI66" s="137"/>
      <c r="FZJ66" s="137"/>
      <c r="FZK66" s="137"/>
      <c r="FZL66" s="137"/>
      <c r="FZM66" s="137"/>
      <c r="FZN66" s="137"/>
      <c r="FZO66" s="137"/>
      <c r="FZP66" s="137"/>
      <c r="FZQ66" s="137"/>
      <c r="FZR66" s="137"/>
      <c r="FZS66" s="137"/>
      <c r="FZT66" s="137"/>
      <c r="FZU66" s="137"/>
      <c r="FZV66" s="137"/>
      <c r="FZW66" s="137"/>
      <c r="FZX66" s="137"/>
      <c r="FZY66" s="137"/>
      <c r="FZZ66" s="137"/>
      <c r="GAA66" s="137"/>
      <c r="GAB66" s="137"/>
      <c r="GAC66" s="137"/>
      <c r="GAD66" s="137"/>
      <c r="GAE66" s="137"/>
      <c r="GAF66" s="137"/>
      <c r="GAG66" s="137"/>
      <c r="GAH66" s="137"/>
      <c r="GAI66" s="137"/>
      <c r="GAJ66" s="137"/>
      <c r="GAK66" s="137"/>
      <c r="GAL66" s="137"/>
      <c r="GAM66" s="137"/>
      <c r="GAN66" s="137"/>
      <c r="GAO66" s="137"/>
      <c r="GAP66" s="137"/>
      <c r="GAQ66" s="137"/>
      <c r="GAR66" s="137"/>
      <c r="GAS66" s="137"/>
      <c r="GAT66" s="137"/>
      <c r="GAU66" s="137"/>
      <c r="GAV66" s="137"/>
      <c r="GAW66" s="137"/>
      <c r="GAX66" s="137"/>
      <c r="GAY66" s="137"/>
      <c r="GAZ66" s="137"/>
      <c r="GBA66" s="137"/>
      <c r="GBB66" s="137"/>
      <c r="GBC66" s="137"/>
      <c r="GBD66" s="137"/>
      <c r="GBE66" s="137"/>
      <c r="GBF66" s="137"/>
      <c r="GBG66" s="137"/>
      <c r="GBH66" s="137"/>
      <c r="GBI66" s="137"/>
      <c r="GBJ66" s="137"/>
      <c r="GBK66" s="137"/>
      <c r="GBL66" s="137"/>
      <c r="GBM66" s="137"/>
      <c r="GBN66" s="137"/>
      <c r="GBO66" s="137"/>
      <c r="GBP66" s="137"/>
      <c r="GBQ66" s="137"/>
      <c r="GBR66" s="137"/>
      <c r="GBS66" s="137"/>
      <c r="GBT66" s="137"/>
      <c r="GBU66" s="137"/>
      <c r="GBV66" s="137"/>
      <c r="GBW66" s="137"/>
      <c r="GBX66" s="137"/>
      <c r="GBY66" s="137"/>
      <c r="GBZ66" s="137"/>
      <c r="GCA66" s="137"/>
      <c r="GCB66" s="137"/>
      <c r="GCC66" s="137"/>
      <c r="GCD66" s="137"/>
      <c r="GCE66" s="137"/>
      <c r="GCF66" s="137"/>
      <c r="GCG66" s="137"/>
      <c r="GCH66" s="137"/>
      <c r="GCI66" s="137"/>
      <c r="GCJ66" s="137"/>
      <c r="GCK66" s="137"/>
      <c r="GCL66" s="137"/>
      <c r="GCM66" s="137"/>
      <c r="GCN66" s="137"/>
      <c r="GCO66" s="137"/>
      <c r="GCP66" s="137"/>
      <c r="GCQ66" s="137"/>
      <c r="GCR66" s="137"/>
      <c r="GCS66" s="137"/>
      <c r="GCT66" s="137"/>
      <c r="GCU66" s="137"/>
      <c r="GCV66" s="137"/>
      <c r="GCW66" s="137"/>
      <c r="GCX66" s="137"/>
      <c r="GCY66" s="137"/>
      <c r="GCZ66" s="137"/>
      <c r="GDA66" s="137"/>
      <c r="GDB66" s="137"/>
      <c r="GDC66" s="137"/>
      <c r="GDD66" s="137"/>
      <c r="GDE66" s="137"/>
      <c r="GDF66" s="137"/>
      <c r="GDG66" s="137"/>
      <c r="GDH66" s="137"/>
      <c r="GDI66" s="137"/>
      <c r="GDJ66" s="137"/>
      <c r="GDK66" s="137"/>
      <c r="GDL66" s="137"/>
      <c r="GDM66" s="137"/>
      <c r="GDN66" s="137"/>
      <c r="GDO66" s="137"/>
      <c r="GDP66" s="137"/>
      <c r="GDQ66" s="137"/>
      <c r="GDR66" s="137"/>
      <c r="GDS66" s="137"/>
      <c r="GDT66" s="137"/>
      <c r="GDU66" s="137"/>
      <c r="GDV66" s="137"/>
      <c r="GDW66" s="137"/>
      <c r="GDX66" s="137"/>
      <c r="GDY66" s="137"/>
      <c r="GDZ66" s="137"/>
      <c r="GEA66" s="137"/>
      <c r="GEB66" s="137"/>
      <c r="GEC66" s="137"/>
      <c r="GED66" s="137"/>
      <c r="GEE66" s="137"/>
      <c r="GEF66" s="137"/>
      <c r="GEG66" s="137"/>
      <c r="GEH66" s="137"/>
      <c r="GEI66" s="137"/>
      <c r="GEJ66" s="137"/>
      <c r="GEK66" s="137"/>
      <c r="GEL66" s="137"/>
      <c r="GEM66" s="137"/>
      <c r="GEN66" s="137"/>
      <c r="GEO66" s="137"/>
      <c r="GEP66" s="137"/>
      <c r="GEQ66" s="137"/>
      <c r="GER66" s="137"/>
      <c r="GES66" s="137"/>
      <c r="GET66" s="137"/>
      <c r="GEU66" s="137"/>
      <c r="GEV66" s="137"/>
      <c r="GEW66" s="137"/>
      <c r="GEX66" s="137"/>
      <c r="GEY66" s="137"/>
      <c r="GEZ66" s="137"/>
      <c r="GFA66" s="137"/>
      <c r="GFB66" s="137"/>
      <c r="GFC66" s="137"/>
      <c r="GFD66" s="137"/>
      <c r="GFE66" s="137"/>
      <c r="GFF66" s="137"/>
      <c r="GFG66" s="137"/>
      <c r="GFH66" s="137"/>
      <c r="GFI66" s="137"/>
      <c r="GFJ66" s="137"/>
      <c r="GFK66" s="137"/>
      <c r="GFL66" s="137"/>
      <c r="GFM66" s="137"/>
      <c r="GFN66" s="137"/>
      <c r="GFO66" s="137"/>
      <c r="GFP66" s="137"/>
      <c r="GFQ66" s="137"/>
      <c r="GFR66" s="137"/>
      <c r="GFS66" s="137"/>
      <c r="GFT66" s="137"/>
      <c r="GFU66" s="137"/>
      <c r="GFV66" s="137"/>
      <c r="GFW66" s="137"/>
      <c r="GFX66" s="137"/>
      <c r="GFY66" s="137"/>
      <c r="GFZ66" s="137"/>
      <c r="GGA66" s="137"/>
      <c r="GGB66" s="137"/>
      <c r="GGC66" s="137"/>
      <c r="GGD66" s="137"/>
      <c r="GGE66" s="137"/>
      <c r="GGF66" s="137"/>
      <c r="GGG66" s="137"/>
      <c r="GGH66" s="137"/>
      <c r="GGI66" s="137"/>
      <c r="GGJ66" s="137"/>
      <c r="GGK66" s="137"/>
      <c r="GGL66" s="137"/>
      <c r="GGM66" s="137"/>
      <c r="GGN66" s="137"/>
      <c r="GGO66" s="137"/>
      <c r="GGP66" s="137"/>
      <c r="GGQ66" s="137"/>
      <c r="GGR66" s="137"/>
      <c r="GGS66" s="137"/>
      <c r="GGT66" s="137"/>
      <c r="GGU66" s="137"/>
      <c r="GGV66" s="137"/>
      <c r="GGW66" s="137"/>
      <c r="GGX66" s="137"/>
      <c r="GGY66" s="137"/>
      <c r="GGZ66" s="137"/>
      <c r="GHA66" s="137"/>
      <c r="GHB66" s="137"/>
      <c r="GHC66" s="137"/>
      <c r="GHD66" s="137"/>
      <c r="GHE66" s="137"/>
      <c r="GHF66" s="137"/>
      <c r="GHG66" s="137"/>
      <c r="GHH66" s="137"/>
      <c r="GHI66" s="137"/>
      <c r="GHJ66" s="137"/>
      <c r="GHK66" s="137"/>
      <c r="GHL66" s="137"/>
      <c r="GHM66" s="137"/>
      <c r="GHN66" s="137"/>
      <c r="GHO66" s="137"/>
      <c r="GHP66" s="137"/>
      <c r="GHQ66" s="137"/>
      <c r="GHR66" s="137"/>
      <c r="GHS66" s="137"/>
      <c r="GHT66" s="137"/>
      <c r="GHU66" s="137"/>
      <c r="GHV66" s="137"/>
      <c r="GHW66" s="137"/>
      <c r="GHX66" s="137"/>
      <c r="GHY66" s="137"/>
      <c r="GHZ66" s="137"/>
      <c r="GIA66" s="137"/>
      <c r="GIB66" s="137"/>
      <c r="GIC66" s="137"/>
      <c r="GID66" s="137"/>
      <c r="GIE66" s="137"/>
      <c r="GIF66" s="137"/>
      <c r="GIG66" s="137"/>
      <c r="GIH66" s="137"/>
      <c r="GII66" s="137"/>
      <c r="GIJ66" s="137"/>
      <c r="GIK66" s="137"/>
      <c r="GIL66" s="137"/>
      <c r="GIM66" s="137"/>
      <c r="GIN66" s="137"/>
      <c r="GIO66" s="137"/>
      <c r="GIP66" s="137"/>
      <c r="GIQ66" s="137"/>
      <c r="GIR66" s="137"/>
      <c r="GIS66" s="137"/>
      <c r="GIT66" s="137"/>
      <c r="GIU66" s="137"/>
      <c r="GIV66" s="137"/>
      <c r="GIW66" s="137"/>
      <c r="GIX66" s="137"/>
      <c r="GIY66" s="137"/>
      <c r="GIZ66" s="137"/>
      <c r="GJA66" s="137"/>
      <c r="GJB66" s="137"/>
      <c r="GJC66" s="137"/>
      <c r="GJD66" s="137"/>
      <c r="GJE66" s="137"/>
      <c r="GJF66" s="137"/>
      <c r="GJG66" s="137"/>
      <c r="GJH66" s="137"/>
      <c r="GJI66" s="137"/>
      <c r="GJJ66" s="137"/>
      <c r="GJK66" s="137"/>
      <c r="GJL66" s="137"/>
      <c r="GJM66" s="137"/>
      <c r="GJN66" s="137"/>
      <c r="GJO66" s="137"/>
      <c r="GJP66" s="137"/>
      <c r="GJQ66" s="137"/>
      <c r="GJR66" s="137"/>
      <c r="GJS66" s="137"/>
      <c r="GJT66" s="137"/>
      <c r="GJU66" s="137"/>
      <c r="GJV66" s="137"/>
      <c r="GJW66" s="137"/>
      <c r="GJX66" s="137"/>
      <c r="GJY66" s="137"/>
      <c r="GJZ66" s="137"/>
      <c r="GKA66" s="137"/>
      <c r="GKB66" s="137"/>
      <c r="GKC66" s="137"/>
      <c r="GKD66" s="137"/>
      <c r="GKE66" s="137"/>
      <c r="GKF66" s="137"/>
      <c r="GKG66" s="137"/>
      <c r="GKH66" s="137"/>
      <c r="GKI66" s="137"/>
      <c r="GKJ66" s="137"/>
      <c r="GKK66" s="137"/>
      <c r="GKL66" s="137"/>
      <c r="GKM66" s="137"/>
      <c r="GKN66" s="137"/>
      <c r="GKO66" s="137"/>
      <c r="GKP66" s="137"/>
      <c r="GKQ66" s="137"/>
      <c r="GKR66" s="137"/>
      <c r="GKS66" s="137"/>
      <c r="GKT66" s="137"/>
      <c r="GKU66" s="137"/>
      <c r="GKV66" s="137"/>
      <c r="GKW66" s="137"/>
      <c r="GKX66" s="137"/>
      <c r="GKY66" s="137"/>
      <c r="GKZ66" s="137"/>
      <c r="GLA66" s="137"/>
      <c r="GLB66" s="137"/>
      <c r="GLC66" s="137"/>
      <c r="GLD66" s="137"/>
      <c r="GLE66" s="137"/>
      <c r="GLF66" s="137"/>
      <c r="GLG66" s="137"/>
      <c r="GLH66" s="137"/>
      <c r="GLI66" s="137"/>
      <c r="GLJ66" s="137"/>
      <c r="GLK66" s="137"/>
      <c r="GLL66" s="137"/>
      <c r="GLM66" s="137"/>
      <c r="GLN66" s="137"/>
      <c r="GLO66" s="137"/>
      <c r="GLP66" s="137"/>
      <c r="GLQ66" s="137"/>
      <c r="GLR66" s="137"/>
      <c r="GLS66" s="137"/>
      <c r="GLT66" s="137"/>
      <c r="GLU66" s="137"/>
      <c r="GLV66" s="137"/>
      <c r="GLW66" s="137"/>
      <c r="GLX66" s="137"/>
      <c r="GLY66" s="137"/>
      <c r="GLZ66" s="137"/>
      <c r="GMA66" s="137"/>
      <c r="GMB66" s="137"/>
      <c r="GMC66" s="137"/>
      <c r="GMD66" s="137"/>
      <c r="GME66" s="137"/>
      <c r="GMF66" s="137"/>
      <c r="GMG66" s="137"/>
      <c r="GMH66" s="137"/>
      <c r="GMI66" s="137"/>
      <c r="GMJ66" s="137"/>
      <c r="GMK66" s="137"/>
      <c r="GML66" s="137"/>
      <c r="GMM66" s="137"/>
      <c r="GMN66" s="137"/>
      <c r="GMO66" s="137"/>
      <c r="GMP66" s="137"/>
      <c r="GMQ66" s="137"/>
      <c r="GMR66" s="137"/>
      <c r="GMS66" s="137"/>
      <c r="GMT66" s="137"/>
      <c r="GMU66" s="137"/>
      <c r="GMV66" s="137"/>
      <c r="GMW66" s="137"/>
      <c r="GMX66" s="137"/>
      <c r="GMY66" s="137"/>
      <c r="GMZ66" s="137"/>
      <c r="GNA66" s="137"/>
      <c r="GNB66" s="137"/>
      <c r="GNC66" s="137"/>
      <c r="GND66" s="137"/>
      <c r="GNE66" s="137"/>
      <c r="GNF66" s="137"/>
      <c r="GNG66" s="137"/>
      <c r="GNH66" s="137"/>
      <c r="GNI66" s="137"/>
      <c r="GNJ66" s="137"/>
      <c r="GNK66" s="137"/>
      <c r="GNL66" s="137"/>
      <c r="GNM66" s="137"/>
      <c r="GNN66" s="137"/>
      <c r="GNO66" s="137"/>
      <c r="GNP66" s="137"/>
      <c r="GNQ66" s="137"/>
      <c r="GNR66" s="137"/>
      <c r="GNS66" s="137"/>
      <c r="GNT66" s="137"/>
      <c r="GNU66" s="137"/>
      <c r="GNV66" s="137"/>
      <c r="GNW66" s="137"/>
      <c r="GNX66" s="137"/>
      <c r="GNY66" s="137"/>
      <c r="GNZ66" s="137"/>
      <c r="GOA66" s="137"/>
      <c r="GOB66" s="137"/>
      <c r="GOC66" s="137"/>
      <c r="GOD66" s="137"/>
      <c r="GOE66" s="137"/>
      <c r="GOF66" s="137"/>
      <c r="GOG66" s="137"/>
      <c r="GOH66" s="137"/>
      <c r="GOI66" s="137"/>
      <c r="GOJ66" s="137"/>
      <c r="GOK66" s="137"/>
      <c r="GOL66" s="137"/>
      <c r="GOM66" s="137"/>
      <c r="GON66" s="137"/>
      <c r="GOO66" s="137"/>
      <c r="GOP66" s="137"/>
      <c r="GOQ66" s="137"/>
      <c r="GOR66" s="137"/>
      <c r="GOS66" s="137"/>
      <c r="GOT66" s="137"/>
      <c r="GOU66" s="137"/>
      <c r="GOV66" s="137"/>
      <c r="GOW66" s="137"/>
      <c r="GOX66" s="137"/>
      <c r="GOY66" s="137"/>
      <c r="GOZ66" s="137"/>
      <c r="GPA66" s="137"/>
      <c r="GPB66" s="137"/>
      <c r="GPC66" s="137"/>
      <c r="GPD66" s="137"/>
      <c r="GPE66" s="137"/>
      <c r="GPF66" s="137"/>
      <c r="GPG66" s="137"/>
      <c r="GPH66" s="137"/>
      <c r="GPI66" s="137"/>
      <c r="GPJ66" s="137"/>
      <c r="GPK66" s="137"/>
      <c r="GPL66" s="137"/>
      <c r="GPM66" s="137"/>
      <c r="GPN66" s="137"/>
      <c r="GPO66" s="137"/>
      <c r="GPP66" s="137"/>
      <c r="GPQ66" s="137"/>
      <c r="GPR66" s="137"/>
      <c r="GPS66" s="137"/>
      <c r="GPT66" s="137"/>
      <c r="GPU66" s="137"/>
      <c r="GPV66" s="137"/>
      <c r="GPW66" s="137"/>
      <c r="GPX66" s="137"/>
      <c r="GPY66" s="137"/>
      <c r="GPZ66" s="137"/>
      <c r="GQA66" s="137"/>
      <c r="GQB66" s="137"/>
      <c r="GQC66" s="137"/>
      <c r="GQD66" s="137"/>
      <c r="GQE66" s="137"/>
      <c r="GQF66" s="137"/>
      <c r="GQG66" s="137"/>
      <c r="GQH66" s="137"/>
      <c r="GQI66" s="137"/>
      <c r="GQJ66" s="137"/>
      <c r="GQK66" s="137"/>
      <c r="GQL66" s="137"/>
      <c r="GQM66" s="137"/>
      <c r="GQN66" s="137"/>
      <c r="GQO66" s="137"/>
      <c r="GQP66" s="137"/>
      <c r="GQQ66" s="137"/>
      <c r="GQR66" s="137"/>
      <c r="GQS66" s="137"/>
      <c r="GQT66" s="137"/>
      <c r="GQU66" s="137"/>
      <c r="GQV66" s="137"/>
      <c r="GQW66" s="137"/>
      <c r="GQX66" s="137"/>
      <c r="GQY66" s="137"/>
      <c r="GQZ66" s="137"/>
      <c r="GRA66" s="137"/>
      <c r="GRB66" s="137"/>
      <c r="GRC66" s="137"/>
      <c r="GRD66" s="137"/>
      <c r="GRE66" s="137"/>
      <c r="GRF66" s="137"/>
      <c r="GRG66" s="137"/>
      <c r="GRH66" s="137"/>
      <c r="GRI66" s="137"/>
      <c r="GRJ66" s="137"/>
      <c r="GRK66" s="137"/>
      <c r="GRL66" s="137"/>
      <c r="GRM66" s="137"/>
      <c r="GRN66" s="137"/>
      <c r="GRO66" s="137"/>
      <c r="GRP66" s="137"/>
      <c r="GRQ66" s="137"/>
      <c r="GRR66" s="137"/>
      <c r="GRS66" s="137"/>
      <c r="GRT66" s="137"/>
      <c r="GRU66" s="137"/>
      <c r="GRV66" s="137"/>
      <c r="GRW66" s="137"/>
      <c r="GRX66" s="137"/>
      <c r="GRY66" s="137"/>
      <c r="GRZ66" s="137"/>
      <c r="GSA66" s="137"/>
      <c r="GSB66" s="137"/>
      <c r="GSC66" s="137"/>
      <c r="GSD66" s="137"/>
      <c r="GSE66" s="137"/>
      <c r="GSF66" s="137"/>
      <c r="GSG66" s="137"/>
      <c r="GSH66" s="137"/>
      <c r="GSI66" s="137"/>
      <c r="GSJ66" s="137"/>
      <c r="GSK66" s="137"/>
      <c r="GSL66" s="137"/>
      <c r="GSM66" s="137"/>
      <c r="GSN66" s="137"/>
      <c r="GSO66" s="137"/>
      <c r="GSP66" s="137"/>
      <c r="GSQ66" s="137"/>
      <c r="GSR66" s="137"/>
      <c r="GSS66" s="137"/>
      <c r="GST66" s="137"/>
      <c r="GSU66" s="137"/>
      <c r="GSV66" s="137"/>
      <c r="GSW66" s="137"/>
      <c r="GSX66" s="137"/>
      <c r="GSY66" s="137"/>
      <c r="GSZ66" s="137"/>
      <c r="GTA66" s="137"/>
      <c r="GTB66" s="137"/>
      <c r="GTC66" s="137"/>
      <c r="GTD66" s="137"/>
      <c r="GTE66" s="137"/>
      <c r="GTF66" s="137"/>
      <c r="GTG66" s="137"/>
      <c r="GTH66" s="137"/>
      <c r="GTI66" s="137"/>
      <c r="GTJ66" s="137"/>
      <c r="GTK66" s="137"/>
      <c r="GTL66" s="137"/>
      <c r="GTM66" s="137"/>
      <c r="GTN66" s="137"/>
      <c r="GTO66" s="137"/>
      <c r="GTP66" s="137"/>
      <c r="GTQ66" s="137"/>
      <c r="GTR66" s="137"/>
      <c r="GTS66" s="137"/>
      <c r="GTT66" s="137"/>
      <c r="GTU66" s="137"/>
      <c r="GTV66" s="137"/>
      <c r="GTW66" s="137"/>
      <c r="GTX66" s="137"/>
      <c r="GTY66" s="137"/>
      <c r="GTZ66" s="137"/>
      <c r="GUA66" s="137"/>
      <c r="GUB66" s="137"/>
      <c r="GUC66" s="137"/>
      <c r="GUD66" s="137"/>
      <c r="GUE66" s="137"/>
      <c r="GUF66" s="137"/>
      <c r="GUG66" s="137"/>
      <c r="GUH66" s="137"/>
      <c r="GUI66" s="137"/>
      <c r="GUJ66" s="137"/>
      <c r="GUK66" s="137"/>
      <c r="GUL66" s="137"/>
      <c r="GUM66" s="137"/>
      <c r="GUN66" s="137"/>
      <c r="GUO66" s="137"/>
      <c r="GUP66" s="137"/>
      <c r="GUQ66" s="137"/>
      <c r="GUR66" s="137"/>
      <c r="GUS66" s="137"/>
      <c r="GUT66" s="137"/>
      <c r="GUU66" s="137"/>
      <c r="GUV66" s="137"/>
      <c r="GUW66" s="137"/>
      <c r="GUX66" s="137"/>
      <c r="GUY66" s="137"/>
      <c r="GUZ66" s="137"/>
      <c r="GVA66" s="137"/>
      <c r="GVB66" s="137"/>
      <c r="GVC66" s="137"/>
      <c r="GVD66" s="137"/>
      <c r="GVE66" s="137"/>
      <c r="GVF66" s="137"/>
      <c r="GVG66" s="137"/>
      <c r="GVH66" s="137"/>
      <c r="GVI66" s="137"/>
      <c r="GVJ66" s="137"/>
      <c r="GVK66" s="137"/>
      <c r="GVL66" s="137"/>
      <c r="GVM66" s="137"/>
      <c r="GVN66" s="137"/>
      <c r="GVO66" s="137"/>
      <c r="GVP66" s="137"/>
      <c r="GVQ66" s="137"/>
      <c r="GVR66" s="137"/>
      <c r="GVS66" s="137"/>
      <c r="GVT66" s="137"/>
      <c r="GVU66" s="137"/>
      <c r="GVV66" s="137"/>
      <c r="GVW66" s="137"/>
      <c r="GVX66" s="137"/>
      <c r="GVY66" s="137"/>
      <c r="GVZ66" s="137"/>
      <c r="GWA66" s="137"/>
      <c r="GWB66" s="137"/>
      <c r="GWC66" s="137"/>
      <c r="GWD66" s="137"/>
      <c r="GWE66" s="137"/>
      <c r="GWF66" s="137"/>
      <c r="GWG66" s="137"/>
      <c r="GWH66" s="137"/>
      <c r="GWI66" s="137"/>
      <c r="GWJ66" s="137"/>
      <c r="GWK66" s="137"/>
      <c r="GWL66" s="137"/>
      <c r="GWM66" s="137"/>
      <c r="GWN66" s="137"/>
      <c r="GWO66" s="137"/>
      <c r="GWP66" s="137"/>
      <c r="GWQ66" s="137"/>
      <c r="GWR66" s="137"/>
      <c r="GWS66" s="137"/>
      <c r="GWT66" s="137"/>
      <c r="GWU66" s="137"/>
      <c r="GWV66" s="137"/>
      <c r="GWW66" s="137"/>
      <c r="GWX66" s="137"/>
      <c r="GWY66" s="137"/>
      <c r="GWZ66" s="137"/>
      <c r="GXA66" s="137"/>
      <c r="GXB66" s="137"/>
      <c r="GXC66" s="137"/>
      <c r="GXD66" s="137"/>
      <c r="GXE66" s="137"/>
      <c r="GXF66" s="137"/>
      <c r="GXG66" s="137"/>
      <c r="GXH66" s="137"/>
      <c r="GXI66" s="137"/>
      <c r="GXJ66" s="137"/>
      <c r="GXK66" s="137"/>
      <c r="GXL66" s="137"/>
      <c r="GXM66" s="137"/>
      <c r="GXN66" s="137"/>
      <c r="GXO66" s="137"/>
      <c r="GXP66" s="137"/>
      <c r="GXQ66" s="137"/>
      <c r="GXR66" s="137"/>
      <c r="GXS66" s="137"/>
      <c r="GXT66" s="137"/>
      <c r="GXU66" s="137"/>
      <c r="GXV66" s="137"/>
      <c r="GXW66" s="137"/>
      <c r="GXX66" s="137"/>
      <c r="GXY66" s="137"/>
      <c r="GXZ66" s="137"/>
      <c r="GYA66" s="137"/>
      <c r="GYB66" s="137"/>
      <c r="GYC66" s="137"/>
      <c r="GYD66" s="137"/>
      <c r="GYE66" s="137"/>
      <c r="GYF66" s="137"/>
      <c r="GYG66" s="137"/>
      <c r="GYH66" s="137"/>
      <c r="GYI66" s="137"/>
      <c r="GYJ66" s="137"/>
      <c r="GYK66" s="137"/>
      <c r="GYL66" s="137"/>
      <c r="GYM66" s="137"/>
      <c r="GYN66" s="137"/>
      <c r="GYO66" s="137"/>
      <c r="GYP66" s="137"/>
      <c r="GYQ66" s="137"/>
      <c r="GYR66" s="137"/>
      <c r="GYS66" s="137"/>
      <c r="GYT66" s="137"/>
      <c r="GYU66" s="137"/>
      <c r="GYV66" s="137"/>
      <c r="GYW66" s="137"/>
      <c r="GYX66" s="137"/>
      <c r="GYY66" s="137"/>
      <c r="GYZ66" s="137"/>
      <c r="GZA66" s="137"/>
      <c r="GZB66" s="137"/>
      <c r="GZC66" s="137"/>
      <c r="GZD66" s="137"/>
      <c r="GZE66" s="137"/>
      <c r="GZF66" s="137"/>
      <c r="GZG66" s="137"/>
      <c r="GZH66" s="137"/>
      <c r="GZI66" s="137"/>
      <c r="GZJ66" s="137"/>
      <c r="GZK66" s="137"/>
      <c r="GZL66" s="137"/>
      <c r="GZM66" s="137"/>
      <c r="GZN66" s="137"/>
      <c r="GZO66" s="137"/>
      <c r="GZP66" s="137"/>
      <c r="GZQ66" s="137"/>
      <c r="GZR66" s="137"/>
      <c r="GZS66" s="137"/>
      <c r="GZT66" s="137"/>
      <c r="GZU66" s="137"/>
      <c r="GZV66" s="137"/>
      <c r="GZW66" s="137"/>
      <c r="GZX66" s="137"/>
      <c r="GZY66" s="137"/>
      <c r="GZZ66" s="137"/>
      <c r="HAA66" s="137"/>
      <c r="HAB66" s="137"/>
      <c r="HAC66" s="137"/>
      <c r="HAD66" s="137"/>
      <c r="HAE66" s="137"/>
      <c r="HAF66" s="137"/>
      <c r="HAG66" s="137"/>
      <c r="HAH66" s="137"/>
      <c r="HAI66" s="137"/>
      <c r="HAJ66" s="137"/>
      <c r="HAK66" s="137"/>
      <c r="HAL66" s="137"/>
      <c r="HAM66" s="137"/>
      <c r="HAN66" s="137"/>
      <c r="HAO66" s="137"/>
      <c r="HAP66" s="137"/>
      <c r="HAQ66" s="137"/>
      <c r="HAR66" s="137"/>
      <c r="HAS66" s="137"/>
      <c r="HAT66" s="137"/>
      <c r="HAU66" s="137"/>
      <c r="HAV66" s="137"/>
      <c r="HAW66" s="137"/>
      <c r="HAX66" s="137"/>
      <c r="HAY66" s="137"/>
      <c r="HAZ66" s="137"/>
      <c r="HBA66" s="137"/>
      <c r="HBB66" s="137"/>
      <c r="HBC66" s="137"/>
      <c r="HBD66" s="137"/>
      <c r="HBE66" s="137"/>
      <c r="HBF66" s="137"/>
      <c r="HBG66" s="137"/>
      <c r="HBH66" s="137"/>
      <c r="HBI66" s="137"/>
      <c r="HBJ66" s="137"/>
      <c r="HBK66" s="137"/>
      <c r="HBL66" s="137"/>
      <c r="HBM66" s="137"/>
      <c r="HBN66" s="137"/>
      <c r="HBO66" s="137"/>
      <c r="HBP66" s="137"/>
      <c r="HBQ66" s="137"/>
      <c r="HBR66" s="137"/>
      <c r="HBS66" s="137"/>
      <c r="HBT66" s="137"/>
      <c r="HBU66" s="137"/>
      <c r="HBV66" s="137"/>
      <c r="HBW66" s="137"/>
      <c r="HBX66" s="137"/>
      <c r="HBY66" s="137"/>
      <c r="HBZ66" s="137"/>
      <c r="HCA66" s="137"/>
      <c r="HCB66" s="137"/>
      <c r="HCC66" s="137"/>
      <c r="HCD66" s="137"/>
      <c r="HCE66" s="137"/>
      <c r="HCF66" s="137"/>
      <c r="HCG66" s="137"/>
      <c r="HCH66" s="137"/>
      <c r="HCI66" s="137"/>
      <c r="HCJ66" s="137"/>
      <c r="HCK66" s="137"/>
      <c r="HCL66" s="137"/>
      <c r="HCM66" s="137"/>
      <c r="HCN66" s="137"/>
      <c r="HCO66" s="137"/>
      <c r="HCP66" s="137"/>
      <c r="HCQ66" s="137"/>
      <c r="HCR66" s="137"/>
      <c r="HCS66" s="137"/>
      <c r="HCT66" s="137"/>
      <c r="HCU66" s="137"/>
      <c r="HCV66" s="137"/>
      <c r="HCW66" s="137"/>
      <c r="HCX66" s="137"/>
      <c r="HCY66" s="137"/>
      <c r="HCZ66" s="137"/>
      <c r="HDA66" s="137"/>
      <c r="HDB66" s="137"/>
      <c r="HDC66" s="137"/>
      <c r="HDD66" s="137"/>
      <c r="HDE66" s="137"/>
      <c r="HDF66" s="137"/>
      <c r="HDG66" s="137"/>
      <c r="HDH66" s="137"/>
      <c r="HDI66" s="137"/>
      <c r="HDJ66" s="137"/>
      <c r="HDK66" s="137"/>
      <c r="HDL66" s="137"/>
      <c r="HDM66" s="137"/>
      <c r="HDN66" s="137"/>
      <c r="HDO66" s="137"/>
      <c r="HDP66" s="137"/>
      <c r="HDQ66" s="137"/>
      <c r="HDR66" s="137"/>
      <c r="HDS66" s="137"/>
      <c r="HDT66" s="137"/>
      <c r="HDU66" s="137"/>
      <c r="HDV66" s="137"/>
      <c r="HDW66" s="137"/>
      <c r="HDX66" s="137"/>
      <c r="HDY66" s="137"/>
      <c r="HDZ66" s="137"/>
      <c r="HEA66" s="137"/>
      <c r="HEB66" s="137"/>
      <c r="HEC66" s="137"/>
      <c r="HED66" s="137"/>
      <c r="HEE66" s="137"/>
      <c r="HEF66" s="137"/>
      <c r="HEG66" s="137"/>
      <c r="HEH66" s="137"/>
      <c r="HEI66" s="137"/>
      <c r="HEJ66" s="137"/>
      <c r="HEK66" s="137"/>
      <c r="HEL66" s="137"/>
      <c r="HEM66" s="137"/>
      <c r="HEN66" s="137"/>
      <c r="HEO66" s="137"/>
      <c r="HEP66" s="137"/>
      <c r="HEQ66" s="137"/>
      <c r="HER66" s="137"/>
      <c r="HES66" s="137"/>
      <c r="HET66" s="137"/>
      <c r="HEU66" s="137"/>
      <c r="HEV66" s="137"/>
      <c r="HEW66" s="137"/>
      <c r="HEX66" s="137"/>
      <c r="HEY66" s="137"/>
      <c r="HEZ66" s="137"/>
      <c r="HFA66" s="137"/>
      <c r="HFB66" s="137"/>
      <c r="HFC66" s="137"/>
      <c r="HFD66" s="137"/>
      <c r="HFE66" s="137"/>
      <c r="HFF66" s="137"/>
      <c r="HFG66" s="137"/>
      <c r="HFH66" s="137"/>
      <c r="HFI66" s="137"/>
      <c r="HFJ66" s="137"/>
      <c r="HFK66" s="137"/>
      <c r="HFL66" s="137"/>
      <c r="HFM66" s="137"/>
      <c r="HFN66" s="137"/>
      <c r="HFO66" s="137"/>
      <c r="HFP66" s="137"/>
      <c r="HFQ66" s="137"/>
      <c r="HFR66" s="137"/>
      <c r="HFS66" s="137"/>
      <c r="HFT66" s="137"/>
      <c r="HFU66" s="137"/>
      <c r="HFV66" s="137"/>
      <c r="HFW66" s="137"/>
      <c r="HFX66" s="137"/>
      <c r="HFY66" s="137"/>
      <c r="HFZ66" s="137"/>
      <c r="HGA66" s="137"/>
      <c r="HGB66" s="137"/>
      <c r="HGC66" s="137"/>
      <c r="HGD66" s="137"/>
      <c r="HGE66" s="137"/>
      <c r="HGF66" s="137"/>
      <c r="HGG66" s="137"/>
      <c r="HGH66" s="137"/>
      <c r="HGI66" s="137"/>
      <c r="HGJ66" s="137"/>
      <c r="HGK66" s="137"/>
      <c r="HGL66" s="137"/>
      <c r="HGM66" s="137"/>
      <c r="HGN66" s="137"/>
      <c r="HGO66" s="137"/>
      <c r="HGP66" s="137"/>
      <c r="HGQ66" s="137"/>
      <c r="HGR66" s="137"/>
      <c r="HGS66" s="137"/>
      <c r="HGT66" s="137"/>
      <c r="HGU66" s="137"/>
      <c r="HGV66" s="137"/>
      <c r="HGW66" s="137"/>
      <c r="HGX66" s="137"/>
      <c r="HGY66" s="137"/>
      <c r="HGZ66" s="137"/>
      <c r="HHA66" s="137"/>
      <c r="HHB66" s="137"/>
      <c r="HHC66" s="137"/>
      <c r="HHD66" s="137"/>
      <c r="HHE66" s="137"/>
      <c r="HHF66" s="137"/>
      <c r="HHG66" s="137"/>
      <c r="HHH66" s="137"/>
      <c r="HHI66" s="137"/>
      <c r="HHJ66" s="137"/>
      <c r="HHK66" s="137"/>
      <c r="HHL66" s="137"/>
      <c r="HHM66" s="137"/>
      <c r="HHN66" s="137"/>
      <c r="HHO66" s="137"/>
      <c r="HHP66" s="137"/>
      <c r="HHQ66" s="137"/>
      <c r="HHR66" s="137"/>
      <c r="HHS66" s="137"/>
      <c r="HHT66" s="137"/>
      <c r="HHU66" s="137"/>
      <c r="HHV66" s="137"/>
      <c r="HHW66" s="137"/>
      <c r="HHX66" s="137"/>
      <c r="HHY66" s="137"/>
      <c r="HHZ66" s="137"/>
      <c r="HIA66" s="137"/>
      <c r="HIB66" s="137"/>
      <c r="HIC66" s="137"/>
      <c r="HID66" s="137"/>
      <c r="HIE66" s="137"/>
      <c r="HIF66" s="137"/>
      <c r="HIG66" s="137"/>
      <c r="HIH66" s="137"/>
      <c r="HII66" s="137"/>
      <c r="HIJ66" s="137"/>
      <c r="HIK66" s="137"/>
      <c r="HIL66" s="137"/>
      <c r="HIM66" s="137"/>
      <c r="HIN66" s="137"/>
      <c r="HIO66" s="137"/>
      <c r="HIP66" s="137"/>
      <c r="HIQ66" s="137"/>
      <c r="HIR66" s="137"/>
      <c r="HIS66" s="137"/>
      <c r="HIT66" s="137"/>
      <c r="HIU66" s="137"/>
      <c r="HIV66" s="137"/>
      <c r="HIW66" s="137"/>
      <c r="HIX66" s="137"/>
      <c r="HIY66" s="137"/>
      <c r="HIZ66" s="137"/>
      <c r="HJA66" s="137"/>
      <c r="HJB66" s="137"/>
      <c r="HJC66" s="137"/>
      <c r="HJD66" s="137"/>
      <c r="HJE66" s="137"/>
      <c r="HJF66" s="137"/>
      <c r="HJG66" s="137"/>
      <c r="HJH66" s="137"/>
      <c r="HJI66" s="137"/>
      <c r="HJJ66" s="137"/>
      <c r="HJK66" s="137"/>
      <c r="HJL66" s="137"/>
      <c r="HJM66" s="137"/>
      <c r="HJN66" s="137"/>
      <c r="HJO66" s="137"/>
      <c r="HJP66" s="137"/>
      <c r="HJQ66" s="137"/>
      <c r="HJR66" s="137"/>
      <c r="HJS66" s="137"/>
      <c r="HJT66" s="137"/>
      <c r="HJU66" s="137"/>
      <c r="HJV66" s="137"/>
      <c r="HJW66" s="137"/>
      <c r="HJX66" s="137"/>
      <c r="HJY66" s="137"/>
      <c r="HJZ66" s="137"/>
      <c r="HKA66" s="137"/>
      <c r="HKB66" s="137"/>
      <c r="HKC66" s="137"/>
      <c r="HKD66" s="137"/>
      <c r="HKE66" s="137"/>
      <c r="HKF66" s="137"/>
      <c r="HKG66" s="137"/>
      <c r="HKH66" s="137"/>
      <c r="HKI66" s="137"/>
      <c r="HKJ66" s="137"/>
      <c r="HKK66" s="137"/>
      <c r="HKL66" s="137"/>
      <c r="HKM66" s="137"/>
      <c r="HKN66" s="137"/>
      <c r="HKO66" s="137"/>
      <c r="HKP66" s="137"/>
      <c r="HKQ66" s="137"/>
      <c r="HKR66" s="137"/>
      <c r="HKS66" s="137"/>
      <c r="HKT66" s="137"/>
      <c r="HKU66" s="137"/>
      <c r="HKV66" s="137"/>
      <c r="HKW66" s="137"/>
      <c r="HKX66" s="137"/>
      <c r="HKY66" s="137"/>
      <c r="HKZ66" s="137"/>
      <c r="HLA66" s="137"/>
      <c r="HLB66" s="137"/>
      <c r="HLC66" s="137"/>
      <c r="HLD66" s="137"/>
      <c r="HLE66" s="137"/>
      <c r="HLF66" s="137"/>
      <c r="HLG66" s="137"/>
      <c r="HLH66" s="137"/>
      <c r="HLI66" s="137"/>
      <c r="HLJ66" s="137"/>
      <c r="HLK66" s="137"/>
      <c r="HLL66" s="137"/>
      <c r="HLM66" s="137"/>
      <c r="HLN66" s="137"/>
      <c r="HLO66" s="137"/>
      <c r="HLP66" s="137"/>
      <c r="HLQ66" s="137"/>
      <c r="HLR66" s="137"/>
      <c r="HLS66" s="137"/>
      <c r="HLT66" s="137"/>
      <c r="HLU66" s="137"/>
      <c r="HLV66" s="137"/>
      <c r="HLW66" s="137"/>
      <c r="HLX66" s="137"/>
      <c r="HLY66" s="137"/>
      <c r="HLZ66" s="137"/>
      <c r="HMA66" s="137"/>
      <c r="HMB66" s="137"/>
      <c r="HMC66" s="137"/>
      <c r="HMD66" s="137"/>
      <c r="HME66" s="137"/>
      <c r="HMF66" s="137"/>
      <c r="HMG66" s="137"/>
      <c r="HMH66" s="137"/>
      <c r="HMI66" s="137"/>
      <c r="HMJ66" s="137"/>
      <c r="HMK66" s="137"/>
      <c r="HML66" s="137"/>
      <c r="HMM66" s="137"/>
      <c r="HMN66" s="137"/>
      <c r="HMO66" s="137"/>
      <c r="HMP66" s="137"/>
      <c r="HMQ66" s="137"/>
      <c r="HMR66" s="137"/>
      <c r="HMS66" s="137"/>
      <c r="HMT66" s="137"/>
      <c r="HMU66" s="137"/>
      <c r="HMV66" s="137"/>
      <c r="HMW66" s="137"/>
      <c r="HMX66" s="137"/>
      <c r="HMY66" s="137"/>
      <c r="HMZ66" s="137"/>
      <c r="HNA66" s="137"/>
      <c r="HNB66" s="137"/>
      <c r="HNC66" s="137"/>
      <c r="HND66" s="137"/>
      <c r="HNE66" s="137"/>
      <c r="HNF66" s="137"/>
      <c r="HNG66" s="137"/>
      <c r="HNH66" s="137"/>
      <c r="HNI66" s="137"/>
      <c r="HNJ66" s="137"/>
      <c r="HNK66" s="137"/>
      <c r="HNL66" s="137"/>
      <c r="HNM66" s="137"/>
      <c r="HNN66" s="137"/>
      <c r="HNO66" s="137"/>
      <c r="HNP66" s="137"/>
      <c r="HNQ66" s="137"/>
      <c r="HNR66" s="137"/>
      <c r="HNS66" s="137"/>
      <c r="HNT66" s="137"/>
      <c r="HNU66" s="137"/>
      <c r="HNV66" s="137"/>
      <c r="HNW66" s="137"/>
      <c r="HNX66" s="137"/>
      <c r="HNY66" s="137"/>
      <c r="HNZ66" s="137"/>
      <c r="HOA66" s="137"/>
      <c r="HOB66" s="137"/>
      <c r="HOC66" s="137"/>
      <c r="HOD66" s="137"/>
      <c r="HOE66" s="137"/>
      <c r="HOF66" s="137"/>
      <c r="HOG66" s="137"/>
      <c r="HOH66" s="137"/>
      <c r="HOI66" s="137"/>
      <c r="HOJ66" s="137"/>
      <c r="HOK66" s="137"/>
      <c r="HOL66" s="137"/>
      <c r="HOM66" s="137"/>
      <c r="HON66" s="137"/>
      <c r="HOO66" s="137"/>
      <c r="HOP66" s="137"/>
      <c r="HOQ66" s="137"/>
      <c r="HOR66" s="137"/>
      <c r="HOS66" s="137"/>
      <c r="HOT66" s="137"/>
      <c r="HOU66" s="137"/>
      <c r="HOV66" s="137"/>
      <c r="HOW66" s="137"/>
      <c r="HOX66" s="137"/>
      <c r="HOY66" s="137"/>
      <c r="HOZ66" s="137"/>
      <c r="HPA66" s="137"/>
      <c r="HPB66" s="137"/>
      <c r="HPC66" s="137"/>
      <c r="HPD66" s="137"/>
      <c r="HPE66" s="137"/>
      <c r="HPF66" s="137"/>
      <c r="HPG66" s="137"/>
      <c r="HPH66" s="137"/>
      <c r="HPI66" s="137"/>
      <c r="HPJ66" s="137"/>
      <c r="HPK66" s="137"/>
      <c r="HPL66" s="137"/>
      <c r="HPM66" s="137"/>
      <c r="HPN66" s="137"/>
      <c r="HPO66" s="137"/>
      <c r="HPP66" s="137"/>
      <c r="HPQ66" s="137"/>
      <c r="HPR66" s="137"/>
      <c r="HPS66" s="137"/>
      <c r="HPT66" s="137"/>
      <c r="HPU66" s="137"/>
      <c r="HPV66" s="137"/>
      <c r="HPW66" s="137"/>
      <c r="HPX66" s="137"/>
      <c r="HPY66" s="137"/>
      <c r="HPZ66" s="137"/>
      <c r="HQA66" s="137"/>
      <c r="HQB66" s="137"/>
      <c r="HQC66" s="137"/>
      <c r="HQD66" s="137"/>
      <c r="HQE66" s="137"/>
      <c r="HQF66" s="137"/>
      <c r="HQG66" s="137"/>
      <c r="HQH66" s="137"/>
      <c r="HQI66" s="137"/>
      <c r="HQJ66" s="137"/>
      <c r="HQK66" s="137"/>
      <c r="HQL66" s="137"/>
      <c r="HQM66" s="137"/>
      <c r="HQN66" s="137"/>
      <c r="HQO66" s="137"/>
      <c r="HQP66" s="137"/>
      <c r="HQQ66" s="137"/>
      <c r="HQR66" s="137"/>
      <c r="HQS66" s="137"/>
      <c r="HQT66" s="137"/>
      <c r="HQU66" s="137"/>
      <c r="HQV66" s="137"/>
      <c r="HQW66" s="137"/>
      <c r="HQX66" s="137"/>
      <c r="HQY66" s="137"/>
      <c r="HQZ66" s="137"/>
      <c r="HRA66" s="137"/>
      <c r="HRB66" s="137"/>
      <c r="HRC66" s="137"/>
      <c r="HRD66" s="137"/>
      <c r="HRE66" s="137"/>
      <c r="HRF66" s="137"/>
      <c r="HRG66" s="137"/>
      <c r="HRH66" s="137"/>
      <c r="HRI66" s="137"/>
      <c r="HRJ66" s="137"/>
      <c r="HRK66" s="137"/>
      <c r="HRL66" s="137"/>
      <c r="HRM66" s="137"/>
      <c r="HRN66" s="137"/>
      <c r="HRO66" s="137"/>
      <c r="HRP66" s="137"/>
      <c r="HRQ66" s="137"/>
      <c r="HRR66" s="137"/>
      <c r="HRS66" s="137"/>
      <c r="HRT66" s="137"/>
      <c r="HRU66" s="137"/>
      <c r="HRV66" s="137"/>
      <c r="HRW66" s="137"/>
      <c r="HRX66" s="137"/>
      <c r="HRY66" s="137"/>
      <c r="HRZ66" s="137"/>
      <c r="HSA66" s="137"/>
      <c r="HSB66" s="137"/>
      <c r="HSC66" s="137"/>
      <c r="HSD66" s="137"/>
      <c r="HSE66" s="137"/>
      <c r="HSF66" s="137"/>
      <c r="HSG66" s="137"/>
      <c r="HSH66" s="137"/>
      <c r="HSI66" s="137"/>
      <c r="HSJ66" s="137"/>
      <c r="HSK66" s="137"/>
      <c r="HSL66" s="137"/>
      <c r="HSM66" s="137"/>
      <c r="HSN66" s="137"/>
      <c r="HSO66" s="137"/>
      <c r="HSP66" s="137"/>
      <c r="HSQ66" s="137"/>
      <c r="HSR66" s="137"/>
      <c r="HSS66" s="137"/>
      <c r="HST66" s="137"/>
      <c r="HSU66" s="137"/>
      <c r="HSV66" s="137"/>
      <c r="HSW66" s="137"/>
      <c r="HSX66" s="137"/>
      <c r="HSY66" s="137"/>
      <c r="HSZ66" s="137"/>
      <c r="HTA66" s="137"/>
      <c r="HTB66" s="137"/>
      <c r="HTC66" s="137"/>
      <c r="HTD66" s="137"/>
      <c r="HTE66" s="137"/>
      <c r="HTF66" s="137"/>
      <c r="HTG66" s="137"/>
      <c r="HTH66" s="137"/>
      <c r="HTI66" s="137"/>
      <c r="HTJ66" s="137"/>
      <c r="HTK66" s="137"/>
      <c r="HTL66" s="137"/>
      <c r="HTM66" s="137"/>
      <c r="HTN66" s="137"/>
      <c r="HTO66" s="137"/>
      <c r="HTP66" s="137"/>
      <c r="HTQ66" s="137"/>
      <c r="HTR66" s="137"/>
      <c r="HTS66" s="137"/>
      <c r="HTT66" s="137"/>
      <c r="HTU66" s="137"/>
      <c r="HTV66" s="137"/>
      <c r="HTW66" s="137"/>
      <c r="HTX66" s="137"/>
      <c r="HTY66" s="137"/>
      <c r="HTZ66" s="137"/>
      <c r="HUA66" s="137"/>
      <c r="HUB66" s="137"/>
      <c r="HUC66" s="137"/>
      <c r="HUD66" s="137"/>
      <c r="HUE66" s="137"/>
      <c r="HUF66" s="137"/>
      <c r="HUG66" s="137"/>
      <c r="HUH66" s="137"/>
      <c r="HUI66" s="137"/>
      <c r="HUJ66" s="137"/>
      <c r="HUK66" s="137"/>
      <c r="HUL66" s="137"/>
      <c r="HUM66" s="137"/>
      <c r="HUN66" s="137"/>
      <c r="HUO66" s="137"/>
      <c r="HUP66" s="137"/>
      <c r="HUQ66" s="137"/>
      <c r="HUR66" s="137"/>
      <c r="HUS66" s="137"/>
      <c r="HUT66" s="137"/>
      <c r="HUU66" s="137"/>
      <c r="HUV66" s="137"/>
      <c r="HUW66" s="137"/>
      <c r="HUX66" s="137"/>
      <c r="HUY66" s="137"/>
      <c r="HUZ66" s="137"/>
      <c r="HVA66" s="137"/>
      <c r="HVB66" s="137"/>
      <c r="HVC66" s="137"/>
      <c r="HVD66" s="137"/>
      <c r="HVE66" s="137"/>
      <c r="HVF66" s="137"/>
      <c r="HVG66" s="137"/>
      <c r="HVH66" s="137"/>
      <c r="HVI66" s="137"/>
      <c r="HVJ66" s="137"/>
      <c r="HVK66" s="137"/>
      <c r="HVL66" s="137"/>
      <c r="HVM66" s="137"/>
      <c r="HVN66" s="137"/>
      <c r="HVO66" s="137"/>
      <c r="HVP66" s="137"/>
      <c r="HVQ66" s="137"/>
      <c r="HVR66" s="137"/>
      <c r="HVS66" s="137"/>
      <c r="HVT66" s="137"/>
      <c r="HVU66" s="137"/>
      <c r="HVV66" s="137"/>
      <c r="HVW66" s="137"/>
      <c r="HVX66" s="137"/>
      <c r="HVY66" s="137"/>
      <c r="HVZ66" s="137"/>
      <c r="HWA66" s="137"/>
      <c r="HWB66" s="137"/>
      <c r="HWC66" s="137"/>
      <c r="HWD66" s="137"/>
      <c r="HWE66" s="137"/>
      <c r="HWF66" s="137"/>
      <c r="HWG66" s="137"/>
      <c r="HWH66" s="137"/>
      <c r="HWI66" s="137"/>
      <c r="HWJ66" s="137"/>
      <c r="HWK66" s="137"/>
      <c r="HWL66" s="137"/>
      <c r="HWM66" s="137"/>
      <c r="HWN66" s="137"/>
      <c r="HWO66" s="137"/>
      <c r="HWP66" s="137"/>
      <c r="HWQ66" s="137"/>
      <c r="HWR66" s="137"/>
      <c r="HWS66" s="137"/>
      <c r="HWT66" s="137"/>
      <c r="HWU66" s="137"/>
      <c r="HWV66" s="137"/>
      <c r="HWW66" s="137"/>
      <c r="HWX66" s="137"/>
      <c r="HWY66" s="137"/>
      <c r="HWZ66" s="137"/>
      <c r="HXA66" s="137"/>
      <c r="HXB66" s="137"/>
      <c r="HXC66" s="137"/>
      <c r="HXD66" s="137"/>
      <c r="HXE66" s="137"/>
      <c r="HXF66" s="137"/>
      <c r="HXG66" s="137"/>
      <c r="HXH66" s="137"/>
      <c r="HXI66" s="137"/>
      <c r="HXJ66" s="137"/>
      <c r="HXK66" s="137"/>
      <c r="HXL66" s="137"/>
      <c r="HXM66" s="137"/>
      <c r="HXN66" s="137"/>
      <c r="HXO66" s="137"/>
      <c r="HXP66" s="137"/>
      <c r="HXQ66" s="137"/>
      <c r="HXR66" s="137"/>
      <c r="HXS66" s="137"/>
      <c r="HXT66" s="137"/>
      <c r="HXU66" s="137"/>
      <c r="HXV66" s="137"/>
      <c r="HXW66" s="137"/>
      <c r="HXX66" s="137"/>
      <c r="HXY66" s="137"/>
      <c r="HXZ66" s="137"/>
      <c r="HYA66" s="137"/>
      <c r="HYB66" s="137"/>
      <c r="HYC66" s="137"/>
      <c r="HYD66" s="137"/>
      <c r="HYE66" s="137"/>
      <c r="HYF66" s="137"/>
      <c r="HYG66" s="137"/>
      <c r="HYH66" s="137"/>
      <c r="HYI66" s="137"/>
      <c r="HYJ66" s="137"/>
      <c r="HYK66" s="137"/>
      <c r="HYL66" s="137"/>
      <c r="HYM66" s="137"/>
      <c r="HYN66" s="137"/>
      <c r="HYO66" s="137"/>
      <c r="HYP66" s="137"/>
      <c r="HYQ66" s="137"/>
      <c r="HYR66" s="137"/>
      <c r="HYS66" s="137"/>
      <c r="HYT66" s="137"/>
      <c r="HYU66" s="137"/>
      <c r="HYV66" s="137"/>
      <c r="HYW66" s="137"/>
      <c r="HYX66" s="137"/>
      <c r="HYY66" s="137"/>
      <c r="HYZ66" s="137"/>
      <c r="HZA66" s="137"/>
      <c r="HZB66" s="137"/>
      <c r="HZC66" s="137"/>
      <c r="HZD66" s="137"/>
      <c r="HZE66" s="137"/>
      <c r="HZF66" s="137"/>
      <c r="HZG66" s="137"/>
      <c r="HZH66" s="137"/>
      <c r="HZI66" s="137"/>
      <c r="HZJ66" s="137"/>
      <c r="HZK66" s="137"/>
      <c r="HZL66" s="137"/>
      <c r="HZM66" s="137"/>
      <c r="HZN66" s="137"/>
      <c r="HZO66" s="137"/>
      <c r="HZP66" s="137"/>
      <c r="HZQ66" s="137"/>
      <c r="HZR66" s="137"/>
      <c r="HZS66" s="137"/>
      <c r="HZT66" s="137"/>
      <c r="HZU66" s="137"/>
      <c r="HZV66" s="137"/>
      <c r="HZW66" s="137"/>
      <c r="HZX66" s="137"/>
      <c r="HZY66" s="137"/>
      <c r="HZZ66" s="137"/>
      <c r="IAA66" s="137"/>
      <c r="IAB66" s="137"/>
      <c r="IAC66" s="137"/>
      <c r="IAD66" s="137"/>
      <c r="IAE66" s="137"/>
      <c r="IAF66" s="137"/>
      <c r="IAG66" s="137"/>
      <c r="IAH66" s="137"/>
      <c r="IAI66" s="137"/>
      <c r="IAJ66" s="137"/>
      <c r="IAK66" s="137"/>
      <c r="IAL66" s="137"/>
      <c r="IAM66" s="137"/>
      <c r="IAN66" s="137"/>
      <c r="IAO66" s="137"/>
      <c r="IAP66" s="137"/>
      <c r="IAQ66" s="137"/>
      <c r="IAR66" s="137"/>
      <c r="IAS66" s="137"/>
      <c r="IAT66" s="137"/>
      <c r="IAU66" s="137"/>
      <c r="IAV66" s="137"/>
      <c r="IAW66" s="137"/>
      <c r="IAX66" s="137"/>
      <c r="IAY66" s="137"/>
      <c r="IAZ66" s="137"/>
      <c r="IBA66" s="137"/>
      <c r="IBB66" s="137"/>
      <c r="IBC66" s="137"/>
      <c r="IBD66" s="137"/>
      <c r="IBE66" s="137"/>
      <c r="IBF66" s="137"/>
      <c r="IBG66" s="137"/>
      <c r="IBH66" s="137"/>
      <c r="IBI66" s="137"/>
      <c r="IBJ66" s="137"/>
      <c r="IBK66" s="137"/>
      <c r="IBL66" s="137"/>
      <c r="IBM66" s="137"/>
      <c r="IBN66" s="137"/>
      <c r="IBO66" s="137"/>
      <c r="IBP66" s="137"/>
      <c r="IBQ66" s="137"/>
      <c r="IBR66" s="137"/>
      <c r="IBS66" s="137"/>
      <c r="IBT66" s="137"/>
      <c r="IBU66" s="137"/>
      <c r="IBV66" s="137"/>
      <c r="IBW66" s="137"/>
      <c r="IBX66" s="137"/>
      <c r="IBY66" s="137"/>
      <c r="IBZ66" s="137"/>
      <c r="ICA66" s="137"/>
      <c r="ICB66" s="137"/>
      <c r="ICC66" s="137"/>
      <c r="ICD66" s="137"/>
      <c r="ICE66" s="137"/>
      <c r="ICF66" s="137"/>
      <c r="ICG66" s="137"/>
      <c r="ICH66" s="137"/>
      <c r="ICI66" s="137"/>
      <c r="ICJ66" s="137"/>
      <c r="ICK66" s="137"/>
      <c r="ICL66" s="137"/>
      <c r="ICM66" s="137"/>
      <c r="ICN66" s="137"/>
      <c r="ICO66" s="137"/>
      <c r="ICP66" s="137"/>
      <c r="ICQ66" s="137"/>
      <c r="ICR66" s="137"/>
      <c r="ICS66" s="137"/>
      <c r="ICT66" s="137"/>
      <c r="ICU66" s="137"/>
      <c r="ICV66" s="137"/>
      <c r="ICW66" s="137"/>
      <c r="ICX66" s="137"/>
      <c r="ICY66" s="137"/>
      <c r="ICZ66" s="137"/>
      <c r="IDA66" s="137"/>
      <c r="IDB66" s="137"/>
      <c r="IDC66" s="137"/>
      <c r="IDD66" s="137"/>
      <c r="IDE66" s="137"/>
      <c r="IDF66" s="137"/>
      <c r="IDG66" s="137"/>
      <c r="IDH66" s="137"/>
      <c r="IDI66" s="137"/>
      <c r="IDJ66" s="137"/>
      <c r="IDK66" s="137"/>
      <c r="IDL66" s="137"/>
      <c r="IDM66" s="137"/>
      <c r="IDN66" s="137"/>
      <c r="IDO66" s="137"/>
      <c r="IDP66" s="137"/>
      <c r="IDQ66" s="137"/>
      <c r="IDR66" s="137"/>
      <c r="IDS66" s="137"/>
      <c r="IDT66" s="137"/>
      <c r="IDU66" s="137"/>
      <c r="IDV66" s="137"/>
      <c r="IDW66" s="137"/>
      <c r="IDX66" s="137"/>
      <c r="IDY66" s="137"/>
      <c r="IDZ66" s="137"/>
      <c r="IEA66" s="137"/>
      <c r="IEB66" s="137"/>
      <c r="IEC66" s="137"/>
      <c r="IED66" s="137"/>
      <c r="IEE66" s="137"/>
      <c r="IEF66" s="137"/>
      <c r="IEG66" s="137"/>
      <c r="IEH66" s="137"/>
      <c r="IEI66" s="137"/>
      <c r="IEJ66" s="137"/>
      <c r="IEK66" s="137"/>
      <c r="IEL66" s="137"/>
      <c r="IEM66" s="137"/>
      <c r="IEN66" s="137"/>
      <c r="IEO66" s="137"/>
      <c r="IEP66" s="137"/>
      <c r="IEQ66" s="137"/>
      <c r="IER66" s="137"/>
      <c r="IES66" s="137"/>
      <c r="IET66" s="137"/>
      <c r="IEU66" s="137"/>
      <c r="IEV66" s="137"/>
      <c r="IEW66" s="137"/>
      <c r="IEX66" s="137"/>
      <c r="IEY66" s="137"/>
      <c r="IEZ66" s="137"/>
      <c r="IFA66" s="137"/>
      <c r="IFB66" s="137"/>
      <c r="IFC66" s="137"/>
      <c r="IFD66" s="137"/>
      <c r="IFE66" s="137"/>
      <c r="IFF66" s="137"/>
      <c r="IFG66" s="137"/>
      <c r="IFH66" s="137"/>
      <c r="IFI66" s="137"/>
      <c r="IFJ66" s="137"/>
      <c r="IFK66" s="137"/>
      <c r="IFL66" s="137"/>
      <c r="IFM66" s="137"/>
      <c r="IFN66" s="137"/>
      <c r="IFO66" s="137"/>
      <c r="IFP66" s="137"/>
      <c r="IFQ66" s="137"/>
      <c r="IFR66" s="137"/>
      <c r="IFS66" s="137"/>
      <c r="IFT66" s="137"/>
      <c r="IFU66" s="137"/>
      <c r="IFV66" s="137"/>
      <c r="IFW66" s="137"/>
      <c r="IFX66" s="137"/>
      <c r="IFY66" s="137"/>
      <c r="IFZ66" s="137"/>
      <c r="IGA66" s="137"/>
      <c r="IGB66" s="137"/>
      <c r="IGC66" s="137"/>
      <c r="IGD66" s="137"/>
      <c r="IGE66" s="137"/>
      <c r="IGF66" s="137"/>
      <c r="IGG66" s="137"/>
      <c r="IGH66" s="137"/>
      <c r="IGI66" s="137"/>
      <c r="IGJ66" s="137"/>
      <c r="IGK66" s="137"/>
      <c r="IGL66" s="137"/>
      <c r="IGM66" s="137"/>
      <c r="IGN66" s="137"/>
      <c r="IGO66" s="137"/>
      <c r="IGP66" s="137"/>
      <c r="IGQ66" s="137"/>
      <c r="IGR66" s="137"/>
      <c r="IGS66" s="137"/>
      <c r="IGT66" s="137"/>
      <c r="IGU66" s="137"/>
      <c r="IGV66" s="137"/>
      <c r="IGW66" s="137"/>
      <c r="IGX66" s="137"/>
      <c r="IGY66" s="137"/>
      <c r="IGZ66" s="137"/>
      <c r="IHA66" s="137"/>
      <c r="IHB66" s="137"/>
      <c r="IHC66" s="137"/>
      <c r="IHD66" s="137"/>
      <c r="IHE66" s="137"/>
      <c r="IHF66" s="137"/>
      <c r="IHG66" s="137"/>
      <c r="IHH66" s="137"/>
      <c r="IHI66" s="137"/>
      <c r="IHJ66" s="137"/>
      <c r="IHK66" s="137"/>
      <c r="IHL66" s="137"/>
      <c r="IHM66" s="137"/>
      <c r="IHN66" s="137"/>
      <c r="IHO66" s="137"/>
      <c r="IHP66" s="137"/>
      <c r="IHQ66" s="137"/>
      <c r="IHR66" s="137"/>
      <c r="IHS66" s="137"/>
      <c r="IHT66" s="137"/>
      <c r="IHU66" s="137"/>
      <c r="IHV66" s="137"/>
      <c r="IHW66" s="137"/>
      <c r="IHX66" s="137"/>
      <c r="IHY66" s="137"/>
      <c r="IHZ66" s="137"/>
      <c r="IIA66" s="137"/>
      <c r="IIB66" s="137"/>
      <c r="IIC66" s="137"/>
      <c r="IID66" s="137"/>
      <c r="IIE66" s="137"/>
      <c r="IIF66" s="137"/>
      <c r="IIG66" s="137"/>
      <c r="IIH66" s="137"/>
      <c r="III66" s="137"/>
      <c r="IIJ66" s="137"/>
      <c r="IIK66" s="137"/>
      <c r="IIL66" s="137"/>
      <c r="IIM66" s="137"/>
      <c r="IIN66" s="137"/>
      <c r="IIO66" s="137"/>
      <c r="IIP66" s="137"/>
      <c r="IIQ66" s="137"/>
      <c r="IIR66" s="137"/>
      <c r="IIS66" s="137"/>
      <c r="IIT66" s="137"/>
      <c r="IIU66" s="137"/>
      <c r="IIV66" s="137"/>
      <c r="IIW66" s="137"/>
      <c r="IIX66" s="137"/>
      <c r="IIY66" s="137"/>
      <c r="IIZ66" s="137"/>
      <c r="IJA66" s="137"/>
      <c r="IJB66" s="137"/>
      <c r="IJC66" s="137"/>
      <c r="IJD66" s="137"/>
      <c r="IJE66" s="137"/>
      <c r="IJF66" s="137"/>
      <c r="IJG66" s="137"/>
      <c r="IJH66" s="137"/>
      <c r="IJI66" s="137"/>
      <c r="IJJ66" s="137"/>
      <c r="IJK66" s="137"/>
      <c r="IJL66" s="137"/>
      <c r="IJM66" s="137"/>
      <c r="IJN66" s="137"/>
      <c r="IJO66" s="137"/>
      <c r="IJP66" s="137"/>
      <c r="IJQ66" s="137"/>
      <c r="IJR66" s="137"/>
      <c r="IJS66" s="137"/>
      <c r="IJT66" s="137"/>
      <c r="IJU66" s="137"/>
      <c r="IJV66" s="137"/>
      <c r="IJW66" s="137"/>
      <c r="IJX66" s="137"/>
      <c r="IJY66" s="137"/>
      <c r="IJZ66" s="137"/>
      <c r="IKA66" s="137"/>
      <c r="IKB66" s="137"/>
      <c r="IKC66" s="137"/>
      <c r="IKD66" s="137"/>
      <c r="IKE66" s="137"/>
      <c r="IKF66" s="137"/>
      <c r="IKG66" s="137"/>
      <c r="IKH66" s="137"/>
      <c r="IKI66" s="137"/>
      <c r="IKJ66" s="137"/>
      <c r="IKK66" s="137"/>
      <c r="IKL66" s="137"/>
      <c r="IKM66" s="137"/>
      <c r="IKN66" s="137"/>
      <c r="IKO66" s="137"/>
      <c r="IKP66" s="137"/>
      <c r="IKQ66" s="137"/>
      <c r="IKR66" s="137"/>
      <c r="IKS66" s="137"/>
      <c r="IKT66" s="137"/>
      <c r="IKU66" s="137"/>
      <c r="IKV66" s="137"/>
      <c r="IKW66" s="137"/>
      <c r="IKX66" s="137"/>
      <c r="IKY66" s="137"/>
      <c r="IKZ66" s="137"/>
      <c r="ILA66" s="137"/>
      <c r="ILB66" s="137"/>
      <c r="ILC66" s="137"/>
      <c r="ILD66" s="137"/>
      <c r="ILE66" s="137"/>
      <c r="ILF66" s="137"/>
      <c r="ILG66" s="137"/>
      <c r="ILH66" s="137"/>
      <c r="ILI66" s="137"/>
      <c r="ILJ66" s="137"/>
      <c r="ILK66" s="137"/>
      <c r="ILL66" s="137"/>
      <c r="ILM66" s="137"/>
      <c r="ILN66" s="137"/>
      <c r="ILO66" s="137"/>
      <c r="ILP66" s="137"/>
      <c r="ILQ66" s="137"/>
      <c r="ILR66" s="137"/>
      <c r="ILS66" s="137"/>
      <c r="ILT66" s="137"/>
      <c r="ILU66" s="137"/>
      <c r="ILV66" s="137"/>
      <c r="ILW66" s="137"/>
      <c r="ILX66" s="137"/>
      <c r="ILY66" s="137"/>
      <c r="ILZ66" s="137"/>
      <c r="IMA66" s="137"/>
      <c r="IMB66" s="137"/>
      <c r="IMC66" s="137"/>
      <c r="IMD66" s="137"/>
      <c r="IME66" s="137"/>
      <c r="IMF66" s="137"/>
      <c r="IMG66" s="137"/>
      <c r="IMH66" s="137"/>
      <c r="IMI66" s="137"/>
      <c r="IMJ66" s="137"/>
      <c r="IMK66" s="137"/>
      <c r="IML66" s="137"/>
      <c r="IMM66" s="137"/>
      <c r="IMN66" s="137"/>
      <c r="IMO66" s="137"/>
      <c r="IMP66" s="137"/>
      <c r="IMQ66" s="137"/>
      <c r="IMR66" s="137"/>
      <c r="IMS66" s="137"/>
      <c r="IMT66" s="137"/>
      <c r="IMU66" s="137"/>
      <c r="IMV66" s="137"/>
      <c r="IMW66" s="137"/>
      <c r="IMX66" s="137"/>
      <c r="IMY66" s="137"/>
      <c r="IMZ66" s="137"/>
      <c r="INA66" s="137"/>
      <c r="INB66" s="137"/>
      <c r="INC66" s="137"/>
      <c r="IND66" s="137"/>
      <c r="INE66" s="137"/>
      <c r="INF66" s="137"/>
      <c r="ING66" s="137"/>
      <c r="INH66" s="137"/>
      <c r="INI66" s="137"/>
      <c r="INJ66" s="137"/>
      <c r="INK66" s="137"/>
      <c r="INL66" s="137"/>
      <c r="INM66" s="137"/>
      <c r="INN66" s="137"/>
      <c r="INO66" s="137"/>
      <c r="INP66" s="137"/>
      <c r="INQ66" s="137"/>
      <c r="INR66" s="137"/>
      <c r="INS66" s="137"/>
      <c r="INT66" s="137"/>
      <c r="INU66" s="137"/>
      <c r="INV66" s="137"/>
      <c r="INW66" s="137"/>
      <c r="INX66" s="137"/>
      <c r="INY66" s="137"/>
      <c r="INZ66" s="137"/>
      <c r="IOA66" s="137"/>
      <c r="IOB66" s="137"/>
      <c r="IOC66" s="137"/>
      <c r="IOD66" s="137"/>
      <c r="IOE66" s="137"/>
      <c r="IOF66" s="137"/>
      <c r="IOG66" s="137"/>
      <c r="IOH66" s="137"/>
      <c r="IOI66" s="137"/>
      <c r="IOJ66" s="137"/>
      <c r="IOK66" s="137"/>
      <c r="IOL66" s="137"/>
      <c r="IOM66" s="137"/>
      <c r="ION66" s="137"/>
      <c r="IOO66" s="137"/>
      <c r="IOP66" s="137"/>
      <c r="IOQ66" s="137"/>
      <c r="IOR66" s="137"/>
      <c r="IOS66" s="137"/>
      <c r="IOT66" s="137"/>
      <c r="IOU66" s="137"/>
      <c r="IOV66" s="137"/>
      <c r="IOW66" s="137"/>
      <c r="IOX66" s="137"/>
      <c r="IOY66" s="137"/>
      <c r="IOZ66" s="137"/>
      <c r="IPA66" s="137"/>
      <c r="IPB66" s="137"/>
      <c r="IPC66" s="137"/>
      <c r="IPD66" s="137"/>
      <c r="IPE66" s="137"/>
      <c r="IPF66" s="137"/>
      <c r="IPG66" s="137"/>
      <c r="IPH66" s="137"/>
      <c r="IPI66" s="137"/>
      <c r="IPJ66" s="137"/>
      <c r="IPK66" s="137"/>
      <c r="IPL66" s="137"/>
      <c r="IPM66" s="137"/>
      <c r="IPN66" s="137"/>
      <c r="IPO66" s="137"/>
      <c r="IPP66" s="137"/>
      <c r="IPQ66" s="137"/>
      <c r="IPR66" s="137"/>
      <c r="IPS66" s="137"/>
      <c r="IPT66" s="137"/>
      <c r="IPU66" s="137"/>
      <c r="IPV66" s="137"/>
      <c r="IPW66" s="137"/>
      <c r="IPX66" s="137"/>
      <c r="IPY66" s="137"/>
      <c r="IPZ66" s="137"/>
      <c r="IQA66" s="137"/>
      <c r="IQB66" s="137"/>
      <c r="IQC66" s="137"/>
      <c r="IQD66" s="137"/>
      <c r="IQE66" s="137"/>
      <c r="IQF66" s="137"/>
      <c r="IQG66" s="137"/>
      <c r="IQH66" s="137"/>
      <c r="IQI66" s="137"/>
      <c r="IQJ66" s="137"/>
      <c r="IQK66" s="137"/>
      <c r="IQL66" s="137"/>
      <c r="IQM66" s="137"/>
      <c r="IQN66" s="137"/>
      <c r="IQO66" s="137"/>
      <c r="IQP66" s="137"/>
      <c r="IQQ66" s="137"/>
      <c r="IQR66" s="137"/>
      <c r="IQS66" s="137"/>
      <c r="IQT66" s="137"/>
      <c r="IQU66" s="137"/>
      <c r="IQV66" s="137"/>
      <c r="IQW66" s="137"/>
      <c r="IQX66" s="137"/>
      <c r="IQY66" s="137"/>
      <c r="IQZ66" s="137"/>
      <c r="IRA66" s="137"/>
      <c r="IRB66" s="137"/>
      <c r="IRC66" s="137"/>
      <c r="IRD66" s="137"/>
      <c r="IRE66" s="137"/>
      <c r="IRF66" s="137"/>
      <c r="IRG66" s="137"/>
      <c r="IRH66" s="137"/>
      <c r="IRI66" s="137"/>
      <c r="IRJ66" s="137"/>
      <c r="IRK66" s="137"/>
      <c r="IRL66" s="137"/>
      <c r="IRM66" s="137"/>
      <c r="IRN66" s="137"/>
      <c r="IRO66" s="137"/>
      <c r="IRP66" s="137"/>
      <c r="IRQ66" s="137"/>
      <c r="IRR66" s="137"/>
      <c r="IRS66" s="137"/>
      <c r="IRT66" s="137"/>
      <c r="IRU66" s="137"/>
      <c r="IRV66" s="137"/>
      <c r="IRW66" s="137"/>
      <c r="IRX66" s="137"/>
      <c r="IRY66" s="137"/>
      <c r="IRZ66" s="137"/>
      <c r="ISA66" s="137"/>
      <c r="ISB66" s="137"/>
      <c r="ISC66" s="137"/>
      <c r="ISD66" s="137"/>
      <c r="ISE66" s="137"/>
      <c r="ISF66" s="137"/>
      <c r="ISG66" s="137"/>
      <c r="ISH66" s="137"/>
      <c r="ISI66" s="137"/>
      <c r="ISJ66" s="137"/>
      <c r="ISK66" s="137"/>
      <c r="ISL66" s="137"/>
      <c r="ISM66" s="137"/>
      <c r="ISN66" s="137"/>
      <c r="ISO66" s="137"/>
      <c r="ISP66" s="137"/>
      <c r="ISQ66" s="137"/>
      <c r="ISR66" s="137"/>
      <c r="ISS66" s="137"/>
      <c r="IST66" s="137"/>
      <c r="ISU66" s="137"/>
      <c r="ISV66" s="137"/>
      <c r="ISW66" s="137"/>
      <c r="ISX66" s="137"/>
      <c r="ISY66" s="137"/>
      <c r="ISZ66" s="137"/>
      <c r="ITA66" s="137"/>
      <c r="ITB66" s="137"/>
      <c r="ITC66" s="137"/>
      <c r="ITD66" s="137"/>
      <c r="ITE66" s="137"/>
      <c r="ITF66" s="137"/>
      <c r="ITG66" s="137"/>
      <c r="ITH66" s="137"/>
      <c r="ITI66" s="137"/>
      <c r="ITJ66" s="137"/>
      <c r="ITK66" s="137"/>
      <c r="ITL66" s="137"/>
      <c r="ITM66" s="137"/>
      <c r="ITN66" s="137"/>
      <c r="ITO66" s="137"/>
      <c r="ITP66" s="137"/>
      <c r="ITQ66" s="137"/>
      <c r="ITR66" s="137"/>
      <c r="ITS66" s="137"/>
      <c r="ITT66" s="137"/>
      <c r="ITU66" s="137"/>
      <c r="ITV66" s="137"/>
      <c r="ITW66" s="137"/>
      <c r="ITX66" s="137"/>
      <c r="ITY66" s="137"/>
      <c r="ITZ66" s="137"/>
      <c r="IUA66" s="137"/>
      <c r="IUB66" s="137"/>
      <c r="IUC66" s="137"/>
      <c r="IUD66" s="137"/>
      <c r="IUE66" s="137"/>
      <c r="IUF66" s="137"/>
      <c r="IUG66" s="137"/>
      <c r="IUH66" s="137"/>
      <c r="IUI66" s="137"/>
      <c r="IUJ66" s="137"/>
      <c r="IUK66" s="137"/>
      <c r="IUL66" s="137"/>
      <c r="IUM66" s="137"/>
      <c r="IUN66" s="137"/>
      <c r="IUO66" s="137"/>
      <c r="IUP66" s="137"/>
      <c r="IUQ66" s="137"/>
      <c r="IUR66" s="137"/>
      <c r="IUS66" s="137"/>
      <c r="IUT66" s="137"/>
      <c r="IUU66" s="137"/>
      <c r="IUV66" s="137"/>
      <c r="IUW66" s="137"/>
      <c r="IUX66" s="137"/>
      <c r="IUY66" s="137"/>
      <c r="IUZ66" s="137"/>
      <c r="IVA66" s="137"/>
      <c r="IVB66" s="137"/>
      <c r="IVC66" s="137"/>
      <c r="IVD66" s="137"/>
      <c r="IVE66" s="137"/>
      <c r="IVF66" s="137"/>
      <c r="IVG66" s="137"/>
      <c r="IVH66" s="137"/>
      <c r="IVI66" s="137"/>
      <c r="IVJ66" s="137"/>
      <c r="IVK66" s="137"/>
      <c r="IVL66" s="137"/>
      <c r="IVM66" s="137"/>
      <c r="IVN66" s="137"/>
      <c r="IVO66" s="137"/>
      <c r="IVP66" s="137"/>
      <c r="IVQ66" s="137"/>
      <c r="IVR66" s="137"/>
      <c r="IVS66" s="137"/>
      <c r="IVT66" s="137"/>
      <c r="IVU66" s="137"/>
      <c r="IVV66" s="137"/>
      <c r="IVW66" s="137"/>
      <c r="IVX66" s="137"/>
      <c r="IVY66" s="137"/>
      <c r="IVZ66" s="137"/>
      <c r="IWA66" s="137"/>
      <c r="IWB66" s="137"/>
      <c r="IWC66" s="137"/>
      <c r="IWD66" s="137"/>
      <c r="IWE66" s="137"/>
      <c r="IWF66" s="137"/>
      <c r="IWG66" s="137"/>
      <c r="IWH66" s="137"/>
      <c r="IWI66" s="137"/>
      <c r="IWJ66" s="137"/>
      <c r="IWK66" s="137"/>
      <c r="IWL66" s="137"/>
      <c r="IWM66" s="137"/>
      <c r="IWN66" s="137"/>
      <c r="IWO66" s="137"/>
      <c r="IWP66" s="137"/>
      <c r="IWQ66" s="137"/>
      <c r="IWR66" s="137"/>
      <c r="IWS66" s="137"/>
      <c r="IWT66" s="137"/>
      <c r="IWU66" s="137"/>
      <c r="IWV66" s="137"/>
      <c r="IWW66" s="137"/>
      <c r="IWX66" s="137"/>
      <c r="IWY66" s="137"/>
      <c r="IWZ66" s="137"/>
      <c r="IXA66" s="137"/>
      <c r="IXB66" s="137"/>
      <c r="IXC66" s="137"/>
      <c r="IXD66" s="137"/>
      <c r="IXE66" s="137"/>
      <c r="IXF66" s="137"/>
      <c r="IXG66" s="137"/>
      <c r="IXH66" s="137"/>
      <c r="IXI66" s="137"/>
      <c r="IXJ66" s="137"/>
      <c r="IXK66" s="137"/>
      <c r="IXL66" s="137"/>
      <c r="IXM66" s="137"/>
      <c r="IXN66" s="137"/>
      <c r="IXO66" s="137"/>
      <c r="IXP66" s="137"/>
      <c r="IXQ66" s="137"/>
      <c r="IXR66" s="137"/>
      <c r="IXS66" s="137"/>
      <c r="IXT66" s="137"/>
      <c r="IXU66" s="137"/>
      <c r="IXV66" s="137"/>
      <c r="IXW66" s="137"/>
      <c r="IXX66" s="137"/>
      <c r="IXY66" s="137"/>
      <c r="IXZ66" s="137"/>
      <c r="IYA66" s="137"/>
      <c r="IYB66" s="137"/>
      <c r="IYC66" s="137"/>
      <c r="IYD66" s="137"/>
      <c r="IYE66" s="137"/>
      <c r="IYF66" s="137"/>
      <c r="IYG66" s="137"/>
      <c r="IYH66" s="137"/>
      <c r="IYI66" s="137"/>
      <c r="IYJ66" s="137"/>
      <c r="IYK66" s="137"/>
      <c r="IYL66" s="137"/>
      <c r="IYM66" s="137"/>
      <c r="IYN66" s="137"/>
      <c r="IYO66" s="137"/>
      <c r="IYP66" s="137"/>
      <c r="IYQ66" s="137"/>
      <c r="IYR66" s="137"/>
      <c r="IYS66" s="137"/>
      <c r="IYT66" s="137"/>
      <c r="IYU66" s="137"/>
      <c r="IYV66" s="137"/>
      <c r="IYW66" s="137"/>
      <c r="IYX66" s="137"/>
      <c r="IYY66" s="137"/>
      <c r="IYZ66" s="137"/>
      <c r="IZA66" s="137"/>
      <c r="IZB66" s="137"/>
      <c r="IZC66" s="137"/>
      <c r="IZD66" s="137"/>
      <c r="IZE66" s="137"/>
      <c r="IZF66" s="137"/>
      <c r="IZG66" s="137"/>
      <c r="IZH66" s="137"/>
      <c r="IZI66" s="137"/>
      <c r="IZJ66" s="137"/>
      <c r="IZK66" s="137"/>
      <c r="IZL66" s="137"/>
      <c r="IZM66" s="137"/>
      <c r="IZN66" s="137"/>
      <c r="IZO66" s="137"/>
      <c r="IZP66" s="137"/>
      <c r="IZQ66" s="137"/>
      <c r="IZR66" s="137"/>
      <c r="IZS66" s="137"/>
      <c r="IZT66" s="137"/>
      <c r="IZU66" s="137"/>
      <c r="IZV66" s="137"/>
      <c r="IZW66" s="137"/>
      <c r="IZX66" s="137"/>
      <c r="IZY66" s="137"/>
      <c r="IZZ66" s="137"/>
      <c r="JAA66" s="137"/>
      <c r="JAB66" s="137"/>
      <c r="JAC66" s="137"/>
      <c r="JAD66" s="137"/>
      <c r="JAE66" s="137"/>
      <c r="JAF66" s="137"/>
      <c r="JAG66" s="137"/>
      <c r="JAH66" s="137"/>
      <c r="JAI66" s="137"/>
      <c r="JAJ66" s="137"/>
      <c r="JAK66" s="137"/>
      <c r="JAL66" s="137"/>
      <c r="JAM66" s="137"/>
      <c r="JAN66" s="137"/>
      <c r="JAO66" s="137"/>
      <c r="JAP66" s="137"/>
      <c r="JAQ66" s="137"/>
      <c r="JAR66" s="137"/>
      <c r="JAS66" s="137"/>
      <c r="JAT66" s="137"/>
      <c r="JAU66" s="137"/>
      <c r="JAV66" s="137"/>
      <c r="JAW66" s="137"/>
      <c r="JAX66" s="137"/>
      <c r="JAY66" s="137"/>
      <c r="JAZ66" s="137"/>
      <c r="JBA66" s="137"/>
      <c r="JBB66" s="137"/>
      <c r="JBC66" s="137"/>
      <c r="JBD66" s="137"/>
      <c r="JBE66" s="137"/>
      <c r="JBF66" s="137"/>
      <c r="JBG66" s="137"/>
      <c r="JBH66" s="137"/>
      <c r="JBI66" s="137"/>
      <c r="JBJ66" s="137"/>
      <c r="JBK66" s="137"/>
      <c r="JBL66" s="137"/>
      <c r="JBM66" s="137"/>
      <c r="JBN66" s="137"/>
      <c r="JBO66" s="137"/>
      <c r="JBP66" s="137"/>
      <c r="JBQ66" s="137"/>
      <c r="JBR66" s="137"/>
      <c r="JBS66" s="137"/>
      <c r="JBT66" s="137"/>
      <c r="JBU66" s="137"/>
      <c r="JBV66" s="137"/>
      <c r="JBW66" s="137"/>
      <c r="JBX66" s="137"/>
      <c r="JBY66" s="137"/>
      <c r="JBZ66" s="137"/>
      <c r="JCA66" s="137"/>
      <c r="JCB66" s="137"/>
      <c r="JCC66" s="137"/>
      <c r="JCD66" s="137"/>
      <c r="JCE66" s="137"/>
      <c r="JCF66" s="137"/>
      <c r="JCG66" s="137"/>
      <c r="JCH66" s="137"/>
      <c r="JCI66" s="137"/>
      <c r="JCJ66" s="137"/>
      <c r="JCK66" s="137"/>
      <c r="JCL66" s="137"/>
      <c r="JCM66" s="137"/>
      <c r="JCN66" s="137"/>
      <c r="JCO66" s="137"/>
      <c r="JCP66" s="137"/>
      <c r="JCQ66" s="137"/>
      <c r="JCR66" s="137"/>
      <c r="JCS66" s="137"/>
      <c r="JCT66" s="137"/>
      <c r="JCU66" s="137"/>
      <c r="JCV66" s="137"/>
      <c r="JCW66" s="137"/>
      <c r="JCX66" s="137"/>
      <c r="JCY66" s="137"/>
      <c r="JCZ66" s="137"/>
      <c r="JDA66" s="137"/>
      <c r="JDB66" s="137"/>
      <c r="JDC66" s="137"/>
      <c r="JDD66" s="137"/>
      <c r="JDE66" s="137"/>
      <c r="JDF66" s="137"/>
      <c r="JDG66" s="137"/>
      <c r="JDH66" s="137"/>
      <c r="JDI66" s="137"/>
      <c r="JDJ66" s="137"/>
      <c r="JDK66" s="137"/>
      <c r="JDL66" s="137"/>
      <c r="JDM66" s="137"/>
      <c r="JDN66" s="137"/>
      <c r="JDO66" s="137"/>
      <c r="JDP66" s="137"/>
      <c r="JDQ66" s="137"/>
      <c r="JDR66" s="137"/>
      <c r="JDS66" s="137"/>
      <c r="JDT66" s="137"/>
      <c r="JDU66" s="137"/>
      <c r="JDV66" s="137"/>
      <c r="JDW66" s="137"/>
      <c r="JDX66" s="137"/>
      <c r="JDY66" s="137"/>
      <c r="JDZ66" s="137"/>
      <c r="JEA66" s="137"/>
      <c r="JEB66" s="137"/>
      <c r="JEC66" s="137"/>
      <c r="JED66" s="137"/>
      <c r="JEE66" s="137"/>
      <c r="JEF66" s="137"/>
      <c r="JEG66" s="137"/>
      <c r="JEH66" s="137"/>
      <c r="JEI66" s="137"/>
      <c r="JEJ66" s="137"/>
      <c r="JEK66" s="137"/>
      <c r="JEL66" s="137"/>
      <c r="JEM66" s="137"/>
      <c r="JEN66" s="137"/>
      <c r="JEO66" s="137"/>
      <c r="JEP66" s="137"/>
      <c r="JEQ66" s="137"/>
      <c r="JER66" s="137"/>
      <c r="JES66" s="137"/>
      <c r="JET66" s="137"/>
      <c r="JEU66" s="137"/>
      <c r="JEV66" s="137"/>
      <c r="JEW66" s="137"/>
      <c r="JEX66" s="137"/>
      <c r="JEY66" s="137"/>
      <c r="JEZ66" s="137"/>
      <c r="JFA66" s="137"/>
      <c r="JFB66" s="137"/>
      <c r="JFC66" s="137"/>
      <c r="JFD66" s="137"/>
      <c r="JFE66" s="137"/>
      <c r="JFF66" s="137"/>
      <c r="JFG66" s="137"/>
      <c r="JFH66" s="137"/>
      <c r="JFI66" s="137"/>
      <c r="JFJ66" s="137"/>
      <c r="JFK66" s="137"/>
      <c r="JFL66" s="137"/>
      <c r="JFM66" s="137"/>
      <c r="JFN66" s="137"/>
      <c r="JFO66" s="137"/>
      <c r="JFP66" s="137"/>
      <c r="JFQ66" s="137"/>
      <c r="JFR66" s="137"/>
      <c r="JFS66" s="137"/>
      <c r="JFT66" s="137"/>
      <c r="JFU66" s="137"/>
      <c r="JFV66" s="137"/>
      <c r="JFW66" s="137"/>
      <c r="JFX66" s="137"/>
      <c r="JFY66" s="137"/>
      <c r="JFZ66" s="137"/>
      <c r="JGA66" s="137"/>
      <c r="JGB66" s="137"/>
      <c r="JGC66" s="137"/>
      <c r="JGD66" s="137"/>
      <c r="JGE66" s="137"/>
      <c r="JGF66" s="137"/>
      <c r="JGG66" s="137"/>
      <c r="JGH66" s="137"/>
      <c r="JGI66" s="137"/>
      <c r="JGJ66" s="137"/>
      <c r="JGK66" s="137"/>
      <c r="JGL66" s="137"/>
      <c r="JGM66" s="137"/>
      <c r="JGN66" s="137"/>
      <c r="JGO66" s="137"/>
      <c r="JGP66" s="137"/>
      <c r="JGQ66" s="137"/>
      <c r="JGR66" s="137"/>
      <c r="JGS66" s="137"/>
      <c r="JGT66" s="137"/>
      <c r="JGU66" s="137"/>
      <c r="JGV66" s="137"/>
      <c r="JGW66" s="137"/>
      <c r="JGX66" s="137"/>
      <c r="JGY66" s="137"/>
      <c r="JGZ66" s="137"/>
      <c r="JHA66" s="137"/>
      <c r="JHB66" s="137"/>
      <c r="JHC66" s="137"/>
      <c r="JHD66" s="137"/>
      <c r="JHE66" s="137"/>
      <c r="JHF66" s="137"/>
      <c r="JHG66" s="137"/>
      <c r="JHH66" s="137"/>
      <c r="JHI66" s="137"/>
      <c r="JHJ66" s="137"/>
      <c r="JHK66" s="137"/>
      <c r="JHL66" s="137"/>
      <c r="JHM66" s="137"/>
      <c r="JHN66" s="137"/>
      <c r="JHO66" s="137"/>
      <c r="JHP66" s="137"/>
      <c r="JHQ66" s="137"/>
      <c r="JHR66" s="137"/>
      <c r="JHS66" s="137"/>
      <c r="JHT66" s="137"/>
      <c r="JHU66" s="137"/>
      <c r="JHV66" s="137"/>
      <c r="JHW66" s="137"/>
      <c r="JHX66" s="137"/>
      <c r="JHY66" s="137"/>
      <c r="JHZ66" s="137"/>
      <c r="JIA66" s="137"/>
      <c r="JIB66" s="137"/>
      <c r="JIC66" s="137"/>
      <c r="JID66" s="137"/>
      <c r="JIE66" s="137"/>
      <c r="JIF66" s="137"/>
      <c r="JIG66" s="137"/>
      <c r="JIH66" s="137"/>
      <c r="JII66" s="137"/>
      <c r="JIJ66" s="137"/>
      <c r="JIK66" s="137"/>
      <c r="JIL66" s="137"/>
      <c r="JIM66" s="137"/>
      <c r="JIN66" s="137"/>
      <c r="JIO66" s="137"/>
      <c r="JIP66" s="137"/>
      <c r="JIQ66" s="137"/>
      <c r="JIR66" s="137"/>
      <c r="JIS66" s="137"/>
      <c r="JIT66" s="137"/>
      <c r="JIU66" s="137"/>
      <c r="JIV66" s="137"/>
      <c r="JIW66" s="137"/>
      <c r="JIX66" s="137"/>
      <c r="JIY66" s="137"/>
      <c r="JIZ66" s="137"/>
      <c r="JJA66" s="137"/>
      <c r="JJB66" s="137"/>
      <c r="JJC66" s="137"/>
      <c r="JJD66" s="137"/>
      <c r="JJE66" s="137"/>
      <c r="JJF66" s="137"/>
      <c r="JJG66" s="137"/>
      <c r="JJH66" s="137"/>
      <c r="JJI66" s="137"/>
      <c r="JJJ66" s="137"/>
      <c r="JJK66" s="137"/>
      <c r="JJL66" s="137"/>
      <c r="JJM66" s="137"/>
      <c r="JJN66" s="137"/>
      <c r="JJO66" s="137"/>
      <c r="JJP66" s="137"/>
      <c r="JJQ66" s="137"/>
      <c r="JJR66" s="137"/>
      <c r="JJS66" s="137"/>
      <c r="JJT66" s="137"/>
      <c r="JJU66" s="137"/>
      <c r="JJV66" s="137"/>
      <c r="JJW66" s="137"/>
      <c r="JJX66" s="137"/>
      <c r="JJY66" s="137"/>
      <c r="JJZ66" s="137"/>
      <c r="JKA66" s="137"/>
      <c r="JKB66" s="137"/>
      <c r="JKC66" s="137"/>
      <c r="JKD66" s="137"/>
      <c r="JKE66" s="137"/>
      <c r="JKF66" s="137"/>
      <c r="JKG66" s="137"/>
      <c r="JKH66" s="137"/>
      <c r="JKI66" s="137"/>
      <c r="JKJ66" s="137"/>
      <c r="JKK66" s="137"/>
      <c r="JKL66" s="137"/>
      <c r="JKM66" s="137"/>
      <c r="JKN66" s="137"/>
      <c r="JKO66" s="137"/>
      <c r="JKP66" s="137"/>
      <c r="JKQ66" s="137"/>
      <c r="JKR66" s="137"/>
      <c r="JKS66" s="137"/>
      <c r="JKT66" s="137"/>
      <c r="JKU66" s="137"/>
      <c r="JKV66" s="137"/>
      <c r="JKW66" s="137"/>
      <c r="JKX66" s="137"/>
      <c r="JKY66" s="137"/>
      <c r="JKZ66" s="137"/>
      <c r="JLA66" s="137"/>
      <c r="JLB66" s="137"/>
      <c r="JLC66" s="137"/>
      <c r="JLD66" s="137"/>
      <c r="JLE66" s="137"/>
      <c r="JLF66" s="137"/>
      <c r="JLG66" s="137"/>
      <c r="JLH66" s="137"/>
      <c r="JLI66" s="137"/>
      <c r="JLJ66" s="137"/>
      <c r="JLK66" s="137"/>
      <c r="JLL66" s="137"/>
      <c r="JLM66" s="137"/>
      <c r="JLN66" s="137"/>
      <c r="JLO66" s="137"/>
      <c r="JLP66" s="137"/>
      <c r="JLQ66" s="137"/>
      <c r="JLR66" s="137"/>
      <c r="JLS66" s="137"/>
      <c r="JLT66" s="137"/>
      <c r="JLU66" s="137"/>
      <c r="JLV66" s="137"/>
      <c r="JLW66" s="137"/>
      <c r="JLX66" s="137"/>
      <c r="JLY66" s="137"/>
      <c r="JLZ66" s="137"/>
      <c r="JMA66" s="137"/>
      <c r="JMB66" s="137"/>
      <c r="JMC66" s="137"/>
      <c r="JMD66" s="137"/>
      <c r="JME66" s="137"/>
      <c r="JMF66" s="137"/>
      <c r="JMG66" s="137"/>
      <c r="JMH66" s="137"/>
      <c r="JMI66" s="137"/>
      <c r="JMJ66" s="137"/>
      <c r="JMK66" s="137"/>
      <c r="JML66" s="137"/>
      <c r="JMM66" s="137"/>
      <c r="JMN66" s="137"/>
      <c r="JMO66" s="137"/>
      <c r="JMP66" s="137"/>
      <c r="JMQ66" s="137"/>
      <c r="JMR66" s="137"/>
      <c r="JMS66" s="137"/>
      <c r="JMT66" s="137"/>
      <c r="JMU66" s="137"/>
      <c r="JMV66" s="137"/>
      <c r="JMW66" s="137"/>
      <c r="JMX66" s="137"/>
      <c r="JMY66" s="137"/>
      <c r="JMZ66" s="137"/>
      <c r="JNA66" s="137"/>
      <c r="JNB66" s="137"/>
      <c r="JNC66" s="137"/>
      <c r="JND66" s="137"/>
      <c r="JNE66" s="137"/>
      <c r="JNF66" s="137"/>
      <c r="JNG66" s="137"/>
      <c r="JNH66" s="137"/>
      <c r="JNI66" s="137"/>
      <c r="JNJ66" s="137"/>
      <c r="JNK66" s="137"/>
      <c r="JNL66" s="137"/>
      <c r="JNM66" s="137"/>
      <c r="JNN66" s="137"/>
      <c r="JNO66" s="137"/>
      <c r="JNP66" s="137"/>
      <c r="JNQ66" s="137"/>
      <c r="JNR66" s="137"/>
      <c r="JNS66" s="137"/>
      <c r="JNT66" s="137"/>
      <c r="JNU66" s="137"/>
      <c r="JNV66" s="137"/>
      <c r="JNW66" s="137"/>
      <c r="JNX66" s="137"/>
      <c r="JNY66" s="137"/>
      <c r="JNZ66" s="137"/>
      <c r="JOA66" s="137"/>
      <c r="JOB66" s="137"/>
      <c r="JOC66" s="137"/>
      <c r="JOD66" s="137"/>
      <c r="JOE66" s="137"/>
      <c r="JOF66" s="137"/>
      <c r="JOG66" s="137"/>
      <c r="JOH66" s="137"/>
      <c r="JOI66" s="137"/>
      <c r="JOJ66" s="137"/>
      <c r="JOK66" s="137"/>
      <c r="JOL66" s="137"/>
      <c r="JOM66" s="137"/>
      <c r="JON66" s="137"/>
      <c r="JOO66" s="137"/>
      <c r="JOP66" s="137"/>
      <c r="JOQ66" s="137"/>
      <c r="JOR66" s="137"/>
      <c r="JOS66" s="137"/>
      <c r="JOT66" s="137"/>
      <c r="JOU66" s="137"/>
      <c r="JOV66" s="137"/>
      <c r="JOW66" s="137"/>
      <c r="JOX66" s="137"/>
      <c r="JOY66" s="137"/>
      <c r="JOZ66" s="137"/>
      <c r="JPA66" s="137"/>
      <c r="JPB66" s="137"/>
      <c r="JPC66" s="137"/>
      <c r="JPD66" s="137"/>
      <c r="JPE66" s="137"/>
      <c r="JPF66" s="137"/>
      <c r="JPG66" s="137"/>
      <c r="JPH66" s="137"/>
      <c r="JPI66" s="137"/>
      <c r="JPJ66" s="137"/>
      <c r="JPK66" s="137"/>
      <c r="JPL66" s="137"/>
      <c r="JPM66" s="137"/>
      <c r="JPN66" s="137"/>
      <c r="JPO66" s="137"/>
      <c r="JPP66" s="137"/>
      <c r="JPQ66" s="137"/>
      <c r="JPR66" s="137"/>
      <c r="JPS66" s="137"/>
      <c r="JPT66" s="137"/>
      <c r="JPU66" s="137"/>
      <c r="JPV66" s="137"/>
      <c r="JPW66" s="137"/>
      <c r="JPX66" s="137"/>
      <c r="JPY66" s="137"/>
      <c r="JPZ66" s="137"/>
      <c r="JQA66" s="137"/>
      <c r="JQB66" s="137"/>
      <c r="JQC66" s="137"/>
      <c r="JQD66" s="137"/>
      <c r="JQE66" s="137"/>
      <c r="JQF66" s="137"/>
      <c r="JQG66" s="137"/>
      <c r="JQH66" s="137"/>
      <c r="JQI66" s="137"/>
      <c r="JQJ66" s="137"/>
      <c r="JQK66" s="137"/>
      <c r="JQL66" s="137"/>
      <c r="JQM66" s="137"/>
      <c r="JQN66" s="137"/>
      <c r="JQO66" s="137"/>
      <c r="JQP66" s="137"/>
      <c r="JQQ66" s="137"/>
      <c r="JQR66" s="137"/>
      <c r="JQS66" s="137"/>
      <c r="JQT66" s="137"/>
      <c r="JQU66" s="137"/>
      <c r="JQV66" s="137"/>
      <c r="JQW66" s="137"/>
      <c r="JQX66" s="137"/>
      <c r="JQY66" s="137"/>
      <c r="JQZ66" s="137"/>
      <c r="JRA66" s="137"/>
      <c r="JRB66" s="137"/>
      <c r="JRC66" s="137"/>
      <c r="JRD66" s="137"/>
      <c r="JRE66" s="137"/>
      <c r="JRF66" s="137"/>
      <c r="JRG66" s="137"/>
      <c r="JRH66" s="137"/>
      <c r="JRI66" s="137"/>
      <c r="JRJ66" s="137"/>
      <c r="JRK66" s="137"/>
      <c r="JRL66" s="137"/>
      <c r="JRM66" s="137"/>
      <c r="JRN66" s="137"/>
      <c r="JRO66" s="137"/>
      <c r="JRP66" s="137"/>
      <c r="JRQ66" s="137"/>
      <c r="JRR66" s="137"/>
      <c r="JRS66" s="137"/>
      <c r="JRT66" s="137"/>
      <c r="JRU66" s="137"/>
      <c r="JRV66" s="137"/>
      <c r="JRW66" s="137"/>
      <c r="JRX66" s="137"/>
      <c r="JRY66" s="137"/>
      <c r="JRZ66" s="137"/>
      <c r="JSA66" s="137"/>
      <c r="JSB66" s="137"/>
      <c r="JSC66" s="137"/>
      <c r="JSD66" s="137"/>
      <c r="JSE66" s="137"/>
      <c r="JSF66" s="137"/>
      <c r="JSG66" s="137"/>
      <c r="JSH66" s="137"/>
      <c r="JSI66" s="137"/>
      <c r="JSJ66" s="137"/>
      <c r="JSK66" s="137"/>
      <c r="JSL66" s="137"/>
      <c r="JSM66" s="137"/>
      <c r="JSN66" s="137"/>
      <c r="JSO66" s="137"/>
      <c r="JSP66" s="137"/>
      <c r="JSQ66" s="137"/>
      <c r="JSR66" s="137"/>
      <c r="JSS66" s="137"/>
      <c r="JST66" s="137"/>
      <c r="JSU66" s="137"/>
      <c r="JSV66" s="137"/>
      <c r="JSW66" s="137"/>
      <c r="JSX66" s="137"/>
      <c r="JSY66" s="137"/>
      <c r="JSZ66" s="137"/>
      <c r="JTA66" s="137"/>
      <c r="JTB66" s="137"/>
      <c r="JTC66" s="137"/>
      <c r="JTD66" s="137"/>
      <c r="JTE66" s="137"/>
      <c r="JTF66" s="137"/>
      <c r="JTG66" s="137"/>
      <c r="JTH66" s="137"/>
      <c r="JTI66" s="137"/>
      <c r="JTJ66" s="137"/>
      <c r="JTK66" s="137"/>
      <c r="JTL66" s="137"/>
      <c r="JTM66" s="137"/>
      <c r="JTN66" s="137"/>
      <c r="JTO66" s="137"/>
      <c r="JTP66" s="137"/>
      <c r="JTQ66" s="137"/>
      <c r="JTR66" s="137"/>
      <c r="JTS66" s="137"/>
      <c r="JTT66" s="137"/>
      <c r="JTU66" s="137"/>
      <c r="JTV66" s="137"/>
      <c r="JTW66" s="137"/>
      <c r="JTX66" s="137"/>
      <c r="JTY66" s="137"/>
      <c r="JTZ66" s="137"/>
      <c r="JUA66" s="137"/>
      <c r="JUB66" s="137"/>
      <c r="JUC66" s="137"/>
      <c r="JUD66" s="137"/>
      <c r="JUE66" s="137"/>
      <c r="JUF66" s="137"/>
      <c r="JUG66" s="137"/>
      <c r="JUH66" s="137"/>
      <c r="JUI66" s="137"/>
      <c r="JUJ66" s="137"/>
      <c r="JUK66" s="137"/>
      <c r="JUL66" s="137"/>
      <c r="JUM66" s="137"/>
      <c r="JUN66" s="137"/>
      <c r="JUO66" s="137"/>
      <c r="JUP66" s="137"/>
      <c r="JUQ66" s="137"/>
      <c r="JUR66" s="137"/>
      <c r="JUS66" s="137"/>
      <c r="JUT66" s="137"/>
      <c r="JUU66" s="137"/>
      <c r="JUV66" s="137"/>
      <c r="JUW66" s="137"/>
      <c r="JUX66" s="137"/>
      <c r="JUY66" s="137"/>
      <c r="JUZ66" s="137"/>
      <c r="JVA66" s="137"/>
      <c r="JVB66" s="137"/>
      <c r="JVC66" s="137"/>
      <c r="JVD66" s="137"/>
      <c r="JVE66" s="137"/>
      <c r="JVF66" s="137"/>
      <c r="JVG66" s="137"/>
      <c r="JVH66" s="137"/>
      <c r="JVI66" s="137"/>
      <c r="JVJ66" s="137"/>
      <c r="JVK66" s="137"/>
      <c r="JVL66" s="137"/>
      <c r="JVM66" s="137"/>
      <c r="JVN66" s="137"/>
      <c r="JVO66" s="137"/>
      <c r="JVP66" s="137"/>
      <c r="JVQ66" s="137"/>
      <c r="JVR66" s="137"/>
      <c r="JVS66" s="137"/>
      <c r="JVT66" s="137"/>
      <c r="JVU66" s="137"/>
      <c r="JVV66" s="137"/>
      <c r="JVW66" s="137"/>
      <c r="JVX66" s="137"/>
      <c r="JVY66" s="137"/>
      <c r="JVZ66" s="137"/>
      <c r="JWA66" s="137"/>
      <c r="JWB66" s="137"/>
      <c r="JWC66" s="137"/>
      <c r="JWD66" s="137"/>
      <c r="JWE66" s="137"/>
      <c r="JWF66" s="137"/>
      <c r="JWG66" s="137"/>
      <c r="JWH66" s="137"/>
      <c r="JWI66" s="137"/>
      <c r="JWJ66" s="137"/>
      <c r="JWK66" s="137"/>
      <c r="JWL66" s="137"/>
      <c r="JWM66" s="137"/>
      <c r="JWN66" s="137"/>
      <c r="JWO66" s="137"/>
      <c r="JWP66" s="137"/>
      <c r="JWQ66" s="137"/>
      <c r="JWR66" s="137"/>
      <c r="JWS66" s="137"/>
      <c r="JWT66" s="137"/>
      <c r="JWU66" s="137"/>
      <c r="JWV66" s="137"/>
      <c r="JWW66" s="137"/>
      <c r="JWX66" s="137"/>
      <c r="JWY66" s="137"/>
      <c r="JWZ66" s="137"/>
      <c r="JXA66" s="137"/>
      <c r="JXB66" s="137"/>
      <c r="JXC66" s="137"/>
      <c r="JXD66" s="137"/>
      <c r="JXE66" s="137"/>
      <c r="JXF66" s="137"/>
      <c r="JXG66" s="137"/>
      <c r="JXH66" s="137"/>
      <c r="JXI66" s="137"/>
      <c r="JXJ66" s="137"/>
      <c r="JXK66" s="137"/>
      <c r="JXL66" s="137"/>
      <c r="JXM66" s="137"/>
      <c r="JXN66" s="137"/>
      <c r="JXO66" s="137"/>
      <c r="JXP66" s="137"/>
      <c r="JXQ66" s="137"/>
      <c r="JXR66" s="137"/>
      <c r="JXS66" s="137"/>
      <c r="JXT66" s="137"/>
      <c r="JXU66" s="137"/>
      <c r="JXV66" s="137"/>
      <c r="JXW66" s="137"/>
      <c r="JXX66" s="137"/>
      <c r="JXY66" s="137"/>
      <c r="JXZ66" s="137"/>
      <c r="JYA66" s="137"/>
      <c r="JYB66" s="137"/>
      <c r="JYC66" s="137"/>
      <c r="JYD66" s="137"/>
      <c r="JYE66" s="137"/>
      <c r="JYF66" s="137"/>
      <c r="JYG66" s="137"/>
      <c r="JYH66" s="137"/>
      <c r="JYI66" s="137"/>
      <c r="JYJ66" s="137"/>
      <c r="JYK66" s="137"/>
      <c r="JYL66" s="137"/>
      <c r="JYM66" s="137"/>
      <c r="JYN66" s="137"/>
      <c r="JYO66" s="137"/>
      <c r="JYP66" s="137"/>
      <c r="JYQ66" s="137"/>
      <c r="JYR66" s="137"/>
      <c r="JYS66" s="137"/>
      <c r="JYT66" s="137"/>
      <c r="JYU66" s="137"/>
      <c r="JYV66" s="137"/>
      <c r="JYW66" s="137"/>
      <c r="JYX66" s="137"/>
      <c r="JYY66" s="137"/>
      <c r="JYZ66" s="137"/>
      <c r="JZA66" s="137"/>
      <c r="JZB66" s="137"/>
      <c r="JZC66" s="137"/>
      <c r="JZD66" s="137"/>
      <c r="JZE66" s="137"/>
      <c r="JZF66" s="137"/>
      <c r="JZG66" s="137"/>
      <c r="JZH66" s="137"/>
      <c r="JZI66" s="137"/>
      <c r="JZJ66" s="137"/>
      <c r="JZK66" s="137"/>
      <c r="JZL66" s="137"/>
      <c r="JZM66" s="137"/>
      <c r="JZN66" s="137"/>
      <c r="JZO66" s="137"/>
      <c r="JZP66" s="137"/>
      <c r="JZQ66" s="137"/>
      <c r="JZR66" s="137"/>
      <c r="JZS66" s="137"/>
      <c r="JZT66" s="137"/>
      <c r="JZU66" s="137"/>
      <c r="JZV66" s="137"/>
      <c r="JZW66" s="137"/>
      <c r="JZX66" s="137"/>
      <c r="JZY66" s="137"/>
      <c r="JZZ66" s="137"/>
      <c r="KAA66" s="137"/>
      <c r="KAB66" s="137"/>
      <c r="KAC66" s="137"/>
      <c r="KAD66" s="137"/>
      <c r="KAE66" s="137"/>
      <c r="KAF66" s="137"/>
      <c r="KAG66" s="137"/>
      <c r="KAH66" s="137"/>
      <c r="KAI66" s="137"/>
      <c r="KAJ66" s="137"/>
      <c r="KAK66" s="137"/>
      <c r="KAL66" s="137"/>
      <c r="KAM66" s="137"/>
      <c r="KAN66" s="137"/>
      <c r="KAO66" s="137"/>
      <c r="KAP66" s="137"/>
      <c r="KAQ66" s="137"/>
      <c r="KAR66" s="137"/>
      <c r="KAS66" s="137"/>
      <c r="KAT66" s="137"/>
      <c r="KAU66" s="137"/>
      <c r="KAV66" s="137"/>
      <c r="KAW66" s="137"/>
      <c r="KAX66" s="137"/>
      <c r="KAY66" s="137"/>
      <c r="KAZ66" s="137"/>
      <c r="KBA66" s="137"/>
      <c r="KBB66" s="137"/>
      <c r="KBC66" s="137"/>
      <c r="KBD66" s="137"/>
      <c r="KBE66" s="137"/>
      <c r="KBF66" s="137"/>
      <c r="KBG66" s="137"/>
      <c r="KBH66" s="137"/>
      <c r="KBI66" s="137"/>
      <c r="KBJ66" s="137"/>
      <c r="KBK66" s="137"/>
      <c r="KBL66" s="137"/>
      <c r="KBM66" s="137"/>
      <c r="KBN66" s="137"/>
      <c r="KBO66" s="137"/>
      <c r="KBP66" s="137"/>
      <c r="KBQ66" s="137"/>
      <c r="KBR66" s="137"/>
      <c r="KBS66" s="137"/>
      <c r="KBT66" s="137"/>
      <c r="KBU66" s="137"/>
      <c r="KBV66" s="137"/>
      <c r="KBW66" s="137"/>
      <c r="KBX66" s="137"/>
      <c r="KBY66" s="137"/>
      <c r="KBZ66" s="137"/>
      <c r="KCA66" s="137"/>
      <c r="KCB66" s="137"/>
      <c r="KCC66" s="137"/>
      <c r="KCD66" s="137"/>
      <c r="KCE66" s="137"/>
      <c r="KCF66" s="137"/>
      <c r="KCG66" s="137"/>
      <c r="KCH66" s="137"/>
      <c r="KCI66" s="137"/>
      <c r="KCJ66" s="137"/>
      <c r="KCK66" s="137"/>
      <c r="KCL66" s="137"/>
      <c r="KCM66" s="137"/>
      <c r="KCN66" s="137"/>
      <c r="KCO66" s="137"/>
      <c r="KCP66" s="137"/>
      <c r="KCQ66" s="137"/>
      <c r="KCR66" s="137"/>
      <c r="KCS66" s="137"/>
      <c r="KCT66" s="137"/>
      <c r="KCU66" s="137"/>
      <c r="KCV66" s="137"/>
      <c r="KCW66" s="137"/>
      <c r="KCX66" s="137"/>
      <c r="KCY66" s="137"/>
      <c r="KCZ66" s="137"/>
      <c r="KDA66" s="137"/>
      <c r="KDB66" s="137"/>
      <c r="KDC66" s="137"/>
      <c r="KDD66" s="137"/>
      <c r="KDE66" s="137"/>
      <c r="KDF66" s="137"/>
      <c r="KDG66" s="137"/>
      <c r="KDH66" s="137"/>
      <c r="KDI66" s="137"/>
      <c r="KDJ66" s="137"/>
      <c r="KDK66" s="137"/>
      <c r="KDL66" s="137"/>
      <c r="KDM66" s="137"/>
      <c r="KDN66" s="137"/>
      <c r="KDO66" s="137"/>
      <c r="KDP66" s="137"/>
      <c r="KDQ66" s="137"/>
      <c r="KDR66" s="137"/>
      <c r="KDS66" s="137"/>
      <c r="KDT66" s="137"/>
      <c r="KDU66" s="137"/>
      <c r="KDV66" s="137"/>
      <c r="KDW66" s="137"/>
      <c r="KDX66" s="137"/>
      <c r="KDY66" s="137"/>
      <c r="KDZ66" s="137"/>
      <c r="KEA66" s="137"/>
      <c r="KEB66" s="137"/>
      <c r="KEC66" s="137"/>
      <c r="KED66" s="137"/>
      <c r="KEE66" s="137"/>
      <c r="KEF66" s="137"/>
      <c r="KEG66" s="137"/>
      <c r="KEH66" s="137"/>
      <c r="KEI66" s="137"/>
      <c r="KEJ66" s="137"/>
      <c r="KEK66" s="137"/>
      <c r="KEL66" s="137"/>
      <c r="KEM66" s="137"/>
      <c r="KEN66" s="137"/>
      <c r="KEO66" s="137"/>
      <c r="KEP66" s="137"/>
      <c r="KEQ66" s="137"/>
      <c r="KER66" s="137"/>
      <c r="KES66" s="137"/>
      <c r="KET66" s="137"/>
      <c r="KEU66" s="137"/>
      <c r="KEV66" s="137"/>
      <c r="KEW66" s="137"/>
      <c r="KEX66" s="137"/>
      <c r="KEY66" s="137"/>
      <c r="KEZ66" s="137"/>
      <c r="KFA66" s="137"/>
      <c r="KFB66" s="137"/>
      <c r="KFC66" s="137"/>
      <c r="KFD66" s="137"/>
      <c r="KFE66" s="137"/>
      <c r="KFF66" s="137"/>
      <c r="KFG66" s="137"/>
      <c r="KFH66" s="137"/>
      <c r="KFI66" s="137"/>
      <c r="KFJ66" s="137"/>
      <c r="KFK66" s="137"/>
      <c r="KFL66" s="137"/>
      <c r="KFM66" s="137"/>
      <c r="KFN66" s="137"/>
      <c r="KFO66" s="137"/>
      <c r="KFP66" s="137"/>
      <c r="KFQ66" s="137"/>
      <c r="KFR66" s="137"/>
      <c r="KFS66" s="137"/>
      <c r="KFT66" s="137"/>
      <c r="KFU66" s="137"/>
      <c r="KFV66" s="137"/>
      <c r="KFW66" s="137"/>
      <c r="KFX66" s="137"/>
      <c r="KFY66" s="137"/>
      <c r="KFZ66" s="137"/>
      <c r="KGA66" s="137"/>
      <c r="KGB66" s="137"/>
      <c r="KGC66" s="137"/>
      <c r="KGD66" s="137"/>
      <c r="KGE66" s="137"/>
      <c r="KGF66" s="137"/>
      <c r="KGG66" s="137"/>
      <c r="KGH66" s="137"/>
      <c r="KGI66" s="137"/>
      <c r="KGJ66" s="137"/>
      <c r="KGK66" s="137"/>
      <c r="KGL66" s="137"/>
      <c r="KGM66" s="137"/>
      <c r="KGN66" s="137"/>
      <c r="KGO66" s="137"/>
      <c r="KGP66" s="137"/>
      <c r="KGQ66" s="137"/>
      <c r="KGR66" s="137"/>
      <c r="KGS66" s="137"/>
      <c r="KGT66" s="137"/>
      <c r="KGU66" s="137"/>
      <c r="KGV66" s="137"/>
      <c r="KGW66" s="137"/>
      <c r="KGX66" s="137"/>
      <c r="KGY66" s="137"/>
      <c r="KGZ66" s="137"/>
      <c r="KHA66" s="137"/>
      <c r="KHB66" s="137"/>
      <c r="KHC66" s="137"/>
      <c r="KHD66" s="137"/>
      <c r="KHE66" s="137"/>
      <c r="KHF66" s="137"/>
      <c r="KHG66" s="137"/>
      <c r="KHH66" s="137"/>
      <c r="KHI66" s="137"/>
      <c r="KHJ66" s="137"/>
      <c r="KHK66" s="137"/>
      <c r="KHL66" s="137"/>
      <c r="KHM66" s="137"/>
      <c r="KHN66" s="137"/>
      <c r="KHO66" s="137"/>
      <c r="KHP66" s="137"/>
      <c r="KHQ66" s="137"/>
      <c r="KHR66" s="137"/>
      <c r="KHS66" s="137"/>
      <c r="KHT66" s="137"/>
      <c r="KHU66" s="137"/>
      <c r="KHV66" s="137"/>
      <c r="KHW66" s="137"/>
      <c r="KHX66" s="137"/>
      <c r="KHY66" s="137"/>
      <c r="KHZ66" s="137"/>
      <c r="KIA66" s="137"/>
      <c r="KIB66" s="137"/>
      <c r="KIC66" s="137"/>
      <c r="KID66" s="137"/>
      <c r="KIE66" s="137"/>
      <c r="KIF66" s="137"/>
      <c r="KIG66" s="137"/>
      <c r="KIH66" s="137"/>
      <c r="KII66" s="137"/>
      <c r="KIJ66" s="137"/>
      <c r="KIK66" s="137"/>
      <c r="KIL66" s="137"/>
      <c r="KIM66" s="137"/>
      <c r="KIN66" s="137"/>
      <c r="KIO66" s="137"/>
      <c r="KIP66" s="137"/>
      <c r="KIQ66" s="137"/>
      <c r="KIR66" s="137"/>
      <c r="KIS66" s="137"/>
      <c r="KIT66" s="137"/>
      <c r="KIU66" s="137"/>
      <c r="KIV66" s="137"/>
      <c r="KIW66" s="137"/>
      <c r="KIX66" s="137"/>
      <c r="KIY66" s="137"/>
      <c r="KIZ66" s="137"/>
      <c r="KJA66" s="137"/>
      <c r="KJB66" s="137"/>
      <c r="KJC66" s="137"/>
      <c r="KJD66" s="137"/>
      <c r="KJE66" s="137"/>
      <c r="KJF66" s="137"/>
      <c r="KJG66" s="137"/>
      <c r="KJH66" s="137"/>
      <c r="KJI66" s="137"/>
      <c r="KJJ66" s="137"/>
      <c r="KJK66" s="137"/>
      <c r="KJL66" s="137"/>
      <c r="KJM66" s="137"/>
      <c r="KJN66" s="137"/>
      <c r="KJO66" s="137"/>
      <c r="KJP66" s="137"/>
      <c r="KJQ66" s="137"/>
      <c r="KJR66" s="137"/>
      <c r="KJS66" s="137"/>
      <c r="KJT66" s="137"/>
      <c r="KJU66" s="137"/>
      <c r="KJV66" s="137"/>
      <c r="KJW66" s="137"/>
      <c r="KJX66" s="137"/>
      <c r="KJY66" s="137"/>
      <c r="KJZ66" s="137"/>
      <c r="KKA66" s="137"/>
      <c r="KKB66" s="137"/>
      <c r="KKC66" s="137"/>
      <c r="KKD66" s="137"/>
      <c r="KKE66" s="137"/>
      <c r="KKF66" s="137"/>
      <c r="KKG66" s="137"/>
      <c r="KKH66" s="137"/>
      <c r="KKI66" s="137"/>
      <c r="KKJ66" s="137"/>
      <c r="KKK66" s="137"/>
      <c r="KKL66" s="137"/>
      <c r="KKM66" s="137"/>
      <c r="KKN66" s="137"/>
      <c r="KKO66" s="137"/>
      <c r="KKP66" s="137"/>
      <c r="KKQ66" s="137"/>
      <c r="KKR66" s="137"/>
      <c r="KKS66" s="137"/>
      <c r="KKT66" s="137"/>
      <c r="KKU66" s="137"/>
      <c r="KKV66" s="137"/>
      <c r="KKW66" s="137"/>
      <c r="KKX66" s="137"/>
      <c r="KKY66" s="137"/>
      <c r="KKZ66" s="137"/>
      <c r="KLA66" s="137"/>
      <c r="KLB66" s="137"/>
      <c r="KLC66" s="137"/>
      <c r="KLD66" s="137"/>
      <c r="KLE66" s="137"/>
      <c r="KLF66" s="137"/>
      <c r="KLG66" s="137"/>
      <c r="KLH66" s="137"/>
      <c r="KLI66" s="137"/>
      <c r="KLJ66" s="137"/>
      <c r="KLK66" s="137"/>
      <c r="KLL66" s="137"/>
      <c r="KLM66" s="137"/>
      <c r="KLN66" s="137"/>
      <c r="KLO66" s="137"/>
      <c r="KLP66" s="137"/>
      <c r="KLQ66" s="137"/>
      <c r="KLR66" s="137"/>
      <c r="KLS66" s="137"/>
      <c r="KLT66" s="137"/>
      <c r="KLU66" s="137"/>
      <c r="KLV66" s="137"/>
      <c r="KLW66" s="137"/>
      <c r="KLX66" s="137"/>
      <c r="KLY66" s="137"/>
      <c r="KLZ66" s="137"/>
      <c r="KMA66" s="137"/>
      <c r="KMB66" s="137"/>
      <c r="KMC66" s="137"/>
      <c r="KMD66" s="137"/>
      <c r="KME66" s="137"/>
      <c r="KMF66" s="137"/>
      <c r="KMG66" s="137"/>
      <c r="KMH66" s="137"/>
      <c r="KMI66" s="137"/>
      <c r="KMJ66" s="137"/>
      <c r="KMK66" s="137"/>
      <c r="KML66" s="137"/>
      <c r="KMM66" s="137"/>
      <c r="KMN66" s="137"/>
      <c r="KMO66" s="137"/>
      <c r="KMP66" s="137"/>
      <c r="KMQ66" s="137"/>
      <c r="KMR66" s="137"/>
      <c r="KMS66" s="137"/>
      <c r="KMT66" s="137"/>
      <c r="KMU66" s="137"/>
      <c r="KMV66" s="137"/>
      <c r="KMW66" s="137"/>
      <c r="KMX66" s="137"/>
      <c r="KMY66" s="137"/>
      <c r="KMZ66" s="137"/>
      <c r="KNA66" s="137"/>
      <c r="KNB66" s="137"/>
      <c r="KNC66" s="137"/>
      <c r="KND66" s="137"/>
      <c r="KNE66" s="137"/>
      <c r="KNF66" s="137"/>
      <c r="KNG66" s="137"/>
      <c r="KNH66" s="137"/>
      <c r="KNI66" s="137"/>
      <c r="KNJ66" s="137"/>
      <c r="KNK66" s="137"/>
      <c r="KNL66" s="137"/>
      <c r="KNM66" s="137"/>
      <c r="KNN66" s="137"/>
      <c r="KNO66" s="137"/>
      <c r="KNP66" s="137"/>
      <c r="KNQ66" s="137"/>
      <c r="KNR66" s="137"/>
      <c r="KNS66" s="137"/>
      <c r="KNT66" s="137"/>
      <c r="KNU66" s="137"/>
      <c r="KNV66" s="137"/>
      <c r="KNW66" s="137"/>
      <c r="KNX66" s="137"/>
      <c r="KNY66" s="137"/>
      <c r="KNZ66" s="137"/>
      <c r="KOA66" s="137"/>
      <c r="KOB66" s="137"/>
      <c r="KOC66" s="137"/>
      <c r="KOD66" s="137"/>
      <c r="KOE66" s="137"/>
      <c r="KOF66" s="137"/>
      <c r="KOG66" s="137"/>
      <c r="KOH66" s="137"/>
      <c r="KOI66" s="137"/>
      <c r="KOJ66" s="137"/>
      <c r="KOK66" s="137"/>
      <c r="KOL66" s="137"/>
      <c r="KOM66" s="137"/>
      <c r="KON66" s="137"/>
      <c r="KOO66" s="137"/>
      <c r="KOP66" s="137"/>
      <c r="KOQ66" s="137"/>
      <c r="KOR66" s="137"/>
      <c r="KOS66" s="137"/>
      <c r="KOT66" s="137"/>
      <c r="KOU66" s="137"/>
      <c r="KOV66" s="137"/>
      <c r="KOW66" s="137"/>
      <c r="KOX66" s="137"/>
      <c r="KOY66" s="137"/>
      <c r="KOZ66" s="137"/>
      <c r="KPA66" s="137"/>
      <c r="KPB66" s="137"/>
      <c r="KPC66" s="137"/>
      <c r="KPD66" s="137"/>
      <c r="KPE66" s="137"/>
      <c r="KPF66" s="137"/>
      <c r="KPG66" s="137"/>
      <c r="KPH66" s="137"/>
      <c r="KPI66" s="137"/>
      <c r="KPJ66" s="137"/>
      <c r="KPK66" s="137"/>
      <c r="KPL66" s="137"/>
      <c r="KPM66" s="137"/>
      <c r="KPN66" s="137"/>
      <c r="KPO66" s="137"/>
      <c r="KPP66" s="137"/>
      <c r="KPQ66" s="137"/>
      <c r="KPR66" s="137"/>
      <c r="KPS66" s="137"/>
      <c r="KPT66" s="137"/>
      <c r="KPU66" s="137"/>
      <c r="KPV66" s="137"/>
      <c r="KPW66" s="137"/>
      <c r="KPX66" s="137"/>
      <c r="KPY66" s="137"/>
      <c r="KPZ66" s="137"/>
      <c r="KQA66" s="137"/>
      <c r="KQB66" s="137"/>
      <c r="KQC66" s="137"/>
      <c r="KQD66" s="137"/>
      <c r="KQE66" s="137"/>
      <c r="KQF66" s="137"/>
      <c r="KQG66" s="137"/>
      <c r="KQH66" s="137"/>
      <c r="KQI66" s="137"/>
      <c r="KQJ66" s="137"/>
      <c r="KQK66" s="137"/>
      <c r="KQL66" s="137"/>
      <c r="KQM66" s="137"/>
      <c r="KQN66" s="137"/>
      <c r="KQO66" s="137"/>
      <c r="KQP66" s="137"/>
      <c r="KQQ66" s="137"/>
      <c r="KQR66" s="137"/>
      <c r="KQS66" s="137"/>
      <c r="KQT66" s="137"/>
      <c r="KQU66" s="137"/>
      <c r="KQV66" s="137"/>
      <c r="KQW66" s="137"/>
      <c r="KQX66" s="137"/>
      <c r="KQY66" s="137"/>
      <c r="KQZ66" s="137"/>
      <c r="KRA66" s="137"/>
      <c r="KRB66" s="137"/>
      <c r="KRC66" s="137"/>
      <c r="KRD66" s="137"/>
      <c r="KRE66" s="137"/>
      <c r="KRF66" s="137"/>
      <c r="KRG66" s="137"/>
      <c r="KRH66" s="137"/>
      <c r="KRI66" s="137"/>
      <c r="KRJ66" s="137"/>
      <c r="KRK66" s="137"/>
      <c r="KRL66" s="137"/>
      <c r="KRM66" s="137"/>
      <c r="KRN66" s="137"/>
      <c r="KRO66" s="137"/>
      <c r="KRP66" s="137"/>
      <c r="KRQ66" s="137"/>
      <c r="KRR66" s="137"/>
      <c r="KRS66" s="137"/>
      <c r="KRT66" s="137"/>
      <c r="KRU66" s="137"/>
      <c r="KRV66" s="137"/>
      <c r="KRW66" s="137"/>
      <c r="KRX66" s="137"/>
      <c r="KRY66" s="137"/>
      <c r="KRZ66" s="137"/>
      <c r="KSA66" s="137"/>
      <c r="KSB66" s="137"/>
      <c r="KSC66" s="137"/>
      <c r="KSD66" s="137"/>
      <c r="KSE66" s="137"/>
      <c r="KSF66" s="137"/>
      <c r="KSG66" s="137"/>
      <c r="KSH66" s="137"/>
      <c r="KSI66" s="137"/>
      <c r="KSJ66" s="137"/>
      <c r="KSK66" s="137"/>
      <c r="KSL66" s="137"/>
      <c r="KSM66" s="137"/>
      <c r="KSN66" s="137"/>
      <c r="KSO66" s="137"/>
      <c r="KSP66" s="137"/>
      <c r="KSQ66" s="137"/>
      <c r="KSR66" s="137"/>
      <c r="KSS66" s="137"/>
      <c r="KST66" s="137"/>
      <c r="KSU66" s="137"/>
      <c r="KSV66" s="137"/>
      <c r="KSW66" s="137"/>
      <c r="KSX66" s="137"/>
      <c r="KSY66" s="137"/>
      <c r="KSZ66" s="137"/>
      <c r="KTA66" s="137"/>
      <c r="KTB66" s="137"/>
      <c r="KTC66" s="137"/>
      <c r="KTD66" s="137"/>
      <c r="KTE66" s="137"/>
      <c r="KTF66" s="137"/>
      <c r="KTG66" s="137"/>
      <c r="KTH66" s="137"/>
      <c r="KTI66" s="137"/>
      <c r="KTJ66" s="137"/>
      <c r="KTK66" s="137"/>
      <c r="KTL66" s="137"/>
      <c r="KTM66" s="137"/>
      <c r="KTN66" s="137"/>
      <c r="KTO66" s="137"/>
      <c r="KTP66" s="137"/>
      <c r="KTQ66" s="137"/>
      <c r="KTR66" s="137"/>
      <c r="KTS66" s="137"/>
      <c r="KTT66" s="137"/>
      <c r="KTU66" s="137"/>
      <c r="KTV66" s="137"/>
      <c r="KTW66" s="137"/>
      <c r="KTX66" s="137"/>
      <c r="KTY66" s="137"/>
      <c r="KTZ66" s="137"/>
      <c r="KUA66" s="137"/>
      <c r="KUB66" s="137"/>
      <c r="KUC66" s="137"/>
      <c r="KUD66" s="137"/>
      <c r="KUE66" s="137"/>
      <c r="KUF66" s="137"/>
      <c r="KUG66" s="137"/>
      <c r="KUH66" s="137"/>
      <c r="KUI66" s="137"/>
      <c r="KUJ66" s="137"/>
      <c r="KUK66" s="137"/>
      <c r="KUL66" s="137"/>
      <c r="KUM66" s="137"/>
      <c r="KUN66" s="137"/>
      <c r="KUO66" s="137"/>
      <c r="KUP66" s="137"/>
      <c r="KUQ66" s="137"/>
      <c r="KUR66" s="137"/>
      <c r="KUS66" s="137"/>
      <c r="KUT66" s="137"/>
      <c r="KUU66" s="137"/>
      <c r="KUV66" s="137"/>
      <c r="KUW66" s="137"/>
      <c r="KUX66" s="137"/>
      <c r="KUY66" s="137"/>
      <c r="KUZ66" s="137"/>
      <c r="KVA66" s="137"/>
      <c r="KVB66" s="137"/>
      <c r="KVC66" s="137"/>
      <c r="KVD66" s="137"/>
      <c r="KVE66" s="137"/>
      <c r="KVF66" s="137"/>
      <c r="KVG66" s="137"/>
      <c r="KVH66" s="137"/>
      <c r="KVI66" s="137"/>
      <c r="KVJ66" s="137"/>
      <c r="KVK66" s="137"/>
      <c r="KVL66" s="137"/>
      <c r="KVM66" s="137"/>
      <c r="KVN66" s="137"/>
      <c r="KVO66" s="137"/>
      <c r="KVP66" s="137"/>
      <c r="KVQ66" s="137"/>
      <c r="KVR66" s="137"/>
      <c r="KVS66" s="137"/>
      <c r="KVT66" s="137"/>
      <c r="KVU66" s="137"/>
      <c r="KVV66" s="137"/>
      <c r="KVW66" s="137"/>
      <c r="KVX66" s="137"/>
      <c r="KVY66" s="137"/>
      <c r="KVZ66" s="137"/>
      <c r="KWA66" s="137"/>
      <c r="KWB66" s="137"/>
      <c r="KWC66" s="137"/>
      <c r="KWD66" s="137"/>
      <c r="KWE66" s="137"/>
      <c r="KWF66" s="137"/>
      <c r="KWG66" s="137"/>
      <c r="KWH66" s="137"/>
      <c r="KWI66" s="137"/>
      <c r="KWJ66" s="137"/>
      <c r="KWK66" s="137"/>
      <c r="KWL66" s="137"/>
      <c r="KWM66" s="137"/>
      <c r="KWN66" s="137"/>
      <c r="KWO66" s="137"/>
      <c r="KWP66" s="137"/>
      <c r="KWQ66" s="137"/>
      <c r="KWR66" s="137"/>
      <c r="KWS66" s="137"/>
      <c r="KWT66" s="137"/>
      <c r="KWU66" s="137"/>
      <c r="KWV66" s="137"/>
      <c r="KWW66" s="137"/>
      <c r="KWX66" s="137"/>
      <c r="KWY66" s="137"/>
      <c r="KWZ66" s="137"/>
      <c r="KXA66" s="137"/>
      <c r="KXB66" s="137"/>
      <c r="KXC66" s="137"/>
      <c r="KXD66" s="137"/>
      <c r="KXE66" s="137"/>
      <c r="KXF66" s="137"/>
      <c r="KXG66" s="137"/>
      <c r="KXH66" s="137"/>
      <c r="KXI66" s="137"/>
      <c r="KXJ66" s="137"/>
      <c r="KXK66" s="137"/>
      <c r="KXL66" s="137"/>
      <c r="KXM66" s="137"/>
      <c r="KXN66" s="137"/>
      <c r="KXO66" s="137"/>
      <c r="KXP66" s="137"/>
      <c r="KXQ66" s="137"/>
      <c r="KXR66" s="137"/>
      <c r="KXS66" s="137"/>
      <c r="KXT66" s="137"/>
      <c r="KXU66" s="137"/>
      <c r="KXV66" s="137"/>
      <c r="KXW66" s="137"/>
      <c r="KXX66" s="137"/>
      <c r="KXY66" s="137"/>
      <c r="KXZ66" s="137"/>
      <c r="KYA66" s="137"/>
      <c r="KYB66" s="137"/>
      <c r="KYC66" s="137"/>
      <c r="KYD66" s="137"/>
      <c r="KYE66" s="137"/>
      <c r="KYF66" s="137"/>
      <c r="KYG66" s="137"/>
      <c r="KYH66" s="137"/>
      <c r="KYI66" s="137"/>
      <c r="KYJ66" s="137"/>
      <c r="KYK66" s="137"/>
      <c r="KYL66" s="137"/>
      <c r="KYM66" s="137"/>
      <c r="KYN66" s="137"/>
      <c r="KYO66" s="137"/>
      <c r="KYP66" s="137"/>
      <c r="KYQ66" s="137"/>
      <c r="KYR66" s="137"/>
      <c r="KYS66" s="137"/>
      <c r="KYT66" s="137"/>
      <c r="KYU66" s="137"/>
      <c r="KYV66" s="137"/>
      <c r="KYW66" s="137"/>
      <c r="KYX66" s="137"/>
      <c r="KYY66" s="137"/>
      <c r="KYZ66" s="137"/>
      <c r="KZA66" s="137"/>
      <c r="KZB66" s="137"/>
      <c r="KZC66" s="137"/>
      <c r="KZD66" s="137"/>
      <c r="KZE66" s="137"/>
      <c r="KZF66" s="137"/>
      <c r="KZG66" s="137"/>
      <c r="KZH66" s="137"/>
      <c r="KZI66" s="137"/>
      <c r="KZJ66" s="137"/>
      <c r="KZK66" s="137"/>
      <c r="KZL66" s="137"/>
      <c r="KZM66" s="137"/>
      <c r="KZN66" s="137"/>
      <c r="KZO66" s="137"/>
      <c r="KZP66" s="137"/>
      <c r="KZQ66" s="137"/>
      <c r="KZR66" s="137"/>
      <c r="KZS66" s="137"/>
      <c r="KZT66" s="137"/>
      <c r="KZU66" s="137"/>
      <c r="KZV66" s="137"/>
      <c r="KZW66" s="137"/>
      <c r="KZX66" s="137"/>
      <c r="KZY66" s="137"/>
      <c r="KZZ66" s="137"/>
      <c r="LAA66" s="137"/>
      <c r="LAB66" s="137"/>
      <c r="LAC66" s="137"/>
      <c r="LAD66" s="137"/>
      <c r="LAE66" s="137"/>
      <c r="LAF66" s="137"/>
      <c r="LAG66" s="137"/>
      <c r="LAH66" s="137"/>
      <c r="LAI66" s="137"/>
      <c r="LAJ66" s="137"/>
      <c r="LAK66" s="137"/>
      <c r="LAL66" s="137"/>
      <c r="LAM66" s="137"/>
      <c r="LAN66" s="137"/>
      <c r="LAO66" s="137"/>
      <c r="LAP66" s="137"/>
      <c r="LAQ66" s="137"/>
      <c r="LAR66" s="137"/>
      <c r="LAS66" s="137"/>
      <c r="LAT66" s="137"/>
      <c r="LAU66" s="137"/>
      <c r="LAV66" s="137"/>
      <c r="LAW66" s="137"/>
      <c r="LAX66" s="137"/>
      <c r="LAY66" s="137"/>
      <c r="LAZ66" s="137"/>
      <c r="LBA66" s="137"/>
      <c r="LBB66" s="137"/>
      <c r="LBC66" s="137"/>
      <c r="LBD66" s="137"/>
      <c r="LBE66" s="137"/>
      <c r="LBF66" s="137"/>
      <c r="LBG66" s="137"/>
      <c r="LBH66" s="137"/>
      <c r="LBI66" s="137"/>
      <c r="LBJ66" s="137"/>
      <c r="LBK66" s="137"/>
      <c r="LBL66" s="137"/>
      <c r="LBM66" s="137"/>
      <c r="LBN66" s="137"/>
      <c r="LBO66" s="137"/>
      <c r="LBP66" s="137"/>
      <c r="LBQ66" s="137"/>
      <c r="LBR66" s="137"/>
      <c r="LBS66" s="137"/>
      <c r="LBT66" s="137"/>
      <c r="LBU66" s="137"/>
      <c r="LBV66" s="137"/>
      <c r="LBW66" s="137"/>
      <c r="LBX66" s="137"/>
      <c r="LBY66" s="137"/>
      <c r="LBZ66" s="137"/>
      <c r="LCA66" s="137"/>
      <c r="LCB66" s="137"/>
      <c r="LCC66" s="137"/>
      <c r="LCD66" s="137"/>
      <c r="LCE66" s="137"/>
      <c r="LCF66" s="137"/>
      <c r="LCG66" s="137"/>
      <c r="LCH66" s="137"/>
      <c r="LCI66" s="137"/>
      <c r="LCJ66" s="137"/>
      <c r="LCK66" s="137"/>
      <c r="LCL66" s="137"/>
      <c r="LCM66" s="137"/>
      <c r="LCN66" s="137"/>
      <c r="LCO66" s="137"/>
      <c r="LCP66" s="137"/>
      <c r="LCQ66" s="137"/>
      <c r="LCR66" s="137"/>
      <c r="LCS66" s="137"/>
      <c r="LCT66" s="137"/>
      <c r="LCU66" s="137"/>
      <c r="LCV66" s="137"/>
      <c r="LCW66" s="137"/>
      <c r="LCX66" s="137"/>
      <c r="LCY66" s="137"/>
      <c r="LCZ66" s="137"/>
      <c r="LDA66" s="137"/>
      <c r="LDB66" s="137"/>
      <c r="LDC66" s="137"/>
      <c r="LDD66" s="137"/>
      <c r="LDE66" s="137"/>
      <c r="LDF66" s="137"/>
      <c r="LDG66" s="137"/>
      <c r="LDH66" s="137"/>
      <c r="LDI66" s="137"/>
      <c r="LDJ66" s="137"/>
      <c r="LDK66" s="137"/>
      <c r="LDL66" s="137"/>
      <c r="LDM66" s="137"/>
      <c r="LDN66" s="137"/>
      <c r="LDO66" s="137"/>
      <c r="LDP66" s="137"/>
      <c r="LDQ66" s="137"/>
      <c r="LDR66" s="137"/>
      <c r="LDS66" s="137"/>
      <c r="LDT66" s="137"/>
      <c r="LDU66" s="137"/>
      <c r="LDV66" s="137"/>
      <c r="LDW66" s="137"/>
      <c r="LDX66" s="137"/>
      <c r="LDY66" s="137"/>
      <c r="LDZ66" s="137"/>
      <c r="LEA66" s="137"/>
      <c r="LEB66" s="137"/>
      <c r="LEC66" s="137"/>
      <c r="LED66" s="137"/>
      <c r="LEE66" s="137"/>
      <c r="LEF66" s="137"/>
      <c r="LEG66" s="137"/>
      <c r="LEH66" s="137"/>
      <c r="LEI66" s="137"/>
      <c r="LEJ66" s="137"/>
      <c r="LEK66" s="137"/>
      <c r="LEL66" s="137"/>
      <c r="LEM66" s="137"/>
      <c r="LEN66" s="137"/>
      <c r="LEO66" s="137"/>
      <c r="LEP66" s="137"/>
      <c r="LEQ66" s="137"/>
      <c r="LER66" s="137"/>
      <c r="LES66" s="137"/>
      <c r="LET66" s="137"/>
      <c r="LEU66" s="137"/>
      <c r="LEV66" s="137"/>
      <c r="LEW66" s="137"/>
      <c r="LEX66" s="137"/>
      <c r="LEY66" s="137"/>
      <c r="LEZ66" s="137"/>
      <c r="LFA66" s="137"/>
      <c r="LFB66" s="137"/>
      <c r="LFC66" s="137"/>
      <c r="LFD66" s="137"/>
      <c r="LFE66" s="137"/>
      <c r="LFF66" s="137"/>
      <c r="LFG66" s="137"/>
      <c r="LFH66" s="137"/>
      <c r="LFI66" s="137"/>
      <c r="LFJ66" s="137"/>
      <c r="LFK66" s="137"/>
      <c r="LFL66" s="137"/>
      <c r="LFM66" s="137"/>
      <c r="LFN66" s="137"/>
      <c r="LFO66" s="137"/>
      <c r="LFP66" s="137"/>
      <c r="LFQ66" s="137"/>
      <c r="LFR66" s="137"/>
      <c r="LFS66" s="137"/>
      <c r="LFT66" s="137"/>
      <c r="LFU66" s="137"/>
      <c r="LFV66" s="137"/>
      <c r="LFW66" s="137"/>
      <c r="LFX66" s="137"/>
      <c r="LFY66" s="137"/>
      <c r="LFZ66" s="137"/>
      <c r="LGA66" s="137"/>
      <c r="LGB66" s="137"/>
      <c r="LGC66" s="137"/>
      <c r="LGD66" s="137"/>
      <c r="LGE66" s="137"/>
      <c r="LGF66" s="137"/>
      <c r="LGG66" s="137"/>
      <c r="LGH66" s="137"/>
      <c r="LGI66" s="137"/>
      <c r="LGJ66" s="137"/>
      <c r="LGK66" s="137"/>
      <c r="LGL66" s="137"/>
      <c r="LGM66" s="137"/>
      <c r="LGN66" s="137"/>
      <c r="LGO66" s="137"/>
      <c r="LGP66" s="137"/>
      <c r="LGQ66" s="137"/>
      <c r="LGR66" s="137"/>
      <c r="LGS66" s="137"/>
      <c r="LGT66" s="137"/>
      <c r="LGU66" s="137"/>
      <c r="LGV66" s="137"/>
      <c r="LGW66" s="137"/>
      <c r="LGX66" s="137"/>
      <c r="LGY66" s="137"/>
      <c r="LGZ66" s="137"/>
      <c r="LHA66" s="137"/>
      <c r="LHB66" s="137"/>
      <c r="LHC66" s="137"/>
      <c r="LHD66" s="137"/>
      <c r="LHE66" s="137"/>
      <c r="LHF66" s="137"/>
      <c r="LHG66" s="137"/>
      <c r="LHH66" s="137"/>
      <c r="LHI66" s="137"/>
      <c r="LHJ66" s="137"/>
      <c r="LHK66" s="137"/>
      <c r="LHL66" s="137"/>
      <c r="LHM66" s="137"/>
      <c r="LHN66" s="137"/>
      <c r="LHO66" s="137"/>
      <c r="LHP66" s="137"/>
      <c r="LHQ66" s="137"/>
      <c r="LHR66" s="137"/>
      <c r="LHS66" s="137"/>
      <c r="LHT66" s="137"/>
      <c r="LHU66" s="137"/>
      <c r="LHV66" s="137"/>
      <c r="LHW66" s="137"/>
      <c r="LHX66" s="137"/>
      <c r="LHY66" s="137"/>
      <c r="LHZ66" s="137"/>
      <c r="LIA66" s="137"/>
      <c r="LIB66" s="137"/>
      <c r="LIC66" s="137"/>
      <c r="LID66" s="137"/>
      <c r="LIE66" s="137"/>
      <c r="LIF66" s="137"/>
      <c r="LIG66" s="137"/>
      <c r="LIH66" s="137"/>
      <c r="LII66" s="137"/>
      <c r="LIJ66" s="137"/>
      <c r="LIK66" s="137"/>
      <c r="LIL66" s="137"/>
      <c r="LIM66" s="137"/>
      <c r="LIN66" s="137"/>
      <c r="LIO66" s="137"/>
      <c r="LIP66" s="137"/>
      <c r="LIQ66" s="137"/>
      <c r="LIR66" s="137"/>
      <c r="LIS66" s="137"/>
      <c r="LIT66" s="137"/>
      <c r="LIU66" s="137"/>
      <c r="LIV66" s="137"/>
      <c r="LIW66" s="137"/>
      <c r="LIX66" s="137"/>
      <c r="LIY66" s="137"/>
      <c r="LIZ66" s="137"/>
      <c r="LJA66" s="137"/>
      <c r="LJB66" s="137"/>
      <c r="LJC66" s="137"/>
      <c r="LJD66" s="137"/>
      <c r="LJE66" s="137"/>
      <c r="LJF66" s="137"/>
      <c r="LJG66" s="137"/>
      <c r="LJH66" s="137"/>
      <c r="LJI66" s="137"/>
      <c r="LJJ66" s="137"/>
      <c r="LJK66" s="137"/>
      <c r="LJL66" s="137"/>
      <c r="LJM66" s="137"/>
      <c r="LJN66" s="137"/>
      <c r="LJO66" s="137"/>
      <c r="LJP66" s="137"/>
      <c r="LJQ66" s="137"/>
      <c r="LJR66" s="137"/>
      <c r="LJS66" s="137"/>
      <c r="LJT66" s="137"/>
      <c r="LJU66" s="137"/>
      <c r="LJV66" s="137"/>
      <c r="LJW66" s="137"/>
      <c r="LJX66" s="137"/>
      <c r="LJY66" s="137"/>
      <c r="LJZ66" s="137"/>
      <c r="LKA66" s="137"/>
      <c r="LKB66" s="137"/>
      <c r="LKC66" s="137"/>
      <c r="LKD66" s="137"/>
      <c r="LKE66" s="137"/>
      <c r="LKF66" s="137"/>
      <c r="LKG66" s="137"/>
      <c r="LKH66" s="137"/>
      <c r="LKI66" s="137"/>
      <c r="LKJ66" s="137"/>
      <c r="LKK66" s="137"/>
      <c r="LKL66" s="137"/>
      <c r="LKM66" s="137"/>
      <c r="LKN66" s="137"/>
      <c r="LKO66" s="137"/>
      <c r="LKP66" s="137"/>
      <c r="LKQ66" s="137"/>
      <c r="LKR66" s="137"/>
      <c r="LKS66" s="137"/>
      <c r="LKT66" s="137"/>
      <c r="LKU66" s="137"/>
      <c r="LKV66" s="137"/>
      <c r="LKW66" s="137"/>
      <c r="LKX66" s="137"/>
      <c r="LKY66" s="137"/>
      <c r="LKZ66" s="137"/>
      <c r="LLA66" s="137"/>
      <c r="LLB66" s="137"/>
      <c r="LLC66" s="137"/>
      <c r="LLD66" s="137"/>
      <c r="LLE66" s="137"/>
      <c r="LLF66" s="137"/>
      <c r="LLG66" s="137"/>
      <c r="LLH66" s="137"/>
      <c r="LLI66" s="137"/>
      <c r="LLJ66" s="137"/>
      <c r="LLK66" s="137"/>
      <c r="LLL66" s="137"/>
      <c r="LLM66" s="137"/>
      <c r="LLN66" s="137"/>
      <c r="LLO66" s="137"/>
      <c r="LLP66" s="137"/>
      <c r="LLQ66" s="137"/>
      <c r="LLR66" s="137"/>
      <c r="LLS66" s="137"/>
      <c r="LLT66" s="137"/>
      <c r="LLU66" s="137"/>
      <c r="LLV66" s="137"/>
      <c r="LLW66" s="137"/>
      <c r="LLX66" s="137"/>
      <c r="LLY66" s="137"/>
      <c r="LLZ66" s="137"/>
      <c r="LMA66" s="137"/>
      <c r="LMB66" s="137"/>
      <c r="LMC66" s="137"/>
      <c r="LMD66" s="137"/>
      <c r="LME66" s="137"/>
      <c r="LMF66" s="137"/>
      <c r="LMG66" s="137"/>
      <c r="LMH66" s="137"/>
      <c r="LMI66" s="137"/>
      <c r="LMJ66" s="137"/>
      <c r="LMK66" s="137"/>
      <c r="LML66" s="137"/>
      <c r="LMM66" s="137"/>
      <c r="LMN66" s="137"/>
      <c r="LMO66" s="137"/>
      <c r="LMP66" s="137"/>
      <c r="LMQ66" s="137"/>
      <c r="LMR66" s="137"/>
      <c r="LMS66" s="137"/>
      <c r="LMT66" s="137"/>
      <c r="LMU66" s="137"/>
      <c r="LMV66" s="137"/>
      <c r="LMW66" s="137"/>
      <c r="LMX66" s="137"/>
      <c r="LMY66" s="137"/>
      <c r="LMZ66" s="137"/>
      <c r="LNA66" s="137"/>
      <c r="LNB66" s="137"/>
      <c r="LNC66" s="137"/>
      <c r="LND66" s="137"/>
      <c r="LNE66" s="137"/>
      <c r="LNF66" s="137"/>
      <c r="LNG66" s="137"/>
      <c r="LNH66" s="137"/>
      <c r="LNI66" s="137"/>
      <c r="LNJ66" s="137"/>
      <c r="LNK66" s="137"/>
      <c r="LNL66" s="137"/>
      <c r="LNM66" s="137"/>
      <c r="LNN66" s="137"/>
      <c r="LNO66" s="137"/>
      <c r="LNP66" s="137"/>
      <c r="LNQ66" s="137"/>
      <c r="LNR66" s="137"/>
      <c r="LNS66" s="137"/>
      <c r="LNT66" s="137"/>
      <c r="LNU66" s="137"/>
      <c r="LNV66" s="137"/>
      <c r="LNW66" s="137"/>
      <c r="LNX66" s="137"/>
      <c r="LNY66" s="137"/>
      <c r="LNZ66" s="137"/>
      <c r="LOA66" s="137"/>
      <c r="LOB66" s="137"/>
      <c r="LOC66" s="137"/>
      <c r="LOD66" s="137"/>
      <c r="LOE66" s="137"/>
      <c r="LOF66" s="137"/>
      <c r="LOG66" s="137"/>
      <c r="LOH66" s="137"/>
      <c r="LOI66" s="137"/>
      <c r="LOJ66" s="137"/>
      <c r="LOK66" s="137"/>
      <c r="LOL66" s="137"/>
      <c r="LOM66" s="137"/>
      <c r="LON66" s="137"/>
      <c r="LOO66" s="137"/>
      <c r="LOP66" s="137"/>
      <c r="LOQ66" s="137"/>
      <c r="LOR66" s="137"/>
      <c r="LOS66" s="137"/>
      <c r="LOT66" s="137"/>
      <c r="LOU66" s="137"/>
      <c r="LOV66" s="137"/>
      <c r="LOW66" s="137"/>
      <c r="LOX66" s="137"/>
      <c r="LOY66" s="137"/>
      <c r="LOZ66" s="137"/>
      <c r="LPA66" s="137"/>
      <c r="LPB66" s="137"/>
      <c r="LPC66" s="137"/>
      <c r="LPD66" s="137"/>
      <c r="LPE66" s="137"/>
      <c r="LPF66" s="137"/>
      <c r="LPG66" s="137"/>
      <c r="LPH66" s="137"/>
      <c r="LPI66" s="137"/>
      <c r="LPJ66" s="137"/>
      <c r="LPK66" s="137"/>
      <c r="LPL66" s="137"/>
      <c r="LPM66" s="137"/>
      <c r="LPN66" s="137"/>
      <c r="LPO66" s="137"/>
      <c r="LPP66" s="137"/>
      <c r="LPQ66" s="137"/>
      <c r="LPR66" s="137"/>
      <c r="LPS66" s="137"/>
      <c r="LPT66" s="137"/>
      <c r="LPU66" s="137"/>
      <c r="LPV66" s="137"/>
      <c r="LPW66" s="137"/>
      <c r="LPX66" s="137"/>
      <c r="LPY66" s="137"/>
      <c r="LPZ66" s="137"/>
      <c r="LQA66" s="137"/>
      <c r="LQB66" s="137"/>
      <c r="LQC66" s="137"/>
      <c r="LQD66" s="137"/>
      <c r="LQE66" s="137"/>
      <c r="LQF66" s="137"/>
      <c r="LQG66" s="137"/>
      <c r="LQH66" s="137"/>
      <c r="LQI66" s="137"/>
      <c r="LQJ66" s="137"/>
      <c r="LQK66" s="137"/>
      <c r="LQL66" s="137"/>
      <c r="LQM66" s="137"/>
      <c r="LQN66" s="137"/>
      <c r="LQO66" s="137"/>
      <c r="LQP66" s="137"/>
      <c r="LQQ66" s="137"/>
      <c r="LQR66" s="137"/>
      <c r="LQS66" s="137"/>
      <c r="LQT66" s="137"/>
      <c r="LQU66" s="137"/>
      <c r="LQV66" s="137"/>
      <c r="LQW66" s="137"/>
      <c r="LQX66" s="137"/>
      <c r="LQY66" s="137"/>
      <c r="LQZ66" s="137"/>
      <c r="LRA66" s="137"/>
      <c r="LRB66" s="137"/>
      <c r="LRC66" s="137"/>
      <c r="LRD66" s="137"/>
      <c r="LRE66" s="137"/>
      <c r="LRF66" s="137"/>
      <c r="LRG66" s="137"/>
      <c r="LRH66" s="137"/>
      <c r="LRI66" s="137"/>
      <c r="LRJ66" s="137"/>
      <c r="LRK66" s="137"/>
      <c r="LRL66" s="137"/>
      <c r="LRM66" s="137"/>
      <c r="LRN66" s="137"/>
      <c r="LRO66" s="137"/>
      <c r="LRP66" s="137"/>
      <c r="LRQ66" s="137"/>
      <c r="LRR66" s="137"/>
      <c r="LRS66" s="137"/>
      <c r="LRT66" s="137"/>
      <c r="LRU66" s="137"/>
      <c r="LRV66" s="137"/>
      <c r="LRW66" s="137"/>
      <c r="LRX66" s="137"/>
      <c r="LRY66" s="137"/>
      <c r="LRZ66" s="137"/>
      <c r="LSA66" s="137"/>
      <c r="LSB66" s="137"/>
      <c r="LSC66" s="137"/>
      <c r="LSD66" s="137"/>
      <c r="LSE66" s="137"/>
      <c r="LSF66" s="137"/>
      <c r="LSG66" s="137"/>
      <c r="LSH66" s="137"/>
      <c r="LSI66" s="137"/>
      <c r="LSJ66" s="137"/>
      <c r="LSK66" s="137"/>
      <c r="LSL66" s="137"/>
      <c r="LSM66" s="137"/>
      <c r="LSN66" s="137"/>
      <c r="LSO66" s="137"/>
      <c r="LSP66" s="137"/>
      <c r="LSQ66" s="137"/>
      <c r="LSR66" s="137"/>
      <c r="LSS66" s="137"/>
      <c r="LST66" s="137"/>
      <c r="LSU66" s="137"/>
      <c r="LSV66" s="137"/>
      <c r="LSW66" s="137"/>
      <c r="LSX66" s="137"/>
      <c r="LSY66" s="137"/>
      <c r="LSZ66" s="137"/>
      <c r="LTA66" s="137"/>
      <c r="LTB66" s="137"/>
      <c r="LTC66" s="137"/>
      <c r="LTD66" s="137"/>
      <c r="LTE66" s="137"/>
      <c r="LTF66" s="137"/>
      <c r="LTG66" s="137"/>
      <c r="LTH66" s="137"/>
      <c r="LTI66" s="137"/>
      <c r="LTJ66" s="137"/>
      <c r="LTK66" s="137"/>
      <c r="LTL66" s="137"/>
      <c r="LTM66" s="137"/>
      <c r="LTN66" s="137"/>
      <c r="LTO66" s="137"/>
      <c r="LTP66" s="137"/>
      <c r="LTQ66" s="137"/>
      <c r="LTR66" s="137"/>
      <c r="LTS66" s="137"/>
      <c r="LTT66" s="137"/>
      <c r="LTU66" s="137"/>
      <c r="LTV66" s="137"/>
      <c r="LTW66" s="137"/>
      <c r="LTX66" s="137"/>
      <c r="LTY66" s="137"/>
      <c r="LTZ66" s="137"/>
      <c r="LUA66" s="137"/>
      <c r="LUB66" s="137"/>
      <c r="LUC66" s="137"/>
      <c r="LUD66" s="137"/>
      <c r="LUE66" s="137"/>
      <c r="LUF66" s="137"/>
      <c r="LUG66" s="137"/>
      <c r="LUH66" s="137"/>
      <c r="LUI66" s="137"/>
      <c r="LUJ66" s="137"/>
      <c r="LUK66" s="137"/>
      <c r="LUL66" s="137"/>
      <c r="LUM66" s="137"/>
      <c r="LUN66" s="137"/>
      <c r="LUO66" s="137"/>
      <c r="LUP66" s="137"/>
      <c r="LUQ66" s="137"/>
      <c r="LUR66" s="137"/>
      <c r="LUS66" s="137"/>
      <c r="LUT66" s="137"/>
      <c r="LUU66" s="137"/>
      <c r="LUV66" s="137"/>
      <c r="LUW66" s="137"/>
      <c r="LUX66" s="137"/>
      <c r="LUY66" s="137"/>
      <c r="LUZ66" s="137"/>
      <c r="LVA66" s="137"/>
      <c r="LVB66" s="137"/>
      <c r="LVC66" s="137"/>
      <c r="LVD66" s="137"/>
      <c r="LVE66" s="137"/>
      <c r="LVF66" s="137"/>
      <c r="LVG66" s="137"/>
      <c r="LVH66" s="137"/>
      <c r="LVI66" s="137"/>
      <c r="LVJ66" s="137"/>
      <c r="LVK66" s="137"/>
      <c r="LVL66" s="137"/>
      <c r="LVM66" s="137"/>
      <c r="LVN66" s="137"/>
      <c r="LVO66" s="137"/>
      <c r="LVP66" s="137"/>
      <c r="LVQ66" s="137"/>
      <c r="LVR66" s="137"/>
      <c r="LVS66" s="137"/>
      <c r="LVT66" s="137"/>
      <c r="LVU66" s="137"/>
      <c r="LVV66" s="137"/>
      <c r="LVW66" s="137"/>
      <c r="LVX66" s="137"/>
      <c r="LVY66" s="137"/>
      <c r="LVZ66" s="137"/>
      <c r="LWA66" s="137"/>
      <c r="LWB66" s="137"/>
      <c r="LWC66" s="137"/>
      <c r="LWD66" s="137"/>
      <c r="LWE66" s="137"/>
      <c r="LWF66" s="137"/>
      <c r="LWG66" s="137"/>
      <c r="LWH66" s="137"/>
      <c r="LWI66" s="137"/>
      <c r="LWJ66" s="137"/>
      <c r="LWK66" s="137"/>
      <c r="LWL66" s="137"/>
      <c r="LWM66" s="137"/>
      <c r="LWN66" s="137"/>
      <c r="LWO66" s="137"/>
      <c r="LWP66" s="137"/>
      <c r="LWQ66" s="137"/>
      <c r="LWR66" s="137"/>
      <c r="LWS66" s="137"/>
      <c r="LWT66" s="137"/>
      <c r="LWU66" s="137"/>
      <c r="LWV66" s="137"/>
      <c r="LWW66" s="137"/>
      <c r="LWX66" s="137"/>
      <c r="LWY66" s="137"/>
      <c r="LWZ66" s="137"/>
      <c r="LXA66" s="137"/>
      <c r="LXB66" s="137"/>
      <c r="LXC66" s="137"/>
      <c r="LXD66" s="137"/>
      <c r="LXE66" s="137"/>
      <c r="LXF66" s="137"/>
      <c r="LXG66" s="137"/>
      <c r="LXH66" s="137"/>
      <c r="LXI66" s="137"/>
      <c r="LXJ66" s="137"/>
      <c r="LXK66" s="137"/>
      <c r="LXL66" s="137"/>
      <c r="LXM66" s="137"/>
      <c r="LXN66" s="137"/>
      <c r="LXO66" s="137"/>
      <c r="LXP66" s="137"/>
      <c r="LXQ66" s="137"/>
      <c r="LXR66" s="137"/>
      <c r="LXS66" s="137"/>
      <c r="LXT66" s="137"/>
      <c r="LXU66" s="137"/>
      <c r="LXV66" s="137"/>
      <c r="LXW66" s="137"/>
      <c r="LXX66" s="137"/>
      <c r="LXY66" s="137"/>
      <c r="LXZ66" s="137"/>
      <c r="LYA66" s="137"/>
      <c r="LYB66" s="137"/>
      <c r="LYC66" s="137"/>
      <c r="LYD66" s="137"/>
      <c r="LYE66" s="137"/>
      <c r="LYF66" s="137"/>
      <c r="LYG66" s="137"/>
      <c r="LYH66" s="137"/>
      <c r="LYI66" s="137"/>
      <c r="LYJ66" s="137"/>
      <c r="LYK66" s="137"/>
      <c r="LYL66" s="137"/>
      <c r="LYM66" s="137"/>
      <c r="LYN66" s="137"/>
      <c r="LYO66" s="137"/>
      <c r="LYP66" s="137"/>
      <c r="LYQ66" s="137"/>
      <c r="LYR66" s="137"/>
      <c r="LYS66" s="137"/>
      <c r="LYT66" s="137"/>
      <c r="LYU66" s="137"/>
      <c r="LYV66" s="137"/>
      <c r="LYW66" s="137"/>
      <c r="LYX66" s="137"/>
      <c r="LYY66" s="137"/>
      <c r="LYZ66" s="137"/>
      <c r="LZA66" s="137"/>
      <c r="LZB66" s="137"/>
      <c r="LZC66" s="137"/>
      <c r="LZD66" s="137"/>
      <c r="LZE66" s="137"/>
      <c r="LZF66" s="137"/>
      <c r="LZG66" s="137"/>
      <c r="LZH66" s="137"/>
      <c r="LZI66" s="137"/>
      <c r="LZJ66" s="137"/>
      <c r="LZK66" s="137"/>
      <c r="LZL66" s="137"/>
      <c r="LZM66" s="137"/>
      <c r="LZN66" s="137"/>
      <c r="LZO66" s="137"/>
      <c r="LZP66" s="137"/>
      <c r="LZQ66" s="137"/>
      <c r="LZR66" s="137"/>
      <c r="LZS66" s="137"/>
      <c r="LZT66" s="137"/>
      <c r="LZU66" s="137"/>
      <c r="LZV66" s="137"/>
      <c r="LZW66" s="137"/>
      <c r="LZX66" s="137"/>
      <c r="LZY66" s="137"/>
      <c r="LZZ66" s="137"/>
      <c r="MAA66" s="137"/>
      <c r="MAB66" s="137"/>
      <c r="MAC66" s="137"/>
      <c r="MAD66" s="137"/>
      <c r="MAE66" s="137"/>
      <c r="MAF66" s="137"/>
      <c r="MAG66" s="137"/>
      <c r="MAH66" s="137"/>
      <c r="MAI66" s="137"/>
      <c r="MAJ66" s="137"/>
      <c r="MAK66" s="137"/>
      <c r="MAL66" s="137"/>
      <c r="MAM66" s="137"/>
      <c r="MAN66" s="137"/>
      <c r="MAO66" s="137"/>
      <c r="MAP66" s="137"/>
      <c r="MAQ66" s="137"/>
      <c r="MAR66" s="137"/>
      <c r="MAS66" s="137"/>
      <c r="MAT66" s="137"/>
      <c r="MAU66" s="137"/>
      <c r="MAV66" s="137"/>
      <c r="MAW66" s="137"/>
      <c r="MAX66" s="137"/>
      <c r="MAY66" s="137"/>
      <c r="MAZ66" s="137"/>
      <c r="MBA66" s="137"/>
      <c r="MBB66" s="137"/>
      <c r="MBC66" s="137"/>
      <c r="MBD66" s="137"/>
      <c r="MBE66" s="137"/>
      <c r="MBF66" s="137"/>
      <c r="MBG66" s="137"/>
      <c r="MBH66" s="137"/>
      <c r="MBI66" s="137"/>
      <c r="MBJ66" s="137"/>
      <c r="MBK66" s="137"/>
      <c r="MBL66" s="137"/>
      <c r="MBM66" s="137"/>
      <c r="MBN66" s="137"/>
      <c r="MBO66" s="137"/>
      <c r="MBP66" s="137"/>
      <c r="MBQ66" s="137"/>
      <c r="MBR66" s="137"/>
      <c r="MBS66" s="137"/>
      <c r="MBT66" s="137"/>
      <c r="MBU66" s="137"/>
      <c r="MBV66" s="137"/>
      <c r="MBW66" s="137"/>
      <c r="MBX66" s="137"/>
      <c r="MBY66" s="137"/>
      <c r="MBZ66" s="137"/>
      <c r="MCA66" s="137"/>
      <c r="MCB66" s="137"/>
      <c r="MCC66" s="137"/>
      <c r="MCD66" s="137"/>
      <c r="MCE66" s="137"/>
      <c r="MCF66" s="137"/>
      <c r="MCG66" s="137"/>
      <c r="MCH66" s="137"/>
      <c r="MCI66" s="137"/>
      <c r="MCJ66" s="137"/>
      <c r="MCK66" s="137"/>
      <c r="MCL66" s="137"/>
      <c r="MCM66" s="137"/>
      <c r="MCN66" s="137"/>
      <c r="MCO66" s="137"/>
      <c r="MCP66" s="137"/>
      <c r="MCQ66" s="137"/>
      <c r="MCR66" s="137"/>
      <c r="MCS66" s="137"/>
      <c r="MCT66" s="137"/>
      <c r="MCU66" s="137"/>
      <c r="MCV66" s="137"/>
      <c r="MCW66" s="137"/>
      <c r="MCX66" s="137"/>
      <c r="MCY66" s="137"/>
      <c r="MCZ66" s="137"/>
      <c r="MDA66" s="137"/>
      <c r="MDB66" s="137"/>
      <c r="MDC66" s="137"/>
      <c r="MDD66" s="137"/>
      <c r="MDE66" s="137"/>
      <c r="MDF66" s="137"/>
      <c r="MDG66" s="137"/>
      <c r="MDH66" s="137"/>
      <c r="MDI66" s="137"/>
      <c r="MDJ66" s="137"/>
      <c r="MDK66" s="137"/>
      <c r="MDL66" s="137"/>
      <c r="MDM66" s="137"/>
      <c r="MDN66" s="137"/>
      <c r="MDO66" s="137"/>
      <c r="MDP66" s="137"/>
      <c r="MDQ66" s="137"/>
      <c r="MDR66" s="137"/>
      <c r="MDS66" s="137"/>
      <c r="MDT66" s="137"/>
      <c r="MDU66" s="137"/>
      <c r="MDV66" s="137"/>
      <c r="MDW66" s="137"/>
      <c r="MDX66" s="137"/>
      <c r="MDY66" s="137"/>
      <c r="MDZ66" s="137"/>
      <c r="MEA66" s="137"/>
      <c r="MEB66" s="137"/>
      <c r="MEC66" s="137"/>
      <c r="MED66" s="137"/>
      <c r="MEE66" s="137"/>
      <c r="MEF66" s="137"/>
      <c r="MEG66" s="137"/>
      <c r="MEH66" s="137"/>
      <c r="MEI66" s="137"/>
      <c r="MEJ66" s="137"/>
      <c r="MEK66" s="137"/>
      <c r="MEL66" s="137"/>
      <c r="MEM66" s="137"/>
      <c r="MEN66" s="137"/>
      <c r="MEO66" s="137"/>
      <c r="MEP66" s="137"/>
      <c r="MEQ66" s="137"/>
      <c r="MER66" s="137"/>
      <c r="MES66" s="137"/>
      <c r="MET66" s="137"/>
      <c r="MEU66" s="137"/>
      <c r="MEV66" s="137"/>
      <c r="MEW66" s="137"/>
      <c r="MEX66" s="137"/>
      <c r="MEY66" s="137"/>
      <c r="MEZ66" s="137"/>
      <c r="MFA66" s="137"/>
      <c r="MFB66" s="137"/>
      <c r="MFC66" s="137"/>
      <c r="MFD66" s="137"/>
      <c r="MFE66" s="137"/>
      <c r="MFF66" s="137"/>
      <c r="MFG66" s="137"/>
      <c r="MFH66" s="137"/>
      <c r="MFI66" s="137"/>
      <c r="MFJ66" s="137"/>
      <c r="MFK66" s="137"/>
      <c r="MFL66" s="137"/>
      <c r="MFM66" s="137"/>
      <c r="MFN66" s="137"/>
      <c r="MFO66" s="137"/>
      <c r="MFP66" s="137"/>
      <c r="MFQ66" s="137"/>
      <c r="MFR66" s="137"/>
      <c r="MFS66" s="137"/>
      <c r="MFT66" s="137"/>
      <c r="MFU66" s="137"/>
      <c r="MFV66" s="137"/>
      <c r="MFW66" s="137"/>
      <c r="MFX66" s="137"/>
      <c r="MFY66" s="137"/>
      <c r="MFZ66" s="137"/>
      <c r="MGA66" s="137"/>
      <c r="MGB66" s="137"/>
      <c r="MGC66" s="137"/>
      <c r="MGD66" s="137"/>
      <c r="MGE66" s="137"/>
      <c r="MGF66" s="137"/>
      <c r="MGG66" s="137"/>
      <c r="MGH66" s="137"/>
      <c r="MGI66" s="137"/>
      <c r="MGJ66" s="137"/>
      <c r="MGK66" s="137"/>
      <c r="MGL66" s="137"/>
      <c r="MGM66" s="137"/>
      <c r="MGN66" s="137"/>
      <c r="MGO66" s="137"/>
      <c r="MGP66" s="137"/>
      <c r="MGQ66" s="137"/>
      <c r="MGR66" s="137"/>
      <c r="MGS66" s="137"/>
      <c r="MGT66" s="137"/>
      <c r="MGU66" s="137"/>
      <c r="MGV66" s="137"/>
      <c r="MGW66" s="137"/>
      <c r="MGX66" s="137"/>
      <c r="MGY66" s="137"/>
      <c r="MGZ66" s="137"/>
      <c r="MHA66" s="137"/>
      <c r="MHB66" s="137"/>
      <c r="MHC66" s="137"/>
      <c r="MHD66" s="137"/>
      <c r="MHE66" s="137"/>
      <c r="MHF66" s="137"/>
      <c r="MHG66" s="137"/>
      <c r="MHH66" s="137"/>
      <c r="MHI66" s="137"/>
      <c r="MHJ66" s="137"/>
      <c r="MHK66" s="137"/>
      <c r="MHL66" s="137"/>
      <c r="MHM66" s="137"/>
      <c r="MHN66" s="137"/>
      <c r="MHO66" s="137"/>
      <c r="MHP66" s="137"/>
      <c r="MHQ66" s="137"/>
      <c r="MHR66" s="137"/>
      <c r="MHS66" s="137"/>
      <c r="MHT66" s="137"/>
      <c r="MHU66" s="137"/>
      <c r="MHV66" s="137"/>
      <c r="MHW66" s="137"/>
      <c r="MHX66" s="137"/>
      <c r="MHY66" s="137"/>
      <c r="MHZ66" s="137"/>
      <c r="MIA66" s="137"/>
      <c r="MIB66" s="137"/>
      <c r="MIC66" s="137"/>
      <c r="MID66" s="137"/>
      <c r="MIE66" s="137"/>
      <c r="MIF66" s="137"/>
      <c r="MIG66" s="137"/>
      <c r="MIH66" s="137"/>
      <c r="MII66" s="137"/>
      <c r="MIJ66" s="137"/>
      <c r="MIK66" s="137"/>
      <c r="MIL66" s="137"/>
      <c r="MIM66" s="137"/>
      <c r="MIN66" s="137"/>
      <c r="MIO66" s="137"/>
      <c r="MIP66" s="137"/>
      <c r="MIQ66" s="137"/>
      <c r="MIR66" s="137"/>
      <c r="MIS66" s="137"/>
      <c r="MIT66" s="137"/>
      <c r="MIU66" s="137"/>
      <c r="MIV66" s="137"/>
      <c r="MIW66" s="137"/>
      <c r="MIX66" s="137"/>
      <c r="MIY66" s="137"/>
      <c r="MIZ66" s="137"/>
      <c r="MJA66" s="137"/>
      <c r="MJB66" s="137"/>
      <c r="MJC66" s="137"/>
      <c r="MJD66" s="137"/>
      <c r="MJE66" s="137"/>
      <c r="MJF66" s="137"/>
      <c r="MJG66" s="137"/>
      <c r="MJH66" s="137"/>
      <c r="MJI66" s="137"/>
      <c r="MJJ66" s="137"/>
      <c r="MJK66" s="137"/>
      <c r="MJL66" s="137"/>
      <c r="MJM66" s="137"/>
      <c r="MJN66" s="137"/>
      <c r="MJO66" s="137"/>
      <c r="MJP66" s="137"/>
      <c r="MJQ66" s="137"/>
      <c r="MJR66" s="137"/>
      <c r="MJS66" s="137"/>
      <c r="MJT66" s="137"/>
      <c r="MJU66" s="137"/>
      <c r="MJV66" s="137"/>
      <c r="MJW66" s="137"/>
      <c r="MJX66" s="137"/>
      <c r="MJY66" s="137"/>
      <c r="MJZ66" s="137"/>
      <c r="MKA66" s="137"/>
      <c r="MKB66" s="137"/>
      <c r="MKC66" s="137"/>
      <c r="MKD66" s="137"/>
      <c r="MKE66" s="137"/>
      <c r="MKF66" s="137"/>
      <c r="MKG66" s="137"/>
      <c r="MKH66" s="137"/>
      <c r="MKI66" s="137"/>
      <c r="MKJ66" s="137"/>
      <c r="MKK66" s="137"/>
      <c r="MKL66" s="137"/>
      <c r="MKM66" s="137"/>
      <c r="MKN66" s="137"/>
      <c r="MKO66" s="137"/>
      <c r="MKP66" s="137"/>
      <c r="MKQ66" s="137"/>
      <c r="MKR66" s="137"/>
      <c r="MKS66" s="137"/>
      <c r="MKT66" s="137"/>
      <c r="MKU66" s="137"/>
      <c r="MKV66" s="137"/>
      <c r="MKW66" s="137"/>
      <c r="MKX66" s="137"/>
      <c r="MKY66" s="137"/>
      <c r="MKZ66" s="137"/>
      <c r="MLA66" s="137"/>
      <c r="MLB66" s="137"/>
      <c r="MLC66" s="137"/>
      <c r="MLD66" s="137"/>
      <c r="MLE66" s="137"/>
      <c r="MLF66" s="137"/>
      <c r="MLG66" s="137"/>
      <c r="MLH66" s="137"/>
      <c r="MLI66" s="137"/>
      <c r="MLJ66" s="137"/>
      <c r="MLK66" s="137"/>
      <c r="MLL66" s="137"/>
      <c r="MLM66" s="137"/>
      <c r="MLN66" s="137"/>
      <c r="MLO66" s="137"/>
      <c r="MLP66" s="137"/>
      <c r="MLQ66" s="137"/>
      <c r="MLR66" s="137"/>
      <c r="MLS66" s="137"/>
      <c r="MLT66" s="137"/>
      <c r="MLU66" s="137"/>
      <c r="MLV66" s="137"/>
      <c r="MLW66" s="137"/>
      <c r="MLX66" s="137"/>
      <c r="MLY66" s="137"/>
      <c r="MLZ66" s="137"/>
      <c r="MMA66" s="137"/>
      <c r="MMB66" s="137"/>
      <c r="MMC66" s="137"/>
      <c r="MMD66" s="137"/>
      <c r="MME66" s="137"/>
      <c r="MMF66" s="137"/>
      <c r="MMG66" s="137"/>
      <c r="MMH66" s="137"/>
      <c r="MMI66" s="137"/>
      <c r="MMJ66" s="137"/>
      <c r="MMK66" s="137"/>
      <c r="MML66" s="137"/>
      <c r="MMM66" s="137"/>
      <c r="MMN66" s="137"/>
      <c r="MMO66" s="137"/>
      <c r="MMP66" s="137"/>
      <c r="MMQ66" s="137"/>
      <c r="MMR66" s="137"/>
      <c r="MMS66" s="137"/>
      <c r="MMT66" s="137"/>
      <c r="MMU66" s="137"/>
      <c r="MMV66" s="137"/>
      <c r="MMW66" s="137"/>
      <c r="MMX66" s="137"/>
      <c r="MMY66" s="137"/>
      <c r="MMZ66" s="137"/>
      <c r="MNA66" s="137"/>
      <c r="MNB66" s="137"/>
      <c r="MNC66" s="137"/>
      <c r="MND66" s="137"/>
      <c r="MNE66" s="137"/>
      <c r="MNF66" s="137"/>
      <c r="MNG66" s="137"/>
      <c r="MNH66" s="137"/>
      <c r="MNI66" s="137"/>
      <c r="MNJ66" s="137"/>
      <c r="MNK66" s="137"/>
      <c r="MNL66" s="137"/>
      <c r="MNM66" s="137"/>
      <c r="MNN66" s="137"/>
      <c r="MNO66" s="137"/>
      <c r="MNP66" s="137"/>
      <c r="MNQ66" s="137"/>
      <c r="MNR66" s="137"/>
      <c r="MNS66" s="137"/>
      <c r="MNT66" s="137"/>
      <c r="MNU66" s="137"/>
      <c r="MNV66" s="137"/>
      <c r="MNW66" s="137"/>
      <c r="MNX66" s="137"/>
      <c r="MNY66" s="137"/>
      <c r="MNZ66" s="137"/>
      <c r="MOA66" s="137"/>
      <c r="MOB66" s="137"/>
      <c r="MOC66" s="137"/>
      <c r="MOD66" s="137"/>
      <c r="MOE66" s="137"/>
      <c r="MOF66" s="137"/>
      <c r="MOG66" s="137"/>
      <c r="MOH66" s="137"/>
      <c r="MOI66" s="137"/>
      <c r="MOJ66" s="137"/>
      <c r="MOK66" s="137"/>
      <c r="MOL66" s="137"/>
      <c r="MOM66" s="137"/>
      <c r="MON66" s="137"/>
      <c r="MOO66" s="137"/>
      <c r="MOP66" s="137"/>
      <c r="MOQ66" s="137"/>
      <c r="MOR66" s="137"/>
      <c r="MOS66" s="137"/>
      <c r="MOT66" s="137"/>
      <c r="MOU66" s="137"/>
      <c r="MOV66" s="137"/>
      <c r="MOW66" s="137"/>
      <c r="MOX66" s="137"/>
      <c r="MOY66" s="137"/>
      <c r="MOZ66" s="137"/>
      <c r="MPA66" s="137"/>
      <c r="MPB66" s="137"/>
      <c r="MPC66" s="137"/>
      <c r="MPD66" s="137"/>
      <c r="MPE66" s="137"/>
      <c r="MPF66" s="137"/>
      <c r="MPG66" s="137"/>
      <c r="MPH66" s="137"/>
      <c r="MPI66" s="137"/>
      <c r="MPJ66" s="137"/>
      <c r="MPK66" s="137"/>
      <c r="MPL66" s="137"/>
      <c r="MPM66" s="137"/>
      <c r="MPN66" s="137"/>
      <c r="MPO66" s="137"/>
      <c r="MPP66" s="137"/>
      <c r="MPQ66" s="137"/>
      <c r="MPR66" s="137"/>
      <c r="MPS66" s="137"/>
      <c r="MPT66" s="137"/>
      <c r="MPU66" s="137"/>
      <c r="MPV66" s="137"/>
      <c r="MPW66" s="137"/>
      <c r="MPX66" s="137"/>
      <c r="MPY66" s="137"/>
      <c r="MPZ66" s="137"/>
      <c r="MQA66" s="137"/>
      <c r="MQB66" s="137"/>
      <c r="MQC66" s="137"/>
      <c r="MQD66" s="137"/>
      <c r="MQE66" s="137"/>
      <c r="MQF66" s="137"/>
      <c r="MQG66" s="137"/>
      <c r="MQH66" s="137"/>
      <c r="MQI66" s="137"/>
      <c r="MQJ66" s="137"/>
      <c r="MQK66" s="137"/>
      <c r="MQL66" s="137"/>
      <c r="MQM66" s="137"/>
      <c r="MQN66" s="137"/>
      <c r="MQO66" s="137"/>
      <c r="MQP66" s="137"/>
      <c r="MQQ66" s="137"/>
      <c r="MQR66" s="137"/>
      <c r="MQS66" s="137"/>
      <c r="MQT66" s="137"/>
      <c r="MQU66" s="137"/>
      <c r="MQV66" s="137"/>
      <c r="MQW66" s="137"/>
      <c r="MQX66" s="137"/>
      <c r="MQY66" s="137"/>
      <c r="MQZ66" s="137"/>
      <c r="MRA66" s="137"/>
      <c r="MRB66" s="137"/>
      <c r="MRC66" s="137"/>
      <c r="MRD66" s="137"/>
      <c r="MRE66" s="137"/>
      <c r="MRF66" s="137"/>
      <c r="MRG66" s="137"/>
      <c r="MRH66" s="137"/>
      <c r="MRI66" s="137"/>
      <c r="MRJ66" s="137"/>
      <c r="MRK66" s="137"/>
      <c r="MRL66" s="137"/>
      <c r="MRM66" s="137"/>
      <c r="MRN66" s="137"/>
      <c r="MRO66" s="137"/>
      <c r="MRP66" s="137"/>
      <c r="MRQ66" s="137"/>
      <c r="MRR66" s="137"/>
      <c r="MRS66" s="137"/>
      <c r="MRT66" s="137"/>
      <c r="MRU66" s="137"/>
      <c r="MRV66" s="137"/>
      <c r="MRW66" s="137"/>
      <c r="MRX66" s="137"/>
      <c r="MRY66" s="137"/>
      <c r="MRZ66" s="137"/>
      <c r="MSA66" s="137"/>
      <c r="MSB66" s="137"/>
      <c r="MSC66" s="137"/>
      <c r="MSD66" s="137"/>
      <c r="MSE66" s="137"/>
      <c r="MSF66" s="137"/>
      <c r="MSG66" s="137"/>
      <c r="MSH66" s="137"/>
      <c r="MSI66" s="137"/>
      <c r="MSJ66" s="137"/>
      <c r="MSK66" s="137"/>
      <c r="MSL66" s="137"/>
      <c r="MSM66" s="137"/>
      <c r="MSN66" s="137"/>
      <c r="MSO66" s="137"/>
      <c r="MSP66" s="137"/>
      <c r="MSQ66" s="137"/>
      <c r="MSR66" s="137"/>
      <c r="MSS66" s="137"/>
      <c r="MST66" s="137"/>
      <c r="MSU66" s="137"/>
      <c r="MSV66" s="137"/>
      <c r="MSW66" s="137"/>
      <c r="MSX66" s="137"/>
      <c r="MSY66" s="137"/>
      <c r="MSZ66" s="137"/>
      <c r="MTA66" s="137"/>
      <c r="MTB66" s="137"/>
      <c r="MTC66" s="137"/>
      <c r="MTD66" s="137"/>
      <c r="MTE66" s="137"/>
      <c r="MTF66" s="137"/>
      <c r="MTG66" s="137"/>
      <c r="MTH66" s="137"/>
      <c r="MTI66" s="137"/>
      <c r="MTJ66" s="137"/>
      <c r="MTK66" s="137"/>
      <c r="MTL66" s="137"/>
      <c r="MTM66" s="137"/>
      <c r="MTN66" s="137"/>
      <c r="MTO66" s="137"/>
      <c r="MTP66" s="137"/>
      <c r="MTQ66" s="137"/>
      <c r="MTR66" s="137"/>
      <c r="MTS66" s="137"/>
      <c r="MTT66" s="137"/>
      <c r="MTU66" s="137"/>
      <c r="MTV66" s="137"/>
      <c r="MTW66" s="137"/>
      <c r="MTX66" s="137"/>
      <c r="MTY66" s="137"/>
      <c r="MTZ66" s="137"/>
      <c r="MUA66" s="137"/>
      <c r="MUB66" s="137"/>
      <c r="MUC66" s="137"/>
      <c r="MUD66" s="137"/>
      <c r="MUE66" s="137"/>
      <c r="MUF66" s="137"/>
      <c r="MUG66" s="137"/>
      <c r="MUH66" s="137"/>
      <c r="MUI66" s="137"/>
      <c r="MUJ66" s="137"/>
      <c r="MUK66" s="137"/>
      <c r="MUL66" s="137"/>
      <c r="MUM66" s="137"/>
      <c r="MUN66" s="137"/>
      <c r="MUO66" s="137"/>
      <c r="MUP66" s="137"/>
      <c r="MUQ66" s="137"/>
      <c r="MUR66" s="137"/>
      <c r="MUS66" s="137"/>
      <c r="MUT66" s="137"/>
      <c r="MUU66" s="137"/>
      <c r="MUV66" s="137"/>
      <c r="MUW66" s="137"/>
      <c r="MUX66" s="137"/>
      <c r="MUY66" s="137"/>
      <c r="MUZ66" s="137"/>
      <c r="MVA66" s="137"/>
      <c r="MVB66" s="137"/>
      <c r="MVC66" s="137"/>
      <c r="MVD66" s="137"/>
      <c r="MVE66" s="137"/>
      <c r="MVF66" s="137"/>
      <c r="MVG66" s="137"/>
      <c r="MVH66" s="137"/>
      <c r="MVI66" s="137"/>
      <c r="MVJ66" s="137"/>
      <c r="MVK66" s="137"/>
      <c r="MVL66" s="137"/>
      <c r="MVM66" s="137"/>
      <c r="MVN66" s="137"/>
      <c r="MVO66" s="137"/>
      <c r="MVP66" s="137"/>
      <c r="MVQ66" s="137"/>
      <c r="MVR66" s="137"/>
      <c r="MVS66" s="137"/>
      <c r="MVT66" s="137"/>
      <c r="MVU66" s="137"/>
      <c r="MVV66" s="137"/>
      <c r="MVW66" s="137"/>
      <c r="MVX66" s="137"/>
      <c r="MVY66" s="137"/>
      <c r="MVZ66" s="137"/>
      <c r="MWA66" s="137"/>
      <c r="MWB66" s="137"/>
      <c r="MWC66" s="137"/>
      <c r="MWD66" s="137"/>
      <c r="MWE66" s="137"/>
      <c r="MWF66" s="137"/>
      <c r="MWG66" s="137"/>
      <c r="MWH66" s="137"/>
      <c r="MWI66" s="137"/>
      <c r="MWJ66" s="137"/>
      <c r="MWK66" s="137"/>
      <c r="MWL66" s="137"/>
      <c r="MWM66" s="137"/>
      <c r="MWN66" s="137"/>
      <c r="MWO66" s="137"/>
      <c r="MWP66" s="137"/>
      <c r="MWQ66" s="137"/>
      <c r="MWR66" s="137"/>
      <c r="MWS66" s="137"/>
      <c r="MWT66" s="137"/>
      <c r="MWU66" s="137"/>
      <c r="MWV66" s="137"/>
      <c r="MWW66" s="137"/>
      <c r="MWX66" s="137"/>
      <c r="MWY66" s="137"/>
      <c r="MWZ66" s="137"/>
      <c r="MXA66" s="137"/>
      <c r="MXB66" s="137"/>
      <c r="MXC66" s="137"/>
      <c r="MXD66" s="137"/>
      <c r="MXE66" s="137"/>
      <c r="MXF66" s="137"/>
      <c r="MXG66" s="137"/>
      <c r="MXH66" s="137"/>
      <c r="MXI66" s="137"/>
      <c r="MXJ66" s="137"/>
      <c r="MXK66" s="137"/>
      <c r="MXL66" s="137"/>
      <c r="MXM66" s="137"/>
      <c r="MXN66" s="137"/>
      <c r="MXO66" s="137"/>
      <c r="MXP66" s="137"/>
      <c r="MXQ66" s="137"/>
      <c r="MXR66" s="137"/>
      <c r="MXS66" s="137"/>
      <c r="MXT66" s="137"/>
      <c r="MXU66" s="137"/>
      <c r="MXV66" s="137"/>
      <c r="MXW66" s="137"/>
      <c r="MXX66" s="137"/>
      <c r="MXY66" s="137"/>
      <c r="MXZ66" s="137"/>
      <c r="MYA66" s="137"/>
      <c r="MYB66" s="137"/>
      <c r="MYC66" s="137"/>
      <c r="MYD66" s="137"/>
      <c r="MYE66" s="137"/>
      <c r="MYF66" s="137"/>
      <c r="MYG66" s="137"/>
      <c r="MYH66" s="137"/>
      <c r="MYI66" s="137"/>
      <c r="MYJ66" s="137"/>
      <c r="MYK66" s="137"/>
      <c r="MYL66" s="137"/>
      <c r="MYM66" s="137"/>
      <c r="MYN66" s="137"/>
      <c r="MYO66" s="137"/>
      <c r="MYP66" s="137"/>
      <c r="MYQ66" s="137"/>
      <c r="MYR66" s="137"/>
      <c r="MYS66" s="137"/>
      <c r="MYT66" s="137"/>
      <c r="MYU66" s="137"/>
      <c r="MYV66" s="137"/>
      <c r="MYW66" s="137"/>
      <c r="MYX66" s="137"/>
      <c r="MYY66" s="137"/>
      <c r="MYZ66" s="137"/>
      <c r="MZA66" s="137"/>
      <c r="MZB66" s="137"/>
      <c r="MZC66" s="137"/>
      <c r="MZD66" s="137"/>
      <c r="MZE66" s="137"/>
      <c r="MZF66" s="137"/>
      <c r="MZG66" s="137"/>
      <c r="MZH66" s="137"/>
      <c r="MZI66" s="137"/>
      <c r="MZJ66" s="137"/>
      <c r="MZK66" s="137"/>
      <c r="MZL66" s="137"/>
      <c r="MZM66" s="137"/>
      <c r="MZN66" s="137"/>
      <c r="MZO66" s="137"/>
      <c r="MZP66" s="137"/>
      <c r="MZQ66" s="137"/>
      <c r="MZR66" s="137"/>
      <c r="MZS66" s="137"/>
      <c r="MZT66" s="137"/>
      <c r="MZU66" s="137"/>
      <c r="MZV66" s="137"/>
      <c r="MZW66" s="137"/>
      <c r="MZX66" s="137"/>
      <c r="MZY66" s="137"/>
      <c r="MZZ66" s="137"/>
      <c r="NAA66" s="137"/>
      <c r="NAB66" s="137"/>
      <c r="NAC66" s="137"/>
      <c r="NAD66" s="137"/>
      <c r="NAE66" s="137"/>
      <c r="NAF66" s="137"/>
      <c r="NAG66" s="137"/>
      <c r="NAH66" s="137"/>
      <c r="NAI66" s="137"/>
      <c r="NAJ66" s="137"/>
      <c r="NAK66" s="137"/>
      <c r="NAL66" s="137"/>
      <c r="NAM66" s="137"/>
      <c r="NAN66" s="137"/>
      <c r="NAO66" s="137"/>
      <c r="NAP66" s="137"/>
      <c r="NAQ66" s="137"/>
      <c r="NAR66" s="137"/>
      <c r="NAS66" s="137"/>
      <c r="NAT66" s="137"/>
      <c r="NAU66" s="137"/>
      <c r="NAV66" s="137"/>
      <c r="NAW66" s="137"/>
      <c r="NAX66" s="137"/>
      <c r="NAY66" s="137"/>
      <c r="NAZ66" s="137"/>
      <c r="NBA66" s="137"/>
      <c r="NBB66" s="137"/>
      <c r="NBC66" s="137"/>
      <c r="NBD66" s="137"/>
      <c r="NBE66" s="137"/>
      <c r="NBF66" s="137"/>
      <c r="NBG66" s="137"/>
      <c r="NBH66" s="137"/>
      <c r="NBI66" s="137"/>
      <c r="NBJ66" s="137"/>
      <c r="NBK66" s="137"/>
      <c r="NBL66" s="137"/>
      <c r="NBM66" s="137"/>
      <c r="NBN66" s="137"/>
      <c r="NBO66" s="137"/>
      <c r="NBP66" s="137"/>
      <c r="NBQ66" s="137"/>
      <c r="NBR66" s="137"/>
      <c r="NBS66" s="137"/>
      <c r="NBT66" s="137"/>
      <c r="NBU66" s="137"/>
      <c r="NBV66" s="137"/>
      <c r="NBW66" s="137"/>
      <c r="NBX66" s="137"/>
      <c r="NBY66" s="137"/>
      <c r="NBZ66" s="137"/>
      <c r="NCA66" s="137"/>
      <c r="NCB66" s="137"/>
      <c r="NCC66" s="137"/>
      <c r="NCD66" s="137"/>
      <c r="NCE66" s="137"/>
      <c r="NCF66" s="137"/>
      <c r="NCG66" s="137"/>
      <c r="NCH66" s="137"/>
      <c r="NCI66" s="137"/>
      <c r="NCJ66" s="137"/>
      <c r="NCK66" s="137"/>
      <c r="NCL66" s="137"/>
      <c r="NCM66" s="137"/>
      <c r="NCN66" s="137"/>
      <c r="NCO66" s="137"/>
      <c r="NCP66" s="137"/>
      <c r="NCQ66" s="137"/>
      <c r="NCR66" s="137"/>
      <c r="NCS66" s="137"/>
      <c r="NCT66" s="137"/>
      <c r="NCU66" s="137"/>
      <c r="NCV66" s="137"/>
      <c r="NCW66" s="137"/>
      <c r="NCX66" s="137"/>
      <c r="NCY66" s="137"/>
      <c r="NCZ66" s="137"/>
      <c r="NDA66" s="137"/>
      <c r="NDB66" s="137"/>
      <c r="NDC66" s="137"/>
      <c r="NDD66" s="137"/>
      <c r="NDE66" s="137"/>
      <c r="NDF66" s="137"/>
      <c r="NDG66" s="137"/>
      <c r="NDH66" s="137"/>
      <c r="NDI66" s="137"/>
      <c r="NDJ66" s="137"/>
      <c r="NDK66" s="137"/>
      <c r="NDL66" s="137"/>
      <c r="NDM66" s="137"/>
      <c r="NDN66" s="137"/>
      <c r="NDO66" s="137"/>
      <c r="NDP66" s="137"/>
      <c r="NDQ66" s="137"/>
      <c r="NDR66" s="137"/>
      <c r="NDS66" s="137"/>
      <c r="NDT66" s="137"/>
      <c r="NDU66" s="137"/>
      <c r="NDV66" s="137"/>
      <c r="NDW66" s="137"/>
      <c r="NDX66" s="137"/>
      <c r="NDY66" s="137"/>
      <c r="NDZ66" s="137"/>
      <c r="NEA66" s="137"/>
      <c r="NEB66" s="137"/>
      <c r="NEC66" s="137"/>
      <c r="NED66" s="137"/>
      <c r="NEE66" s="137"/>
      <c r="NEF66" s="137"/>
      <c r="NEG66" s="137"/>
      <c r="NEH66" s="137"/>
      <c r="NEI66" s="137"/>
      <c r="NEJ66" s="137"/>
      <c r="NEK66" s="137"/>
      <c r="NEL66" s="137"/>
      <c r="NEM66" s="137"/>
      <c r="NEN66" s="137"/>
      <c r="NEO66" s="137"/>
      <c r="NEP66" s="137"/>
      <c r="NEQ66" s="137"/>
      <c r="NER66" s="137"/>
      <c r="NES66" s="137"/>
      <c r="NET66" s="137"/>
      <c r="NEU66" s="137"/>
      <c r="NEV66" s="137"/>
      <c r="NEW66" s="137"/>
      <c r="NEX66" s="137"/>
      <c r="NEY66" s="137"/>
      <c r="NEZ66" s="137"/>
      <c r="NFA66" s="137"/>
      <c r="NFB66" s="137"/>
      <c r="NFC66" s="137"/>
      <c r="NFD66" s="137"/>
      <c r="NFE66" s="137"/>
      <c r="NFF66" s="137"/>
      <c r="NFG66" s="137"/>
      <c r="NFH66" s="137"/>
      <c r="NFI66" s="137"/>
      <c r="NFJ66" s="137"/>
      <c r="NFK66" s="137"/>
      <c r="NFL66" s="137"/>
      <c r="NFM66" s="137"/>
      <c r="NFN66" s="137"/>
      <c r="NFO66" s="137"/>
      <c r="NFP66" s="137"/>
      <c r="NFQ66" s="137"/>
      <c r="NFR66" s="137"/>
      <c r="NFS66" s="137"/>
      <c r="NFT66" s="137"/>
      <c r="NFU66" s="137"/>
      <c r="NFV66" s="137"/>
      <c r="NFW66" s="137"/>
      <c r="NFX66" s="137"/>
      <c r="NFY66" s="137"/>
      <c r="NFZ66" s="137"/>
      <c r="NGA66" s="137"/>
      <c r="NGB66" s="137"/>
      <c r="NGC66" s="137"/>
      <c r="NGD66" s="137"/>
      <c r="NGE66" s="137"/>
      <c r="NGF66" s="137"/>
      <c r="NGG66" s="137"/>
      <c r="NGH66" s="137"/>
      <c r="NGI66" s="137"/>
      <c r="NGJ66" s="137"/>
      <c r="NGK66" s="137"/>
      <c r="NGL66" s="137"/>
      <c r="NGM66" s="137"/>
      <c r="NGN66" s="137"/>
      <c r="NGO66" s="137"/>
      <c r="NGP66" s="137"/>
      <c r="NGQ66" s="137"/>
      <c r="NGR66" s="137"/>
      <c r="NGS66" s="137"/>
      <c r="NGT66" s="137"/>
      <c r="NGU66" s="137"/>
      <c r="NGV66" s="137"/>
      <c r="NGW66" s="137"/>
      <c r="NGX66" s="137"/>
      <c r="NGY66" s="137"/>
      <c r="NGZ66" s="137"/>
      <c r="NHA66" s="137"/>
      <c r="NHB66" s="137"/>
      <c r="NHC66" s="137"/>
      <c r="NHD66" s="137"/>
      <c r="NHE66" s="137"/>
      <c r="NHF66" s="137"/>
      <c r="NHG66" s="137"/>
      <c r="NHH66" s="137"/>
      <c r="NHI66" s="137"/>
      <c r="NHJ66" s="137"/>
      <c r="NHK66" s="137"/>
      <c r="NHL66" s="137"/>
      <c r="NHM66" s="137"/>
      <c r="NHN66" s="137"/>
      <c r="NHO66" s="137"/>
      <c r="NHP66" s="137"/>
      <c r="NHQ66" s="137"/>
      <c r="NHR66" s="137"/>
      <c r="NHS66" s="137"/>
      <c r="NHT66" s="137"/>
      <c r="NHU66" s="137"/>
      <c r="NHV66" s="137"/>
      <c r="NHW66" s="137"/>
      <c r="NHX66" s="137"/>
      <c r="NHY66" s="137"/>
      <c r="NHZ66" s="137"/>
      <c r="NIA66" s="137"/>
      <c r="NIB66" s="137"/>
      <c r="NIC66" s="137"/>
      <c r="NID66" s="137"/>
      <c r="NIE66" s="137"/>
      <c r="NIF66" s="137"/>
      <c r="NIG66" s="137"/>
      <c r="NIH66" s="137"/>
      <c r="NII66" s="137"/>
      <c r="NIJ66" s="137"/>
      <c r="NIK66" s="137"/>
      <c r="NIL66" s="137"/>
      <c r="NIM66" s="137"/>
      <c r="NIN66" s="137"/>
      <c r="NIO66" s="137"/>
      <c r="NIP66" s="137"/>
      <c r="NIQ66" s="137"/>
      <c r="NIR66" s="137"/>
      <c r="NIS66" s="137"/>
      <c r="NIT66" s="137"/>
      <c r="NIU66" s="137"/>
      <c r="NIV66" s="137"/>
      <c r="NIW66" s="137"/>
      <c r="NIX66" s="137"/>
      <c r="NIY66" s="137"/>
      <c r="NIZ66" s="137"/>
      <c r="NJA66" s="137"/>
      <c r="NJB66" s="137"/>
      <c r="NJC66" s="137"/>
      <c r="NJD66" s="137"/>
      <c r="NJE66" s="137"/>
      <c r="NJF66" s="137"/>
      <c r="NJG66" s="137"/>
      <c r="NJH66" s="137"/>
      <c r="NJI66" s="137"/>
      <c r="NJJ66" s="137"/>
      <c r="NJK66" s="137"/>
      <c r="NJL66" s="137"/>
      <c r="NJM66" s="137"/>
      <c r="NJN66" s="137"/>
      <c r="NJO66" s="137"/>
      <c r="NJP66" s="137"/>
      <c r="NJQ66" s="137"/>
      <c r="NJR66" s="137"/>
      <c r="NJS66" s="137"/>
      <c r="NJT66" s="137"/>
      <c r="NJU66" s="137"/>
      <c r="NJV66" s="137"/>
      <c r="NJW66" s="137"/>
      <c r="NJX66" s="137"/>
      <c r="NJY66" s="137"/>
      <c r="NJZ66" s="137"/>
      <c r="NKA66" s="137"/>
      <c r="NKB66" s="137"/>
      <c r="NKC66" s="137"/>
      <c r="NKD66" s="137"/>
      <c r="NKE66" s="137"/>
      <c r="NKF66" s="137"/>
      <c r="NKG66" s="137"/>
      <c r="NKH66" s="137"/>
      <c r="NKI66" s="137"/>
      <c r="NKJ66" s="137"/>
      <c r="NKK66" s="137"/>
      <c r="NKL66" s="137"/>
      <c r="NKM66" s="137"/>
      <c r="NKN66" s="137"/>
      <c r="NKO66" s="137"/>
      <c r="NKP66" s="137"/>
      <c r="NKQ66" s="137"/>
      <c r="NKR66" s="137"/>
      <c r="NKS66" s="137"/>
      <c r="NKT66" s="137"/>
      <c r="NKU66" s="137"/>
      <c r="NKV66" s="137"/>
      <c r="NKW66" s="137"/>
      <c r="NKX66" s="137"/>
      <c r="NKY66" s="137"/>
      <c r="NKZ66" s="137"/>
      <c r="NLA66" s="137"/>
      <c r="NLB66" s="137"/>
      <c r="NLC66" s="137"/>
      <c r="NLD66" s="137"/>
      <c r="NLE66" s="137"/>
      <c r="NLF66" s="137"/>
      <c r="NLG66" s="137"/>
      <c r="NLH66" s="137"/>
      <c r="NLI66" s="137"/>
      <c r="NLJ66" s="137"/>
      <c r="NLK66" s="137"/>
      <c r="NLL66" s="137"/>
      <c r="NLM66" s="137"/>
      <c r="NLN66" s="137"/>
      <c r="NLO66" s="137"/>
      <c r="NLP66" s="137"/>
      <c r="NLQ66" s="137"/>
      <c r="NLR66" s="137"/>
      <c r="NLS66" s="137"/>
      <c r="NLT66" s="137"/>
      <c r="NLU66" s="137"/>
      <c r="NLV66" s="137"/>
      <c r="NLW66" s="137"/>
      <c r="NLX66" s="137"/>
      <c r="NLY66" s="137"/>
      <c r="NLZ66" s="137"/>
      <c r="NMA66" s="137"/>
      <c r="NMB66" s="137"/>
      <c r="NMC66" s="137"/>
      <c r="NMD66" s="137"/>
      <c r="NME66" s="137"/>
      <c r="NMF66" s="137"/>
      <c r="NMG66" s="137"/>
      <c r="NMH66" s="137"/>
      <c r="NMI66" s="137"/>
      <c r="NMJ66" s="137"/>
      <c r="NMK66" s="137"/>
      <c r="NML66" s="137"/>
      <c r="NMM66" s="137"/>
      <c r="NMN66" s="137"/>
      <c r="NMO66" s="137"/>
      <c r="NMP66" s="137"/>
      <c r="NMQ66" s="137"/>
      <c r="NMR66" s="137"/>
      <c r="NMS66" s="137"/>
      <c r="NMT66" s="137"/>
      <c r="NMU66" s="137"/>
      <c r="NMV66" s="137"/>
      <c r="NMW66" s="137"/>
      <c r="NMX66" s="137"/>
      <c r="NMY66" s="137"/>
      <c r="NMZ66" s="137"/>
      <c r="NNA66" s="137"/>
      <c r="NNB66" s="137"/>
      <c r="NNC66" s="137"/>
      <c r="NND66" s="137"/>
      <c r="NNE66" s="137"/>
      <c r="NNF66" s="137"/>
      <c r="NNG66" s="137"/>
      <c r="NNH66" s="137"/>
      <c r="NNI66" s="137"/>
      <c r="NNJ66" s="137"/>
      <c r="NNK66" s="137"/>
      <c r="NNL66" s="137"/>
      <c r="NNM66" s="137"/>
      <c r="NNN66" s="137"/>
      <c r="NNO66" s="137"/>
      <c r="NNP66" s="137"/>
      <c r="NNQ66" s="137"/>
      <c r="NNR66" s="137"/>
      <c r="NNS66" s="137"/>
      <c r="NNT66" s="137"/>
      <c r="NNU66" s="137"/>
      <c r="NNV66" s="137"/>
      <c r="NNW66" s="137"/>
      <c r="NNX66" s="137"/>
      <c r="NNY66" s="137"/>
      <c r="NNZ66" s="137"/>
      <c r="NOA66" s="137"/>
      <c r="NOB66" s="137"/>
      <c r="NOC66" s="137"/>
      <c r="NOD66" s="137"/>
      <c r="NOE66" s="137"/>
      <c r="NOF66" s="137"/>
      <c r="NOG66" s="137"/>
      <c r="NOH66" s="137"/>
      <c r="NOI66" s="137"/>
      <c r="NOJ66" s="137"/>
      <c r="NOK66" s="137"/>
      <c r="NOL66" s="137"/>
      <c r="NOM66" s="137"/>
      <c r="NON66" s="137"/>
      <c r="NOO66" s="137"/>
      <c r="NOP66" s="137"/>
      <c r="NOQ66" s="137"/>
      <c r="NOR66" s="137"/>
      <c r="NOS66" s="137"/>
      <c r="NOT66" s="137"/>
      <c r="NOU66" s="137"/>
      <c r="NOV66" s="137"/>
      <c r="NOW66" s="137"/>
      <c r="NOX66" s="137"/>
      <c r="NOY66" s="137"/>
      <c r="NOZ66" s="137"/>
      <c r="NPA66" s="137"/>
      <c r="NPB66" s="137"/>
      <c r="NPC66" s="137"/>
      <c r="NPD66" s="137"/>
      <c r="NPE66" s="137"/>
      <c r="NPF66" s="137"/>
      <c r="NPG66" s="137"/>
      <c r="NPH66" s="137"/>
      <c r="NPI66" s="137"/>
      <c r="NPJ66" s="137"/>
      <c r="NPK66" s="137"/>
      <c r="NPL66" s="137"/>
      <c r="NPM66" s="137"/>
      <c r="NPN66" s="137"/>
      <c r="NPO66" s="137"/>
      <c r="NPP66" s="137"/>
      <c r="NPQ66" s="137"/>
      <c r="NPR66" s="137"/>
      <c r="NPS66" s="137"/>
      <c r="NPT66" s="137"/>
      <c r="NPU66" s="137"/>
      <c r="NPV66" s="137"/>
      <c r="NPW66" s="137"/>
      <c r="NPX66" s="137"/>
      <c r="NPY66" s="137"/>
      <c r="NPZ66" s="137"/>
      <c r="NQA66" s="137"/>
      <c r="NQB66" s="137"/>
      <c r="NQC66" s="137"/>
      <c r="NQD66" s="137"/>
      <c r="NQE66" s="137"/>
      <c r="NQF66" s="137"/>
      <c r="NQG66" s="137"/>
      <c r="NQH66" s="137"/>
      <c r="NQI66" s="137"/>
      <c r="NQJ66" s="137"/>
      <c r="NQK66" s="137"/>
      <c r="NQL66" s="137"/>
      <c r="NQM66" s="137"/>
      <c r="NQN66" s="137"/>
      <c r="NQO66" s="137"/>
      <c r="NQP66" s="137"/>
      <c r="NQQ66" s="137"/>
      <c r="NQR66" s="137"/>
      <c r="NQS66" s="137"/>
      <c r="NQT66" s="137"/>
      <c r="NQU66" s="137"/>
      <c r="NQV66" s="137"/>
      <c r="NQW66" s="137"/>
      <c r="NQX66" s="137"/>
      <c r="NQY66" s="137"/>
      <c r="NQZ66" s="137"/>
      <c r="NRA66" s="137"/>
      <c r="NRB66" s="137"/>
      <c r="NRC66" s="137"/>
      <c r="NRD66" s="137"/>
      <c r="NRE66" s="137"/>
      <c r="NRF66" s="137"/>
      <c r="NRG66" s="137"/>
      <c r="NRH66" s="137"/>
      <c r="NRI66" s="137"/>
      <c r="NRJ66" s="137"/>
      <c r="NRK66" s="137"/>
      <c r="NRL66" s="137"/>
      <c r="NRM66" s="137"/>
      <c r="NRN66" s="137"/>
      <c r="NRO66" s="137"/>
      <c r="NRP66" s="137"/>
      <c r="NRQ66" s="137"/>
      <c r="NRR66" s="137"/>
      <c r="NRS66" s="137"/>
      <c r="NRT66" s="137"/>
      <c r="NRU66" s="137"/>
      <c r="NRV66" s="137"/>
      <c r="NRW66" s="137"/>
      <c r="NRX66" s="137"/>
      <c r="NRY66" s="137"/>
      <c r="NRZ66" s="137"/>
      <c r="NSA66" s="137"/>
      <c r="NSB66" s="137"/>
      <c r="NSC66" s="137"/>
      <c r="NSD66" s="137"/>
      <c r="NSE66" s="137"/>
      <c r="NSF66" s="137"/>
      <c r="NSG66" s="137"/>
      <c r="NSH66" s="137"/>
      <c r="NSI66" s="137"/>
      <c r="NSJ66" s="137"/>
      <c r="NSK66" s="137"/>
      <c r="NSL66" s="137"/>
      <c r="NSM66" s="137"/>
      <c r="NSN66" s="137"/>
      <c r="NSO66" s="137"/>
      <c r="NSP66" s="137"/>
      <c r="NSQ66" s="137"/>
      <c r="NSR66" s="137"/>
      <c r="NSS66" s="137"/>
      <c r="NST66" s="137"/>
      <c r="NSU66" s="137"/>
      <c r="NSV66" s="137"/>
      <c r="NSW66" s="137"/>
      <c r="NSX66" s="137"/>
      <c r="NSY66" s="137"/>
      <c r="NSZ66" s="137"/>
      <c r="NTA66" s="137"/>
      <c r="NTB66" s="137"/>
      <c r="NTC66" s="137"/>
      <c r="NTD66" s="137"/>
      <c r="NTE66" s="137"/>
      <c r="NTF66" s="137"/>
      <c r="NTG66" s="137"/>
      <c r="NTH66" s="137"/>
      <c r="NTI66" s="137"/>
      <c r="NTJ66" s="137"/>
      <c r="NTK66" s="137"/>
      <c r="NTL66" s="137"/>
      <c r="NTM66" s="137"/>
      <c r="NTN66" s="137"/>
      <c r="NTO66" s="137"/>
      <c r="NTP66" s="137"/>
      <c r="NTQ66" s="137"/>
      <c r="NTR66" s="137"/>
      <c r="NTS66" s="137"/>
      <c r="NTT66" s="137"/>
      <c r="NTU66" s="137"/>
      <c r="NTV66" s="137"/>
      <c r="NTW66" s="137"/>
      <c r="NTX66" s="137"/>
      <c r="NTY66" s="137"/>
      <c r="NTZ66" s="137"/>
      <c r="NUA66" s="137"/>
      <c r="NUB66" s="137"/>
      <c r="NUC66" s="137"/>
      <c r="NUD66" s="137"/>
      <c r="NUE66" s="137"/>
      <c r="NUF66" s="137"/>
      <c r="NUG66" s="137"/>
      <c r="NUH66" s="137"/>
      <c r="NUI66" s="137"/>
      <c r="NUJ66" s="137"/>
      <c r="NUK66" s="137"/>
      <c r="NUL66" s="137"/>
      <c r="NUM66" s="137"/>
      <c r="NUN66" s="137"/>
      <c r="NUO66" s="137"/>
      <c r="NUP66" s="137"/>
      <c r="NUQ66" s="137"/>
      <c r="NUR66" s="137"/>
      <c r="NUS66" s="137"/>
      <c r="NUT66" s="137"/>
      <c r="NUU66" s="137"/>
      <c r="NUV66" s="137"/>
      <c r="NUW66" s="137"/>
      <c r="NUX66" s="137"/>
      <c r="NUY66" s="137"/>
      <c r="NUZ66" s="137"/>
      <c r="NVA66" s="137"/>
      <c r="NVB66" s="137"/>
      <c r="NVC66" s="137"/>
      <c r="NVD66" s="137"/>
      <c r="NVE66" s="137"/>
      <c r="NVF66" s="137"/>
      <c r="NVG66" s="137"/>
      <c r="NVH66" s="137"/>
      <c r="NVI66" s="137"/>
      <c r="NVJ66" s="137"/>
      <c r="NVK66" s="137"/>
      <c r="NVL66" s="137"/>
      <c r="NVM66" s="137"/>
      <c r="NVN66" s="137"/>
      <c r="NVO66" s="137"/>
      <c r="NVP66" s="137"/>
      <c r="NVQ66" s="137"/>
      <c r="NVR66" s="137"/>
      <c r="NVS66" s="137"/>
      <c r="NVT66" s="137"/>
      <c r="NVU66" s="137"/>
      <c r="NVV66" s="137"/>
      <c r="NVW66" s="137"/>
      <c r="NVX66" s="137"/>
      <c r="NVY66" s="137"/>
      <c r="NVZ66" s="137"/>
      <c r="NWA66" s="137"/>
      <c r="NWB66" s="137"/>
      <c r="NWC66" s="137"/>
      <c r="NWD66" s="137"/>
      <c r="NWE66" s="137"/>
      <c r="NWF66" s="137"/>
      <c r="NWG66" s="137"/>
      <c r="NWH66" s="137"/>
      <c r="NWI66" s="137"/>
      <c r="NWJ66" s="137"/>
      <c r="NWK66" s="137"/>
      <c r="NWL66" s="137"/>
      <c r="NWM66" s="137"/>
      <c r="NWN66" s="137"/>
      <c r="NWO66" s="137"/>
      <c r="NWP66" s="137"/>
      <c r="NWQ66" s="137"/>
      <c r="NWR66" s="137"/>
      <c r="NWS66" s="137"/>
      <c r="NWT66" s="137"/>
      <c r="NWU66" s="137"/>
      <c r="NWV66" s="137"/>
      <c r="NWW66" s="137"/>
      <c r="NWX66" s="137"/>
      <c r="NWY66" s="137"/>
      <c r="NWZ66" s="137"/>
      <c r="NXA66" s="137"/>
      <c r="NXB66" s="137"/>
      <c r="NXC66" s="137"/>
      <c r="NXD66" s="137"/>
      <c r="NXE66" s="137"/>
      <c r="NXF66" s="137"/>
      <c r="NXG66" s="137"/>
      <c r="NXH66" s="137"/>
      <c r="NXI66" s="137"/>
      <c r="NXJ66" s="137"/>
      <c r="NXK66" s="137"/>
      <c r="NXL66" s="137"/>
      <c r="NXM66" s="137"/>
      <c r="NXN66" s="137"/>
      <c r="NXO66" s="137"/>
      <c r="NXP66" s="137"/>
      <c r="NXQ66" s="137"/>
      <c r="NXR66" s="137"/>
      <c r="NXS66" s="137"/>
      <c r="NXT66" s="137"/>
      <c r="NXU66" s="137"/>
      <c r="NXV66" s="137"/>
      <c r="NXW66" s="137"/>
      <c r="NXX66" s="137"/>
      <c r="NXY66" s="137"/>
      <c r="NXZ66" s="137"/>
      <c r="NYA66" s="137"/>
      <c r="NYB66" s="137"/>
      <c r="NYC66" s="137"/>
      <c r="NYD66" s="137"/>
      <c r="NYE66" s="137"/>
      <c r="NYF66" s="137"/>
      <c r="NYG66" s="137"/>
      <c r="NYH66" s="137"/>
      <c r="NYI66" s="137"/>
      <c r="NYJ66" s="137"/>
      <c r="NYK66" s="137"/>
      <c r="NYL66" s="137"/>
      <c r="NYM66" s="137"/>
      <c r="NYN66" s="137"/>
      <c r="NYO66" s="137"/>
      <c r="NYP66" s="137"/>
      <c r="NYQ66" s="137"/>
      <c r="NYR66" s="137"/>
      <c r="NYS66" s="137"/>
      <c r="NYT66" s="137"/>
      <c r="NYU66" s="137"/>
      <c r="NYV66" s="137"/>
      <c r="NYW66" s="137"/>
      <c r="NYX66" s="137"/>
      <c r="NYY66" s="137"/>
      <c r="NYZ66" s="137"/>
      <c r="NZA66" s="137"/>
      <c r="NZB66" s="137"/>
      <c r="NZC66" s="137"/>
      <c r="NZD66" s="137"/>
      <c r="NZE66" s="137"/>
      <c r="NZF66" s="137"/>
      <c r="NZG66" s="137"/>
      <c r="NZH66" s="137"/>
      <c r="NZI66" s="137"/>
      <c r="NZJ66" s="137"/>
      <c r="NZK66" s="137"/>
      <c r="NZL66" s="137"/>
      <c r="NZM66" s="137"/>
      <c r="NZN66" s="137"/>
      <c r="NZO66" s="137"/>
      <c r="NZP66" s="137"/>
      <c r="NZQ66" s="137"/>
      <c r="NZR66" s="137"/>
      <c r="NZS66" s="137"/>
      <c r="NZT66" s="137"/>
      <c r="NZU66" s="137"/>
      <c r="NZV66" s="137"/>
      <c r="NZW66" s="137"/>
      <c r="NZX66" s="137"/>
      <c r="NZY66" s="137"/>
      <c r="NZZ66" s="137"/>
      <c r="OAA66" s="137"/>
      <c r="OAB66" s="137"/>
      <c r="OAC66" s="137"/>
      <c r="OAD66" s="137"/>
      <c r="OAE66" s="137"/>
      <c r="OAF66" s="137"/>
      <c r="OAG66" s="137"/>
      <c r="OAH66" s="137"/>
      <c r="OAI66" s="137"/>
      <c r="OAJ66" s="137"/>
      <c r="OAK66" s="137"/>
      <c r="OAL66" s="137"/>
      <c r="OAM66" s="137"/>
      <c r="OAN66" s="137"/>
      <c r="OAO66" s="137"/>
      <c r="OAP66" s="137"/>
      <c r="OAQ66" s="137"/>
      <c r="OAR66" s="137"/>
      <c r="OAS66" s="137"/>
      <c r="OAT66" s="137"/>
      <c r="OAU66" s="137"/>
      <c r="OAV66" s="137"/>
      <c r="OAW66" s="137"/>
      <c r="OAX66" s="137"/>
      <c r="OAY66" s="137"/>
      <c r="OAZ66" s="137"/>
      <c r="OBA66" s="137"/>
      <c r="OBB66" s="137"/>
      <c r="OBC66" s="137"/>
      <c r="OBD66" s="137"/>
      <c r="OBE66" s="137"/>
      <c r="OBF66" s="137"/>
      <c r="OBG66" s="137"/>
      <c r="OBH66" s="137"/>
      <c r="OBI66" s="137"/>
      <c r="OBJ66" s="137"/>
      <c r="OBK66" s="137"/>
      <c r="OBL66" s="137"/>
      <c r="OBM66" s="137"/>
      <c r="OBN66" s="137"/>
      <c r="OBO66" s="137"/>
      <c r="OBP66" s="137"/>
      <c r="OBQ66" s="137"/>
      <c r="OBR66" s="137"/>
      <c r="OBS66" s="137"/>
      <c r="OBT66" s="137"/>
      <c r="OBU66" s="137"/>
      <c r="OBV66" s="137"/>
      <c r="OBW66" s="137"/>
      <c r="OBX66" s="137"/>
      <c r="OBY66" s="137"/>
      <c r="OBZ66" s="137"/>
      <c r="OCA66" s="137"/>
      <c r="OCB66" s="137"/>
      <c r="OCC66" s="137"/>
      <c r="OCD66" s="137"/>
      <c r="OCE66" s="137"/>
      <c r="OCF66" s="137"/>
      <c r="OCG66" s="137"/>
      <c r="OCH66" s="137"/>
      <c r="OCI66" s="137"/>
      <c r="OCJ66" s="137"/>
      <c r="OCK66" s="137"/>
      <c r="OCL66" s="137"/>
      <c r="OCM66" s="137"/>
      <c r="OCN66" s="137"/>
      <c r="OCO66" s="137"/>
      <c r="OCP66" s="137"/>
      <c r="OCQ66" s="137"/>
      <c r="OCR66" s="137"/>
      <c r="OCS66" s="137"/>
      <c r="OCT66" s="137"/>
      <c r="OCU66" s="137"/>
      <c r="OCV66" s="137"/>
      <c r="OCW66" s="137"/>
      <c r="OCX66" s="137"/>
      <c r="OCY66" s="137"/>
      <c r="OCZ66" s="137"/>
      <c r="ODA66" s="137"/>
      <c r="ODB66" s="137"/>
      <c r="ODC66" s="137"/>
      <c r="ODD66" s="137"/>
      <c r="ODE66" s="137"/>
      <c r="ODF66" s="137"/>
      <c r="ODG66" s="137"/>
      <c r="ODH66" s="137"/>
      <c r="ODI66" s="137"/>
      <c r="ODJ66" s="137"/>
      <c r="ODK66" s="137"/>
      <c r="ODL66" s="137"/>
      <c r="ODM66" s="137"/>
      <c r="ODN66" s="137"/>
      <c r="ODO66" s="137"/>
      <c r="ODP66" s="137"/>
      <c r="ODQ66" s="137"/>
      <c r="ODR66" s="137"/>
      <c r="ODS66" s="137"/>
      <c r="ODT66" s="137"/>
      <c r="ODU66" s="137"/>
      <c r="ODV66" s="137"/>
      <c r="ODW66" s="137"/>
      <c r="ODX66" s="137"/>
      <c r="ODY66" s="137"/>
      <c r="ODZ66" s="137"/>
      <c r="OEA66" s="137"/>
      <c r="OEB66" s="137"/>
      <c r="OEC66" s="137"/>
      <c r="OED66" s="137"/>
      <c r="OEE66" s="137"/>
      <c r="OEF66" s="137"/>
      <c r="OEG66" s="137"/>
      <c r="OEH66" s="137"/>
      <c r="OEI66" s="137"/>
      <c r="OEJ66" s="137"/>
      <c r="OEK66" s="137"/>
      <c r="OEL66" s="137"/>
      <c r="OEM66" s="137"/>
      <c r="OEN66" s="137"/>
      <c r="OEO66" s="137"/>
      <c r="OEP66" s="137"/>
      <c r="OEQ66" s="137"/>
      <c r="OER66" s="137"/>
      <c r="OES66" s="137"/>
      <c r="OET66" s="137"/>
      <c r="OEU66" s="137"/>
      <c r="OEV66" s="137"/>
      <c r="OEW66" s="137"/>
      <c r="OEX66" s="137"/>
      <c r="OEY66" s="137"/>
      <c r="OEZ66" s="137"/>
      <c r="OFA66" s="137"/>
      <c r="OFB66" s="137"/>
      <c r="OFC66" s="137"/>
      <c r="OFD66" s="137"/>
      <c r="OFE66" s="137"/>
      <c r="OFF66" s="137"/>
      <c r="OFG66" s="137"/>
      <c r="OFH66" s="137"/>
      <c r="OFI66" s="137"/>
      <c r="OFJ66" s="137"/>
      <c r="OFK66" s="137"/>
      <c r="OFL66" s="137"/>
      <c r="OFM66" s="137"/>
      <c r="OFN66" s="137"/>
      <c r="OFO66" s="137"/>
      <c r="OFP66" s="137"/>
      <c r="OFQ66" s="137"/>
      <c r="OFR66" s="137"/>
      <c r="OFS66" s="137"/>
      <c r="OFT66" s="137"/>
      <c r="OFU66" s="137"/>
      <c r="OFV66" s="137"/>
      <c r="OFW66" s="137"/>
      <c r="OFX66" s="137"/>
      <c r="OFY66" s="137"/>
      <c r="OFZ66" s="137"/>
      <c r="OGA66" s="137"/>
      <c r="OGB66" s="137"/>
      <c r="OGC66" s="137"/>
      <c r="OGD66" s="137"/>
      <c r="OGE66" s="137"/>
      <c r="OGF66" s="137"/>
      <c r="OGG66" s="137"/>
      <c r="OGH66" s="137"/>
      <c r="OGI66" s="137"/>
      <c r="OGJ66" s="137"/>
      <c r="OGK66" s="137"/>
      <c r="OGL66" s="137"/>
      <c r="OGM66" s="137"/>
      <c r="OGN66" s="137"/>
      <c r="OGO66" s="137"/>
      <c r="OGP66" s="137"/>
      <c r="OGQ66" s="137"/>
      <c r="OGR66" s="137"/>
      <c r="OGS66" s="137"/>
      <c r="OGT66" s="137"/>
      <c r="OGU66" s="137"/>
      <c r="OGV66" s="137"/>
      <c r="OGW66" s="137"/>
      <c r="OGX66" s="137"/>
      <c r="OGY66" s="137"/>
      <c r="OGZ66" s="137"/>
      <c r="OHA66" s="137"/>
      <c r="OHB66" s="137"/>
      <c r="OHC66" s="137"/>
      <c r="OHD66" s="137"/>
      <c r="OHE66" s="137"/>
      <c r="OHF66" s="137"/>
      <c r="OHG66" s="137"/>
      <c r="OHH66" s="137"/>
      <c r="OHI66" s="137"/>
      <c r="OHJ66" s="137"/>
      <c r="OHK66" s="137"/>
      <c r="OHL66" s="137"/>
      <c r="OHM66" s="137"/>
      <c r="OHN66" s="137"/>
      <c r="OHO66" s="137"/>
      <c r="OHP66" s="137"/>
      <c r="OHQ66" s="137"/>
      <c r="OHR66" s="137"/>
      <c r="OHS66" s="137"/>
      <c r="OHT66" s="137"/>
      <c r="OHU66" s="137"/>
      <c r="OHV66" s="137"/>
      <c r="OHW66" s="137"/>
      <c r="OHX66" s="137"/>
      <c r="OHY66" s="137"/>
      <c r="OHZ66" s="137"/>
      <c r="OIA66" s="137"/>
      <c r="OIB66" s="137"/>
      <c r="OIC66" s="137"/>
      <c r="OID66" s="137"/>
      <c r="OIE66" s="137"/>
      <c r="OIF66" s="137"/>
      <c r="OIG66" s="137"/>
      <c r="OIH66" s="137"/>
      <c r="OII66" s="137"/>
      <c r="OIJ66" s="137"/>
      <c r="OIK66" s="137"/>
      <c r="OIL66" s="137"/>
      <c r="OIM66" s="137"/>
      <c r="OIN66" s="137"/>
      <c r="OIO66" s="137"/>
      <c r="OIP66" s="137"/>
      <c r="OIQ66" s="137"/>
      <c r="OIR66" s="137"/>
      <c r="OIS66" s="137"/>
      <c r="OIT66" s="137"/>
      <c r="OIU66" s="137"/>
      <c r="OIV66" s="137"/>
      <c r="OIW66" s="137"/>
      <c r="OIX66" s="137"/>
      <c r="OIY66" s="137"/>
      <c r="OIZ66" s="137"/>
      <c r="OJA66" s="137"/>
      <c r="OJB66" s="137"/>
      <c r="OJC66" s="137"/>
      <c r="OJD66" s="137"/>
      <c r="OJE66" s="137"/>
      <c r="OJF66" s="137"/>
      <c r="OJG66" s="137"/>
      <c r="OJH66" s="137"/>
      <c r="OJI66" s="137"/>
      <c r="OJJ66" s="137"/>
      <c r="OJK66" s="137"/>
      <c r="OJL66" s="137"/>
      <c r="OJM66" s="137"/>
      <c r="OJN66" s="137"/>
      <c r="OJO66" s="137"/>
      <c r="OJP66" s="137"/>
      <c r="OJQ66" s="137"/>
      <c r="OJR66" s="137"/>
      <c r="OJS66" s="137"/>
      <c r="OJT66" s="137"/>
      <c r="OJU66" s="137"/>
      <c r="OJV66" s="137"/>
      <c r="OJW66" s="137"/>
      <c r="OJX66" s="137"/>
      <c r="OJY66" s="137"/>
      <c r="OJZ66" s="137"/>
      <c r="OKA66" s="137"/>
      <c r="OKB66" s="137"/>
      <c r="OKC66" s="137"/>
      <c r="OKD66" s="137"/>
      <c r="OKE66" s="137"/>
      <c r="OKF66" s="137"/>
      <c r="OKG66" s="137"/>
      <c r="OKH66" s="137"/>
      <c r="OKI66" s="137"/>
      <c r="OKJ66" s="137"/>
      <c r="OKK66" s="137"/>
      <c r="OKL66" s="137"/>
      <c r="OKM66" s="137"/>
      <c r="OKN66" s="137"/>
      <c r="OKO66" s="137"/>
      <c r="OKP66" s="137"/>
      <c r="OKQ66" s="137"/>
      <c r="OKR66" s="137"/>
      <c r="OKS66" s="137"/>
      <c r="OKT66" s="137"/>
      <c r="OKU66" s="137"/>
      <c r="OKV66" s="137"/>
      <c r="OKW66" s="137"/>
      <c r="OKX66" s="137"/>
      <c r="OKY66" s="137"/>
      <c r="OKZ66" s="137"/>
      <c r="OLA66" s="137"/>
      <c r="OLB66" s="137"/>
      <c r="OLC66" s="137"/>
      <c r="OLD66" s="137"/>
      <c r="OLE66" s="137"/>
      <c r="OLF66" s="137"/>
      <c r="OLG66" s="137"/>
      <c r="OLH66" s="137"/>
      <c r="OLI66" s="137"/>
      <c r="OLJ66" s="137"/>
      <c r="OLK66" s="137"/>
      <c r="OLL66" s="137"/>
      <c r="OLM66" s="137"/>
      <c r="OLN66" s="137"/>
      <c r="OLO66" s="137"/>
      <c r="OLP66" s="137"/>
      <c r="OLQ66" s="137"/>
      <c r="OLR66" s="137"/>
      <c r="OLS66" s="137"/>
      <c r="OLT66" s="137"/>
      <c r="OLU66" s="137"/>
      <c r="OLV66" s="137"/>
      <c r="OLW66" s="137"/>
      <c r="OLX66" s="137"/>
      <c r="OLY66" s="137"/>
      <c r="OLZ66" s="137"/>
      <c r="OMA66" s="137"/>
      <c r="OMB66" s="137"/>
      <c r="OMC66" s="137"/>
      <c r="OMD66" s="137"/>
      <c r="OME66" s="137"/>
      <c r="OMF66" s="137"/>
      <c r="OMG66" s="137"/>
      <c r="OMH66" s="137"/>
      <c r="OMI66" s="137"/>
      <c r="OMJ66" s="137"/>
      <c r="OMK66" s="137"/>
      <c r="OML66" s="137"/>
      <c r="OMM66" s="137"/>
      <c r="OMN66" s="137"/>
      <c r="OMO66" s="137"/>
      <c r="OMP66" s="137"/>
      <c r="OMQ66" s="137"/>
      <c r="OMR66" s="137"/>
      <c r="OMS66" s="137"/>
      <c r="OMT66" s="137"/>
      <c r="OMU66" s="137"/>
      <c r="OMV66" s="137"/>
      <c r="OMW66" s="137"/>
      <c r="OMX66" s="137"/>
      <c r="OMY66" s="137"/>
      <c r="OMZ66" s="137"/>
      <c r="ONA66" s="137"/>
      <c r="ONB66" s="137"/>
      <c r="ONC66" s="137"/>
      <c r="OND66" s="137"/>
      <c r="ONE66" s="137"/>
      <c r="ONF66" s="137"/>
      <c r="ONG66" s="137"/>
      <c r="ONH66" s="137"/>
      <c r="ONI66" s="137"/>
      <c r="ONJ66" s="137"/>
      <c r="ONK66" s="137"/>
      <c r="ONL66" s="137"/>
      <c r="ONM66" s="137"/>
      <c r="ONN66" s="137"/>
      <c r="ONO66" s="137"/>
      <c r="ONP66" s="137"/>
      <c r="ONQ66" s="137"/>
      <c r="ONR66" s="137"/>
      <c r="ONS66" s="137"/>
      <c r="ONT66" s="137"/>
      <c r="ONU66" s="137"/>
      <c r="ONV66" s="137"/>
      <c r="ONW66" s="137"/>
      <c r="ONX66" s="137"/>
      <c r="ONY66" s="137"/>
      <c r="ONZ66" s="137"/>
      <c r="OOA66" s="137"/>
      <c r="OOB66" s="137"/>
      <c r="OOC66" s="137"/>
      <c r="OOD66" s="137"/>
      <c r="OOE66" s="137"/>
      <c r="OOF66" s="137"/>
      <c r="OOG66" s="137"/>
      <c r="OOH66" s="137"/>
      <c r="OOI66" s="137"/>
      <c r="OOJ66" s="137"/>
      <c r="OOK66" s="137"/>
      <c r="OOL66" s="137"/>
      <c r="OOM66" s="137"/>
      <c r="OON66" s="137"/>
      <c r="OOO66" s="137"/>
      <c r="OOP66" s="137"/>
      <c r="OOQ66" s="137"/>
      <c r="OOR66" s="137"/>
      <c r="OOS66" s="137"/>
      <c r="OOT66" s="137"/>
      <c r="OOU66" s="137"/>
      <c r="OOV66" s="137"/>
      <c r="OOW66" s="137"/>
      <c r="OOX66" s="137"/>
      <c r="OOY66" s="137"/>
      <c r="OOZ66" s="137"/>
      <c r="OPA66" s="137"/>
      <c r="OPB66" s="137"/>
      <c r="OPC66" s="137"/>
      <c r="OPD66" s="137"/>
      <c r="OPE66" s="137"/>
      <c r="OPF66" s="137"/>
      <c r="OPG66" s="137"/>
      <c r="OPH66" s="137"/>
      <c r="OPI66" s="137"/>
      <c r="OPJ66" s="137"/>
      <c r="OPK66" s="137"/>
      <c r="OPL66" s="137"/>
      <c r="OPM66" s="137"/>
      <c r="OPN66" s="137"/>
      <c r="OPO66" s="137"/>
      <c r="OPP66" s="137"/>
      <c r="OPQ66" s="137"/>
      <c r="OPR66" s="137"/>
      <c r="OPS66" s="137"/>
      <c r="OPT66" s="137"/>
      <c r="OPU66" s="137"/>
      <c r="OPV66" s="137"/>
      <c r="OPW66" s="137"/>
      <c r="OPX66" s="137"/>
      <c r="OPY66" s="137"/>
      <c r="OPZ66" s="137"/>
      <c r="OQA66" s="137"/>
      <c r="OQB66" s="137"/>
      <c r="OQC66" s="137"/>
      <c r="OQD66" s="137"/>
      <c r="OQE66" s="137"/>
      <c r="OQF66" s="137"/>
      <c r="OQG66" s="137"/>
      <c r="OQH66" s="137"/>
      <c r="OQI66" s="137"/>
      <c r="OQJ66" s="137"/>
      <c r="OQK66" s="137"/>
      <c r="OQL66" s="137"/>
      <c r="OQM66" s="137"/>
      <c r="OQN66" s="137"/>
      <c r="OQO66" s="137"/>
      <c r="OQP66" s="137"/>
      <c r="OQQ66" s="137"/>
      <c r="OQR66" s="137"/>
      <c r="OQS66" s="137"/>
      <c r="OQT66" s="137"/>
      <c r="OQU66" s="137"/>
      <c r="OQV66" s="137"/>
      <c r="OQW66" s="137"/>
      <c r="OQX66" s="137"/>
      <c r="OQY66" s="137"/>
      <c r="OQZ66" s="137"/>
      <c r="ORA66" s="137"/>
      <c r="ORB66" s="137"/>
      <c r="ORC66" s="137"/>
      <c r="ORD66" s="137"/>
      <c r="ORE66" s="137"/>
      <c r="ORF66" s="137"/>
      <c r="ORG66" s="137"/>
      <c r="ORH66" s="137"/>
      <c r="ORI66" s="137"/>
      <c r="ORJ66" s="137"/>
      <c r="ORK66" s="137"/>
      <c r="ORL66" s="137"/>
      <c r="ORM66" s="137"/>
      <c r="ORN66" s="137"/>
      <c r="ORO66" s="137"/>
      <c r="ORP66" s="137"/>
      <c r="ORQ66" s="137"/>
      <c r="ORR66" s="137"/>
      <c r="ORS66" s="137"/>
      <c r="ORT66" s="137"/>
      <c r="ORU66" s="137"/>
      <c r="ORV66" s="137"/>
      <c r="ORW66" s="137"/>
      <c r="ORX66" s="137"/>
      <c r="ORY66" s="137"/>
      <c r="ORZ66" s="137"/>
      <c r="OSA66" s="137"/>
      <c r="OSB66" s="137"/>
      <c r="OSC66" s="137"/>
      <c r="OSD66" s="137"/>
      <c r="OSE66" s="137"/>
      <c r="OSF66" s="137"/>
      <c r="OSG66" s="137"/>
      <c r="OSH66" s="137"/>
      <c r="OSI66" s="137"/>
      <c r="OSJ66" s="137"/>
      <c r="OSK66" s="137"/>
      <c r="OSL66" s="137"/>
      <c r="OSM66" s="137"/>
      <c r="OSN66" s="137"/>
      <c r="OSO66" s="137"/>
      <c r="OSP66" s="137"/>
      <c r="OSQ66" s="137"/>
      <c r="OSR66" s="137"/>
      <c r="OSS66" s="137"/>
      <c r="OST66" s="137"/>
      <c r="OSU66" s="137"/>
      <c r="OSV66" s="137"/>
      <c r="OSW66" s="137"/>
      <c r="OSX66" s="137"/>
      <c r="OSY66" s="137"/>
      <c r="OSZ66" s="137"/>
      <c r="OTA66" s="137"/>
      <c r="OTB66" s="137"/>
      <c r="OTC66" s="137"/>
      <c r="OTD66" s="137"/>
      <c r="OTE66" s="137"/>
      <c r="OTF66" s="137"/>
      <c r="OTG66" s="137"/>
      <c r="OTH66" s="137"/>
      <c r="OTI66" s="137"/>
      <c r="OTJ66" s="137"/>
      <c r="OTK66" s="137"/>
      <c r="OTL66" s="137"/>
      <c r="OTM66" s="137"/>
      <c r="OTN66" s="137"/>
      <c r="OTO66" s="137"/>
      <c r="OTP66" s="137"/>
      <c r="OTQ66" s="137"/>
      <c r="OTR66" s="137"/>
      <c r="OTS66" s="137"/>
      <c r="OTT66" s="137"/>
      <c r="OTU66" s="137"/>
      <c r="OTV66" s="137"/>
      <c r="OTW66" s="137"/>
      <c r="OTX66" s="137"/>
      <c r="OTY66" s="137"/>
      <c r="OTZ66" s="137"/>
      <c r="OUA66" s="137"/>
      <c r="OUB66" s="137"/>
      <c r="OUC66" s="137"/>
      <c r="OUD66" s="137"/>
      <c r="OUE66" s="137"/>
      <c r="OUF66" s="137"/>
      <c r="OUG66" s="137"/>
      <c r="OUH66" s="137"/>
      <c r="OUI66" s="137"/>
      <c r="OUJ66" s="137"/>
      <c r="OUK66" s="137"/>
      <c r="OUL66" s="137"/>
      <c r="OUM66" s="137"/>
      <c r="OUN66" s="137"/>
      <c r="OUO66" s="137"/>
      <c r="OUP66" s="137"/>
      <c r="OUQ66" s="137"/>
      <c r="OUR66" s="137"/>
      <c r="OUS66" s="137"/>
      <c r="OUT66" s="137"/>
      <c r="OUU66" s="137"/>
      <c r="OUV66" s="137"/>
      <c r="OUW66" s="137"/>
      <c r="OUX66" s="137"/>
      <c r="OUY66" s="137"/>
      <c r="OUZ66" s="137"/>
      <c r="OVA66" s="137"/>
      <c r="OVB66" s="137"/>
      <c r="OVC66" s="137"/>
      <c r="OVD66" s="137"/>
      <c r="OVE66" s="137"/>
      <c r="OVF66" s="137"/>
      <c r="OVG66" s="137"/>
      <c r="OVH66" s="137"/>
      <c r="OVI66" s="137"/>
      <c r="OVJ66" s="137"/>
      <c r="OVK66" s="137"/>
      <c r="OVL66" s="137"/>
      <c r="OVM66" s="137"/>
      <c r="OVN66" s="137"/>
      <c r="OVO66" s="137"/>
      <c r="OVP66" s="137"/>
      <c r="OVQ66" s="137"/>
      <c r="OVR66" s="137"/>
      <c r="OVS66" s="137"/>
      <c r="OVT66" s="137"/>
      <c r="OVU66" s="137"/>
      <c r="OVV66" s="137"/>
      <c r="OVW66" s="137"/>
      <c r="OVX66" s="137"/>
      <c r="OVY66" s="137"/>
      <c r="OVZ66" s="137"/>
      <c r="OWA66" s="137"/>
      <c r="OWB66" s="137"/>
      <c r="OWC66" s="137"/>
      <c r="OWD66" s="137"/>
      <c r="OWE66" s="137"/>
      <c r="OWF66" s="137"/>
      <c r="OWG66" s="137"/>
      <c r="OWH66" s="137"/>
      <c r="OWI66" s="137"/>
      <c r="OWJ66" s="137"/>
      <c r="OWK66" s="137"/>
      <c r="OWL66" s="137"/>
      <c r="OWM66" s="137"/>
      <c r="OWN66" s="137"/>
      <c r="OWO66" s="137"/>
      <c r="OWP66" s="137"/>
      <c r="OWQ66" s="137"/>
      <c r="OWR66" s="137"/>
      <c r="OWS66" s="137"/>
      <c r="OWT66" s="137"/>
      <c r="OWU66" s="137"/>
      <c r="OWV66" s="137"/>
      <c r="OWW66" s="137"/>
      <c r="OWX66" s="137"/>
      <c r="OWY66" s="137"/>
      <c r="OWZ66" s="137"/>
      <c r="OXA66" s="137"/>
      <c r="OXB66" s="137"/>
      <c r="OXC66" s="137"/>
      <c r="OXD66" s="137"/>
      <c r="OXE66" s="137"/>
      <c r="OXF66" s="137"/>
      <c r="OXG66" s="137"/>
      <c r="OXH66" s="137"/>
      <c r="OXI66" s="137"/>
      <c r="OXJ66" s="137"/>
      <c r="OXK66" s="137"/>
      <c r="OXL66" s="137"/>
      <c r="OXM66" s="137"/>
      <c r="OXN66" s="137"/>
      <c r="OXO66" s="137"/>
      <c r="OXP66" s="137"/>
      <c r="OXQ66" s="137"/>
      <c r="OXR66" s="137"/>
      <c r="OXS66" s="137"/>
      <c r="OXT66" s="137"/>
      <c r="OXU66" s="137"/>
      <c r="OXV66" s="137"/>
      <c r="OXW66" s="137"/>
      <c r="OXX66" s="137"/>
      <c r="OXY66" s="137"/>
      <c r="OXZ66" s="137"/>
      <c r="OYA66" s="137"/>
      <c r="OYB66" s="137"/>
      <c r="OYC66" s="137"/>
      <c r="OYD66" s="137"/>
      <c r="OYE66" s="137"/>
      <c r="OYF66" s="137"/>
      <c r="OYG66" s="137"/>
      <c r="OYH66" s="137"/>
      <c r="OYI66" s="137"/>
      <c r="OYJ66" s="137"/>
      <c r="OYK66" s="137"/>
      <c r="OYL66" s="137"/>
      <c r="OYM66" s="137"/>
      <c r="OYN66" s="137"/>
      <c r="OYO66" s="137"/>
      <c r="OYP66" s="137"/>
      <c r="OYQ66" s="137"/>
      <c r="OYR66" s="137"/>
      <c r="OYS66" s="137"/>
      <c r="OYT66" s="137"/>
      <c r="OYU66" s="137"/>
      <c r="OYV66" s="137"/>
      <c r="OYW66" s="137"/>
      <c r="OYX66" s="137"/>
      <c r="OYY66" s="137"/>
      <c r="OYZ66" s="137"/>
      <c r="OZA66" s="137"/>
      <c r="OZB66" s="137"/>
      <c r="OZC66" s="137"/>
      <c r="OZD66" s="137"/>
      <c r="OZE66" s="137"/>
      <c r="OZF66" s="137"/>
      <c r="OZG66" s="137"/>
      <c r="OZH66" s="137"/>
      <c r="OZI66" s="137"/>
      <c r="OZJ66" s="137"/>
      <c r="OZK66" s="137"/>
      <c r="OZL66" s="137"/>
      <c r="OZM66" s="137"/>
      <c r="OZN66" s="137"/>
      <c r="OZO66" s="137"/>
      <c r="OZP66" s="137"/>
      <c r="OZQ66" s="137"/>
      <c r="OZR66" s="137"/>
      <c r="OZS66" s="137"/>
      <c r="OZT66" s="137"/>
      <c r="OZU66" s="137"/>
      <c r="OZV66" s="137"/>
      <c r="OZW66" s="137"/>
      <c r="OZX66" s="137"/>
      <c r="OZY66" s="137"/>
      <c r="OZZ66" s="137"/>
      <c r="PAA66" s="137"/>
      <c r="PAB66" s="137"/>
      <c r="PAC66" s="137"/>
      <c r="PAD66" s="137"/>
      <c r="PAE66" s="137"/>
      <c r="PAF66" s="137"/>
      <c r="PAG66" s="137"/>
      <c r="PAH66" s="137"/>
      <c r="PAI66" s="137"/>
      <c r="PAJ66" s="137"/>
      <c r="PAK66" s="137"/>
      <c r="PAL66" s="137"/>
      <c r="PAM66" s="137"/>
      <c r="PAN66" s="137"/>
      <c r="PAO66" s="137"/>
      <c r="PAP66" s="137"/>
      <c r="PAQ66" s="137"/>
      <c r="PAR66" s="137"/>
      <c r="PAS66" s="137"/>
      <c r="PAT66" s="137"/>
      <c r="PAU66" s="137"/>
      <c r="PAV66" s="137"/>
      <c r="PAW66" s="137"/>
      <c r="PAX66" s="137"/>
      <c r="PAY66" s="137"/>
      <c r="PAZ66" s="137"/>
      <c r="PBA66" s="137"/>
      <c r="PBB66" s="137"/>
      <c r="PBC66" s="137"/>
      <c r="PBD66" s="137"/>
      <c r="PBE66" s="137"/>
      <c r="PBF66" s="137"/>
      <c r="PBG66" s="137"/>
      <c r="PBH66" s="137"/>
      <c r="PBI66" s="137"/>
      <c r="PBJ66" s="137"/>
      <c r="PBK66" s="137"/>
      <c r="PBL66" s="137"/>
      <c r="PBM66" s="137"/>
      <c r="PBN66" s="137"/>
      <c r="PBO66" s="137"/>
      <c r="PBP66" s="137"/>
      <c r="PBQ66" s="137"/>
      <c r="PBR66" s="137"/>
      <c r="PBS66" s="137"/>
      <c r="PBT66" s="137"/>
      <c r="PBU66" s="137"/>
      <c r="PBV66" s="137"/>
      <c r="PBW66" s="137"/>
      <c r="PBX66" s="137"/>
      <c r="PBY66" s="137"/>
      <c r="PBZ66" s="137"/>
      <c r="PCA66" s="137"/>
      <c r="PCB66" s="137"/>
      <c r="PCC66" s="137"/>
      <c r="PCD66" s="137"/>
      <c r="PCE66" s="137"/>
      <c r="PCF66" s="137"/>
      <c r="PCG66" s="137"/>
      <c r="PCH66" s="137"/>
      <c r="PCI66" s="137"/>
      <c r="PCJ66" s="137"/>
      <c r="PCK66" s="137"/>
      <c r="PCL66" s="137"/>
      <c r="PCM66" s="137"/>
      <c r="PCN66" s="137"/>
      <c r="PCO66" s="137"/>
      <c r="PCP66" s="137"/>
      <c r="PCQ66" s="137"/>
      <c r="PCR66" s="137"/>
      <c r="PCS66" s="137"/>
      <c r="PCT66" s="137"/>
      <c r="PCU66" s="137"/>
      <c r="PCV66" s="137"/>
      <c r="PCW66" s="137"/>
      <c r="PCX66" s="137"/>
      <c r="PCY66" s="137"/>
      <c r="PCZ66" s="137"/>
      <c r="PDA66" s="137"/>
      <c r="PDB66" s="137"/>
      <c r="PDC66" s="137"/>
      <c r="PDD66" s="137"/>
      <c r="PDE66" s="137"/>
      <c r="PDF66" s="137"/>
      <c r="PDG66" s="137"/>
      <c r="PDH66" s="137"/>
      <c r="PDI66" s="137"/>
      <c r="PDJ66" s="137"/>
      <c r="PDK66" s="137"/>
      <c r="PDL66" s="137"/>
      <c r="PDM66" s="137"/>
      <c r="PDN66" s="137"/>
      <c r="PDO66" s="137"/>
      <c r="PDP66" s="137"/>
      <c r="PDQ66" s="137"/>
      <c r="PDR66" s="137"/>
      <c r="PDS66" s="137"/>
      <c r="PDT66" s="137"/>
      <c r="PDU66" s="137"/>
      <c r="PDV66" s="137"/>
      <c r="PDW66" s="137"/>
      <c r="PDX66" s="137"/>
      <c r="PDY66" s="137"/>
      <c r="PDZ66" s="137"/>
      <c r="PEA66" s="137"/>
      <c r="PEB66" s="137"/>
      <c r="PEC66" s="137"/>
      <c r="PED66" s="137"/>
      <c r="PEE66" s="137"/>
      <c r="PEF66" s="137"/>
      <c r="PEG66" s="137"/>
      <c r="PEH66" s="137"/>
      <c r="PEI66" s="137"/>
      <c r="PEJ66" s="137"/>
      <c r="PEK66" s="137"/>
      <c r="PEL66" s="137"/>
      <c r="PEM66" s="137"/>
      <c r="PEN66" s="137"/>
      <c r="PEO66" s="137"/>
      <c r="PEP66" s="137"/>
      <c r="PEQ66" s="137"/>
      <c r="PER66" s="137"/>
      <c r="PES66" s="137"/>
      <c r="PET66" s="137"/>
      <c r="PEU66" s="137"/>
      <c r="PEV66" s="137"/>
      <c r="PEW66" s="137"/>
      <c r="PEX66" s="137"/>
      <c r="PEY66" s="137"/>
      <c r="PEZ66" s="137"/>
      <c r="PFA66" s="137"/>
      <c r="PFB66" s="137"/>
      <c r="PFC66" s="137"/>
      <c r="PFD66" s="137"/>
      <c r="PFE66" s="137"/>
      <c r="PFF66" s="137"/>
      <c r="PFG66" s="137"/>
      <c r="PFH66" s="137"/>
      <c r="PFI66" s="137"/>
      <c r="PFJ66" s="137"/>
      <c r="PFK66" s="137"/>
      <c r="PFL66" s="137"/>
      <c r="PFM66" s="137"/>
      <c r="PFN66" s="137"/>
      <c r="PFO66" s="137"/>
      <c r="PFP66" s="137"/>
      <c r="PFQ66" s="137"/>
      <c r="PFR66" s="137"/>
      <c r="PFS66" s="137"/>
      <c r="PFT66" s="137"/>
      <c r="PFU66" s="137"/>
      <c r="PFV66" s="137"/>
      <c r="PFW66" s="137"/>
      <c r="PFX66" s="137"/>
      <c r="PFY66" s="137"/>
      <c r="PFZ66" s="137"/>
      <c r="PGA66" s="137"/>
      <c r="PGB66" s="137"/>
      <c r="PGC66" s="137"/>
      <c r="PGD66" s="137"/>
      <c r="PGE66" s="137"/>
      <c r="PGF66" s="137"/>
      <c r="PGG66" s="137"/>
      <c r="PGH66" s="137"/>
      <c r="PGI66" s="137"/>
      <c r="PGJ66" s="137"/>
      <c r="PGK66" s="137"/>
      <c r="PGL66" s="137"/>
      <c r="PGM66" s="137"/>
      <c r="PGN66" s="137"/>
      <c r="PGO66" s="137"/>
      <c r="PGP66" s="137"/>
      <c r="PGQ66" s="137"/>
      <c r="PGR66" s="137"/>
      <c r="PGS66" s="137"/>
      <c r="PGT66" s="137"/>
      <c r="PGU66" s="137"/>
      <c r="PGV66" s="137"/>
      <c r="PGW66" s="137"/>
      <c r="PGX66" s="137"/>
      <c r="PGY66" s="137"/>
      <c r="PGZ66" s="137"/>
      <c r="PHA66" s="137"/>
      <c r="PHB66" s="137"/>
      <c r="PHC66" s="137"/>
      <c r="PHD66" s="137"/>
      <c r="PHE66" s="137"/>
      <c r="PHF66" s="137"/>
      <c r="PHG66" s="137"/>
      <c r="PHH66" s="137"/>
      <c r="PHI66" s="137"/>
      <c r="PHJ66" s="137"/>
      <c r="PHK66" s="137"/>
      <c r="PHL66" s="137"/>
      <c r="PHM66" s="137"/>
      <c r="PHN66" s="137"/>
      <c r="PHO66" s="137"/>
      <c r="PHP66" s="137"/>
      <c r="PHQ66" s="137"/>
      <c r="PHR66" s="137"/>
      <c r="PHS66" s="137"/>
      <c r="PHT66" s="137"/>
      <c r="PHU66" s="137"/>
      <c r="PHV66" s="137"/>
      <c r="PHW66" s="137"/>
      <c r="PHX66" s="137"/>
      <c r="PHY66" s="137"/>
      <c r="PHZ66" s="137"/>
      <c r="PIA66" s="137"/>
      <c r="PIB66" s="137"/>
      <c r="PIC66" s="137"/>
      <c r="PID66" s="137"/>
      <c r="PIE66" s="137"/>
      <c r="PIF66" s="137"/>
      <c r="PIG66" s="137"/>
      <c r="PIH66" s="137"/>
      <c r="PII66" s="137"/>
      <c r="PIJ66" s="137"/>
      <c r="PIK66" s="137"/>
      <c r="PIL66" s="137"/>
      <c r="PIM66" s="137"/>
      <c r="PIN66" s="137"/>
      <c r="PIO66" s="137"/>
      <c r="PIP66" s="137"/>
      <c r="PIQ66" s="137"/>
      <c r="PIR66" s="137"/>
      <c r="PIS66" s="137"/>
      <c r="PIT66" s="137"/>
      <c r="PIU66" s="137"/>
      <c r="PIV66" s="137"/>
      <c r="PIW66" s="137"/>
      <c r="PIX66" s="137"/>
      <c r="PIY66" s="137"/>
      <c r="PIZ66" s="137"/>
      <c r="PJA66" s="137"/>
      <c r="PJB66" s="137"/>
      <c r="PJC66" s="137"/>
      <c r="PJD66" s="137"/>
      <c r="PJE66" s="137"/>
      <c r="PJF66" s="137"/>
      <c r="PJG66" s="137"/>
      <c r="PJH66" s="137"/>
      <c r="PJI66" s="137"/>
      <c r="PJJ66" s="137"/>
      <c r="PJK66" s="137"/>
      <c r="PJL66" s="137"/>
      <c r="PJM66" s="137"/>
      <c r="PJN66" s="137"/>
      <c r="PJO66" s="137"/>
      <c r="PJP66" s="137"/>
      <c r="PJQ66" s="137"/>
      <c r="PJR66" s="137"/>
      <c r="PJS66" s="137"/>
      <c r="PJT66" s="137"/>
      <c r="PJU66" s="137"/>
      <c r="PJV66" s="137"/>
      <c r="PJW66" s="137"/>
      <c r="PJX66" s="137"/>
      <c r="PJY66" s="137"/>
      <c r="PJZ66" s="137"/>
      <c r="PKA66" s="137"/>
      <c r="PKB66" s="137"/>
      <c r="PKC66" s="137"/>
      <c r="PKD66" s="137"/>
      <c r="PKE66" s="137"/>
      <c r="PKF66" s="137"/>
      <c r="PKG66" s="137"/>
      <c r="PKH66" s="137"/>
      <c r="PKI66" s="137"/>
      <c r="PKJ66" s="137"/>
      <c r="PKK66" s="137"/>
      <c r="PKL66" s="137"/>
      <c r="PKM66" s="137"/>
      <c r="PKN66" s="137"/>
      <c r="PKO66" s="137"/>
      <c r="PKP66" s="137"/>
      <c r="PKQ66" s="137"/>
      <c r="PKR66" s="137"/>
      <c r="PKS66" s="137"/>
      <c r="PKT66" s="137"/>
      <c r="PKU66" s="137"/>
      <c r="PKV66" s="137"/>
      <c r="PKW66" s="137"/>
      <c r="PKX66" s="137"/>
      <c r="PKY66" s="137"/>
      <c r="PKZ66" s="137"/>
      <c r="PLA66" s="137"/>
      <c r="PLB66" s="137"/>
      <c r="PLC66" s="137"/>
      <c r="PLD66" s="137"/>
      <c r="PLE66" s="137"/>
      <c r="PLF66" s="137"/>
      <c r="PLG66" s="137"/>
      <c r="PLH66" s="137"/>
      <c r="PLI66" s="137"/>
      <c r="PLJ66" s="137"/>
      <c r="PLK66" s="137"/>
      <c r="PLL66" s="137"/>
      <c r="PLM66" s="137"/>
      <c r="PLN66" s="137"/>
      <c r="PLO66" s="137"/>
      <c r="PLP66" s="137"/>
      <c r="PLQ66" s="137"/>
      <c r="PLR66" s="137"/>
      <c r="PLS66" s="137"/>
      <c r="PLT66" s="137"/>
      <c r="PLU66" s="137"/>
      <c r="PLV66" s="137"/>
      <c r="PLW66" s="137"/>
      <c r="PLX66" s="137"/>
      <c r="PLY66" s="137"/>
      <c r="PLZ66" s="137"/>
      <c r="PMA66" s="137"/>
      <c r="PMB66" s="137"/>
      <c r="PMC66" s="137"/>
      <c r="PMD66" s="137"/>
      <c r="PME66" s="137"/>
      <c r="PMF66" s="137"/>
      <c r="PMG66" s="137"/>
      <c r="PMH66" s="137"/>
      <c r="PMI66" s="137"/>
      <c r="PMJ66" s="137"/>
      <c r="PMK66" s="137"/>
      <c r="PML66" s="137"/>
      <c r="PMM66" s="137"/>
      <c r="PMN66" s="137"/>
      <c r="PMO66" s="137"/>
      <c r="PMP66" s="137"/>
      <c r="PMQ66" s="137"/>
      <c r="PMR66" s="137"/>
      <c r="PMS66" s="137"/>
      <c r="PMT66" s="137"/>
      <c r="PMU66" s="137"/>
      <c r="PMV66" s="137"/>
      <c r="PMW66" s="137"/>
      <c r="PMX66" s="137"/>
      <c r="PMY66" s="137"/>
      <c r="PMZ66" s="137"/>
      <c r="PNA66" s="137"/>
      <c r="PNB66" s="137"/>
      <c r="PNC66" s="137"/>
      <c r="PND66" s="137"/>
      <c r="PNE66" s="137"/>
      <c r="PNF66" s="137"/>
      <c r="PNG66" s="137"/>
      <c r="PNH66" s="137"/>
      <c r="PNI66" s="137"/>
      <c r="PNJ66" s="137"/>
      <c r="PNK66" s="137"/>
      <c r="PNL66" s="137"/>
      <c r="PNM66" s="137"/>
      <c r="PNN66" s="137"/>
      <c r="PNO66" s="137"/>
      <c r="PNP66" s="137"/>
      <c r="PNQ66" s="137"/>
      <c r="PNR66" s="137"/>
      <c r="PNS66" s="137"/>
      <c r="PNT66" s="137"/>
      <c r="PNU66" s="137"/>
      <c r="PNV66" s="137"/>
      <c r="PNW66" s="137"/>
      <c r="PNX66" s="137"/>
      <c r="PNY66" s="137"/>
      <c r="PNZ66" s="137"/>
      <c r="POA66" s="137"/>
      <c r="POB66" s="137"/>
      <c r="POC66" s="137"/>
      <c r="POD66" s="137"/>
      <c r="POE66" s="137"/>
      <c r="POF66" s="137"/>
      <c r="POG66" s="137"/>
      <c r="POH66" s="137"/>
      <c r="POI66" s="137"/>
      <c r="POJ66" s="137"/>
      <c r="POK66" s="137"/>
      <c r="POL66" s="137"/>
      <c r="POM66" s="137"/>
      <c r="PON66" s="137"/>
      <c r="POO66" s="137"/>
      <c r="POP66" s="137"/>
      <c r="POQ66" s="137"/>
      <c r="POR66" s="137"/>
      <c r="POS66" s="137"/>
      <c r="POT66" s="137"/>
      <c r="POU66" s="137"/>
      <c r="POV66" s="137"/>
      <c r="POW66" s="137"/>
      <c r="POX66" s="137"/>
      <c r="POY66" s="137"/>
      <c r="POZ66" s="137"/>
      <c r="PPA66" s="137"/>
      <c r="PPB66" s="137"/>
      <c r="PPC66" s="137"/>
      <c r="PPD66" s="137"/>
      <c r="PPE66" s="137"/>
      <c r="PPF66" s="137"/>
      <c r="PPG66" s="137"/>
      <c r="PPH66" s="137"/>
      <c r="PPI66" s="137"/>
      <c r="PPJ66" s="137"/>
      <c r="PPK66" s="137"/>
      <c r="PPL66" s="137"/>
      <c r="PPM66" s="137"/>
      <c r="PPN66" s="137"/>
      <c r="PPO66" s="137"/>
      <c r="PPP66" s="137"/>
      <c r="PPQ66" s="137"/>
      <c r="PPR66" s="137"/>
      <c r="PPS66" s="137"/>
      <c r="PPT66" s="137"/>
      <c r="PPU66" s="137"/>
      <c r="PPV66" s="137"/>
      <c r="PPW66" s="137"/>
      <c r="PPX66" s="137"/>
      <c r="PPY66" s="137"/>
      <c r="PPZ66" s="137"/>
      <c r="PQA66" s="137"/>
      <c r="PQB66" s="137"/>
      <c r="PQC66" s="137"/>
      <c r="PQD66" s="137"/>
      <c r="PQE66" s="137"/>
      <c r="PQF66" s="137"/>
      <c r="PQG66" s="137"/>
      <c r="PQH66" s="137"/>
      <c r="PQI66" s="137"/>
      <c r="PQJ66" s="137"/>
      <c r="PQK66" s="137"/>
      <c r="PQL66" s="137"/>
      <c r="PQM66" s="137"/>
      <c r="PQN66" s="137"/>
      <c r="PQO66" s="137"/>
      <c r="PQP66" s="137"/>
      <c r="PQQ66" s="137"/>
      <c r="PQR66" s="137"/>
      <c r="PQS66" s="137"/>
      <c r="PQT66" s="137"/>
      <c r="PQU66" s="137"/>
      <c r="PQV66" s="137"/>
      <c r="PQW66" s="137"/>
      <c r="PQX66" s="137"/>
      <c r="PQY66" s="137"/>
      <c r="PQZ66" s="137"/>
      <c r="PRA66" s="137"/>
      <c r="PRB66" s="137"/>
      <c r="PRC66" s="137"/>
      <c r="PRD66" s="137"/>
      <c r="PRE66" s="137"/>
      <c r="PRF66" s="137"/>
      <c r="PRG66" s="137"/>
      <c r="PRH66" s="137"/>
      <c r="PRI66" s="137"/>
      <c r="PRJ66" s="137"/>
      <c r="PRK66" s="137"/>
      <c r="PRL66" s="137"/>
      <c r="PRM66" s="137"/>
      <c r="PRN66" s="137"/>
      <c r="PRO66" s="137"/>
      <c r="PRP66" s="137"/>
      <c r="PRQ66" s="137"/>
      <c r="PRR66" s="137"/>
      <c r="PRS66" s="137"/>
      <c r="PRT66" s="137"/>
      <c r="PRU66" s="137"/>
      <c r="PRV66" s="137"/>
      <c r="PRW66" s="137"/>
      <c r="PRX66" s="137"/>
      <c r="PRY66" s="137"/>
      <c r="PRZ66" s="137"/>
      <c r="PSA66" s="137"/>
      <c r="PSB66" s="137"/>
      <c r="PSC66" s="137"/>
      <c r="PSD66" s="137"/>
      <c r="PSE66" s="137"/>
      <c r="PSF66" s="137"/>
      <c r="PSG66" s="137"/>
      <c r="PSH66" s="137"/>
      <c r="PSI66" s="137"/>
      <c r="PSJ66" s="137"/>
      <c r="PSK66" s="137"/>
      <c r="PSL66" s="137"/>
      <c r="PSM66" s="137"/>
      <c r="PSN66" s="137"/>
      <c r="PSO66" s="137"/>
      <c r="PSP66" s="137"/>
      <c r="PSQ66" s="137"/>
      <c r="PSR66" s="137"/>
      <c r="PSS66" s="137"/>
      <c r="PST66" s="137"/>
      <c r="PSU66" s="137"/>
      <c r="PSV66" s="137"/>
      <c r="PSW66" s="137"/>
      <c r="PSX66" s="137"/>
      <c r="PSY66" s="137"/>
      <c r="PSZ66" s="137"/>
      <c r="PTA66" s="137"/>
      <c r="PTB66" s="137"/>
      <c r="PTC66" s="137"/>
      <c r="PTD66" s="137"/>
      <c r="PTE66" s="137"/>
      <c r="PTF66" s="137"/>
      <c r="PTG66" s="137"/>
      <c r="PTH66" s="137"/>
      <c r="PTI66" s="137"/>
      <c r="PTJ66" s="137"/>
      <c r="PTK66" s="137"/>
      <c r="PTL66" s="137"/>
      <c r="PTM66" s="137"/>
      <c r="PTN66" s="137"/>
      <c r="PTO66" s="137"/>
      <c r="PTP66" s="137"/>
      <c r="PTQ66" s="137"/>
      <c r="PTR66" s="137"/>
      <c r="PTS66" s="137"/>
      <c r="PTT66" s="137"/>
      <c r="PTU66" s="137"/>
      <c r="PTV66" s="137"/>
      <c r="PTW66" s="137"/>
      <c r="PTX66" s="137"/>
      <c r="PTY66" s="137"/>
      <c r="PTZ66" s="137"/>
      <c r="PUA66" s="137"/>
      <c r="PUB66" s="137"/>
      <c r="PUC66" s="137"/>
      <c r="PUD66" s="137"/>
      <c r="PUE66" s="137"/>
      <c r="PUF66" s="137"/>
      <c r="PUG66" s="137"/>
      <c r="PUH66" s="137"/>
      <c r="PUI66" s="137"/>
      <c r="PUJ66" s="137"/>
      <c r="PUK66" s="137"/>
      <c r="PUL66" s="137"/>
      <c r="PUM66" s="137"/>
      <c r="PUN66" s="137"/>
      <c r="PUO66" s="137"/>
      <c r="PUP66" s="137"/>
      <c r="PUQ66" s="137"/>
      <c r="PUR66" s="137"/>
      <c r="PUS66" s="137"/>
      <c r="PUT66" s="137"/>
      <c r="PUU66" s="137"/>
      <c r="PUV66" s="137"/>
      <c r="PUW66" s="137"/>
      <c r="PUX66" s="137"/>
      <c r="PUY66" s="137"/>
      <c r="PUZ66" s="137"/>
      <c r="PVA66" s="137"/>
      <c r="PVB66" s="137"/>
      <c r="PVC66" s="137"/>
      <c r="PVD66" s="137"/>
      <c r="PVE66" s="137"/>
      <c r="PVF66" s="137"/>
      <c r="PVG66" s="137"/>
      <c r="PVH66" s="137"/>
      <c r="PVI66" s="137"/>
      <c r="PVJ66" s="137"/>
      <c r="PVK66" s="137"/>
      <c r="PVL66" s="137"/>
      <c r="PVM66" s="137"/>
      <c r="PVN66" s="137"/>
      <c r="PVO66" s="137"/>
      <c r="PVP66" s="137"/>
      <c r="PVQ66" s="137"/>
      <c r="PVR66" s="137"/>
      <c r="PVS66" s="137"/>
      <c r="PVT66" s="137"/>
      <c r="PVU66" s="137"/>
      <c r="PVV66" s="137"/>
      <c r="PVW66" s="137"/>
      <c r="PVX66" s="137"/>
      <c r="PVY66" s="137"/>
      <c r="PVZ66" s="137"/>
      <c r="PWA66" s="137"/>
      <c r="PWB66" s="137"/>
      <c r="PWC66" s="137"/>
      <c r="PWD66" s="137"/>
      <c r="PWE66" s="137"/>
      <c r="PWF66" s="137"/>
      <c r="PWG66" s="137"/>
      <c r="PWH66" s="137"/>
      <c r="PWI66" s="137"/>
      <c r="PWJ66" s="137"/>
      <c r="PWK66" s="137"/>
      <c r="PWL66" s="137"/>
      <c r="PWM66" s="137"/>
      <c r="PWN66" s="137"/>
      <c r="PWO66" s="137"/>
      <c r="PWP66" s="137"/>
      <c r="PWQ66" s="137"/>
      <c r="PWR66" s="137"/>
      <c r="PWS66" s="137"/>
      <c r="PWT66" s="137"/>
      <c r="PWU66" s="137"/>
      <c r="PWV66" s="137"/>
      <c r="PWW66" s="137"/>
      <c r="PWX66" s="137"/>
      <c r="PWY66" s="137"/>
      <c r="PWZ66" s="137"/>
      <c r="PXA66" s="137"/>
      <c r="PXB66" s="137"/>
      <c r="PXC66" s="137"/>
      <c r="PXD66" s="137"/>
      <c r="PXE66" s="137"/>
      <c r="PXF66" s="137"/>
      <c r="PXG66" s="137"/>
      <c r="PXH66" s="137"/>
      <c r="PXI66" s="137"/>
      <c r="PXJ66" s="137"/>
      <c r="PXK66" s="137"/>
      <c r="PXL66" s="137"/>
      <c r="PXM66" s="137"/>
      <c r="PXN66" s="137"/>
      <c r="PXO66" s="137"/>
      <c r="PXP66" s="137"/>
      <c r="PXQ66" s="137"/>
      <c r="PXR66" s="137"/>
      <c r="PXS66" s="137"/>
      <c r="PXT66" s="137"/>
      <c r="PXU66" s="137"/>
      <c r="PXV66" s="137"/>
      <c r="PXW66" s="137"/>
      <c r="PXX66" s="137"/>
      <c r="PXY66" s="137"/>
      <c r="PXZ66" s="137"/>
      <c r="PYA66" s="137"/>
      <c r="PYB66" s="137"/>
      <c r="PYC66" s="137"/>
      <c r="PYD66" s="137"/>
      <c r="PYE66" s="137"/>
      <c r="PYF66" s="137"/>
      <c r="PYG66" s="137"/>
      <c r="PYH66" s="137"/>
      <c r="PYI66" s="137"/>
      <c r="PYJ66" s="137"/>
      <c r="PYK66" s="137"/>
      <c r="PYL66" s="137"/>
      <c r="PYM66" s="137"/>
      <c r="PYN66" s="137"/>
      <c r="PYO66" s="137"/>
      <c r="PYP66" s="137"/>
      <c r="PYQ66" s="137"/>
      <c r="PYR66" s="137"/>
      <c r="PYS66" s="137"/>
      <c r="PYT66" s="137"/>
      <c r="PYU66" s="137"/>
      <c r="PYV66" s="137"/>
      <c r="PYW66" s="137"/>
      <c r="PYX66" s="137"/>
      <c r="PYY66" s="137"/>
      <c r="PYZ66" s="137"/>
      <c r="PZA66" s="137"/>
      <c r="PZB66" s="137"/>
      <c r="PZC66" s="137"/>
      <c r="PZD66" s="137"/>
      <c r="PZE66" s="137"/>
      <c r="PZF66" s="137"/>
      <c r="PZG66" s="137"/>
      <c r="PZH66" s="137"/>
      <c r="PZI66" s="137"/>
      <c r="PZJ66" s="137"/>
      <c r="PZK66" s="137"/>
      <c r="PZL66" s="137"/>
      <c r="PZM66" s="137"/>
      <c r="PZN66" s="137"/>
      <c r="PZO66" s="137"/>
      <c r="PZP66" s="137"/>
      <c r="PZQ66" s="137"/>
      <c r="PZR66" s="137"/>
      <c r="PZS66" s="137"/>
      <c r="PZT66" s="137"/>
      <c r="PZU66" s="137"/>
      <c r="PZV66" s="137"/>
      <c r="PZW66" s="137"/>
      <c r="PZX66" s="137"/>
      <c r="PZY66" s="137"/>
      <c r="PZZ66" s="137"/>
      <c r="QAA66" s="137"/>
      <c r="QAB66" s="137"/>
      <c r="QAC66" s="137"/>
      <c r="QAD66" s="137"/>
      <c r="QAE66" s="137"/>
      <c r="QAF66" s="137"/>
      <c r="QAG66" s="137"/>
      <c r="QAH66" s="137"/>
      <c r="QAI66" s="137"/>
      <c r="QAJ66" s="137"/>
      <c r="QAK66" s="137"/>
      <c r="QAL66" s="137"/>
      <c r="QAM66" s="137"/>
      <c r="QAN66" s="137"/>
      <c r="QAO66" s="137"/>
      <c r="QAP66" s="137"/>
      <c r="QAQ66" s="137"/>
      <c r="QAR66" s="137"/>
      <c r="QAS66" s="137"/>
      <c r="QAT66" s="137"/>
      <c r="QAU66" s="137"/>
      <c r="QAV66" s="137"/>
      <c r="QAW66" s="137"/>
      <c r="QAX66" s="137"/>
      <c r="QAY66" s="137"/>
      <c r="QAZ66" s="137"/>
      <c r="QBA66" s="137"/>
      <c r="QBB66" s="137"/>
      <c r="QBC66" s="137"/>
      <c r="QBD66" s="137"/>
      <c r="QBE66" s="137"/>
      <c r="QBF66" s="137"/>
      <c r="QBG66" s="137"/>
      <c r="QBH66" s="137"/>
      <c r="QBI66" s="137"/>
      <c r="QBJ66" s="137"/>
      <c r="QBK66" s="137"/>
      <c r="QBL66" s="137"/>
      <c r="QBM66" s="137"/>
      <c r="QBN66" s="137"/>
      <c r="QBO66" s="137"/>
      <c r="QBP66" s="137"/>
      <c r="QBQ66" s="137"/>
      <c r="QBR66" s="137"/>
      <c r="QBS66" s="137"/>
      <c r="QBT66" s="137"/>
      <c r="QBU66" s="137"/>
      <c r="QBV66" s="137"/>
      <c r="QBW66" s="137"/>
      <c r="QBX66" s="137"/>
      <c r="QBY66" s="137"/>
      <c r="QBZ66" s="137"/>
      <c r="QCA66" s="137"/>
      <c r="QCB66" s="137"/>
      <c r="QCC66" s="137"/>
      <c r="QCD66" s="137"/>
      <c r="QCE66" s="137"/>
      <c r="QCF66" s="137"/>
      <c r="QCG66" s="137"/>
      <c r="QCH66" s="137"/>
      <c r="QCI66" s="137"/>
      <c r="QCJ66" s="137"/>
      <c r="QCK66" s="137"/>
      <c r="QCL66" s="137"/>
      <c r="QCM66" s="137"/>
      <c r="QCN66" s="137"/>
      <c r="QCO66" s="137"/>
      <c r="QCP66" s="137"/>
      <c r="QCQ66" s="137"/>
      <c r="QCR66" s="137"/>
      <c r="QCS66" s="137"/>
      <c r="QCT66" s="137"/>
      <c r="QCU66" s="137"/>
      <c r="QCV66" s="137"/>
      <c r="QCW66" s="137"/>
      <c r="QCX66" s="137"/>
      <c r="QCY66" s="137"/>
      <c r="QCZ66" s="137"/>
      <c r="QDA66" s="137"/>
      <c r="QDB66" s="137"/>
      <c r="QDC66" s="137"/>
      <c r="QDD66" s="137"/>
      <c r="QDE66" s="137"/>
      <c r="QDF66" s="137"/>
      <c r="QDG66" s="137"/>
      <c r="QDH66" s="137"/>
      <c r="QDI66" s="137"/>
      <c r="QDJ66" s="137"/>
      <c r="QDK66" s="137"/>
      <c r="QDL66" s="137"/>
      <c r="QDM66" s="137"/>
      <c r="QDN66" s="137"/>
      <c r="QDO66" s="137"/>
      <c r="QDP66" s="137"/>
      <c r="QDQ66" s="137"/>
      <c r="QDR66" s="137"/>
      <c r="QDS66" s="137"/>
      <c r="QDT66" s="137"/>
      <c r="QDU66" s="137"/>
      <c r="QDV66" s="137"/>
      <c r="QDW66" s="137"/>
      <c r="QDX66" s="137"/>
      <c r="QDY66" s="137"/>
      <c r="QDZ66" s="137"/>
      <c r="QEA66" s="137"/>
      <c r="QEB66" s="137"/>
      <c r="QEC66" s="137"/>
      <c r="QED66" s="137"/>
      <c r="QEE66" s="137"/>
      <c r="QEF66" s="137"/>
      <c r="QEG66" s="137"/>
      <c r="QEH66" s="137"/>
      <c r="QEI66" s="137"/>
      <c r="QEJ66" s="137"/>
      <c r="QEK66" s="137"/>
      <c r="QEL66" s="137"/>
      <c r="QEM66" s="137"/>
      <c r="QEN66" s="137"/>
      <c r="QEO66" s="137"/>
      <c r="QEP66" s="137"/>
      <c r="QEQ66" s="137"/>
      <c r="QER66" s="137"/>
      <c r="QES66" s="137"/>
      <c r="QET66" s="137"/>
      <c r="QEU66" s="137"/>
      <c r="QEV66" s="137"/>
      <c r="QEW66" s="137"/>
      <c r="QEX66" s="137"/>
      <c r="QEY66" s="137"/>
      <c r="QEZ66" s="137"/>
      <c r="QFA66" s="137"/>
      <c r="QFB66" s="137"/>
      <c r="QFC66" s="137"/>
      <c r="QFD66" s="137"/>
      <c r="QFE66" s="137"/>
      <c r="QFF66" s="137"/>
      <c r="QFG66" s="137"/>
      <c r="QFH66" s="137"/>
      <c r="QFI66" s="137"/>
      <c r="QFJ66" s="137"/>
      <c r="QFK66" s="137"/>
      <c r="QFL66" s="137"/>
      <c r="QFM66" s="137"/>
      <c r="QFN66" s="137"/>
      <c r="QFO66" s="137"/>
      <c r="QFP66" s="137"/>
      <c r="QFQ66" s="137"/>
      <c r="QFR66" s="137"/>
      <c r="QFS66" s="137"/>
      <c r="QFT66" s="137"/>
      <c r="QFU66" s="137"/>
      <c r="QFV66" s="137"/>
      <c r="QFW66" s="137"/>
      <c r="QFX66" s="137"/>
      <c r="QFY66" s="137"/>
      <c r="QFZ66" s="137"/>
      <c r="QGA66" s="137"/>
      <c r="QGB66" s="137"/>
      <c r="QGC66" s="137"/>
      <c r="QGD66" s="137"/>
      <c r="QGE66" s="137"/>
      <c r="QGF66" s="137"/>
      <c r="QGG66" s="137"/>
      <c r="QGH66" s="137"/>
      <c r="QGI66" s="137"/>
      <c r="QGJ66" s="137"/>
      <c r="QGK66" s="137"/>
      <c r="QGL66" s="137"/>
      <c r="QGM66" s="137"/>
      <c r="QGN66" s="137"/>
      <c r="QGO66" s="137"/>
      <c r="QGP66" s="137"/>
      <c r="QGQ66" s="137"/>
      <c r="QGR66" s="137"/>
      <c r="QGS66" s="137"/>
      <c r="QGT66" s="137"/>
      <c r="QGU66" s="137"/>
      <c r="QGV66" s="137"/>
      <c r="QGW66" s="137"/>
      <c r="QGX66" s="137"/>
      <c r="QGY66" s="137"/>
      <c r="QGZ66" s="137"/>
      <c r="QHA66" s="137"/>
      <c r="QHB66" s="137"/>
      <c r="QHC66" s="137"/>
      <c r="QHD66" s="137"/>
      <c r="QHE66" s="137"/>
      <c r="QHF66" s="137"/>
      <c r="QHG66" s="137"/>
      <c r="QHH66" s="137"/>
      <c r="QHI66" s="137"/>
      <c r="QHJ66" s="137"/>
      <c r="QHK66" s="137"/>
      <c r="QHL66" s="137"/>
      <c r="QHM66" s="137"/>
      <c r="QHN66" s="137"/>
      <c r="QHO66" s="137"/>
      <c r="QHP66" s="137"/>
      <c r="QHQ66" s="137"/>
      <c r="QHR66" s="137"/>
      <c r="QHS66" s="137"/>
      <c r="QHT66" s="137"/>
      <c r="QHU66" s="137"/>
      <c r="QHV66" s="137"/>
      <c r="QHW66" s="137"/>
      <c r="QHX66" s="137"/>
      <c r="QHY66" s="137"/>
      <c r="QHZ66" s="137"/>
      <c r="QIA66" s="137"/>
      <c r="QIB66" s="137"/>
      <c r="QIC66" s="137"/>
      <c r="QID66" s="137"/>
      <c r="QIE66" s="137"/>
      <c r="QIF66" s="137"/>
      <c r="QIG66" s="137"/>
      <c r="QIH66" s="137"/>
      <c r="QII66" s="137"/>
      <c r="QIJ66" s="137"/>
      <c r="QIK66" s="137"/>
      <c r="QIL66" s="137"/>
      <c r="QIM66" s="137"/>
      <c r="QIN66" s="137"/>
      <c r="QIO66" s="137"/>
      <c r="QIP66" s="137"/>
      <c r="QIQ66" s="137"/>
      <c r="QIR66" s="137"/>
      <c r="QIS66" s="137"/>
      <c r="QIT66" s="137"/>
      <c r="QIU66" s="137"/>
      <c r="QIV66" s="137"/>
      <c r="QIW66" s="137"/>
      <c r="QIX66" s="137"/>
      <c r="QIY66" s="137"/>
      <c r="QIZ66" s="137"/>
      <c r="QJA66" s="137"/>
      <c r="QJB66" s="137"/>
      <c r="QJC66" s="137"/>
      <c r="QJD66" s="137"/>
      <c r="QJE66" s="137"/>
      <c r="QJF66" s="137"/>
      <c r="QJG66" s="137"/>
      <c r="QJH66" s="137"/>
      <c r="QJI66" s="137"/>
      <c r="QJJ66" s="137"/>
      <c r="QJK66" s="137"/>
      <c r="QJL66" s="137"/>
      <c r="QJM66" s="137"/>
      <c r="QJN66" s="137"/>
      <c r="QJO66" s="137"/>
      <c r="QJP66" s="137"/>
      <c r="QJQ66" s="137"/>
      <c r="QJR66" s="137"/>
      <c r="QJS66" s="137"/>
      <c r="QJT66" s="137"/>
      <c r="QJU66" s="137"/>
      <c r="QJV66" s="137"/>
      <c r="QJW66" s="137"/>
      <c r="QJX66" s="137"/>
      <c r="QJY66" s="137"/>
      <c r="QJZ66" s="137"/>
      <c r="QKA66" s="137"/>
      <c r="QKB66" s="137"/>
      <c r="QKC66" s="137"/>
      <c r="QKD66" s="137"/>
      <c r="QKE66" s="137"/>
      <c r="QKF66" s="137"/>
      <c r="QKG66" s="137"/>
      <c r="QKH66" s="137"/>
      <c r="QKI66" s="137"/>
      <c r="QKJ66" s="137"/>
      <c r="QKK66" s="137"/>
      <c r="QKL66" s="137"/>
      <c r="QKM66" s="137"/>
      <c r="QKN66" s="137"/>
      <c r="QKO66" s="137"/>
      <c r="QKP66" s="137"/>
      <c r="QKQ66" s="137"/>
      <c r="QKR66" s="137"/>
      <c r="QKS66" s="137"/>
      <c r="QKT66" s="137"/>
      <c r="QKU66" s="137"/>
      <c r="QKV66" s="137"/>
      <c r="QKW66" s="137"/>
      <c r="QKX66" s="137"/>
      <c r="QKY66" s="137"/>
      <c r="QKZ66" s="137"/>
      <c r="QLA66" s="137"/>
      <c r="QLB66" s="137"/>
      <c r="QLC66" s="137"/>
      <c r="QLD66" s="137"/>
      <c r="QLE66" s="137"/>
      <c r="QLF66" s="137"/>
      <c r="QLG66" s="137"/>
      <c r="QLH66" s="137"/>
      <c r="QLI66" s="137"/>
      <c r="QLJ66" s="137"/>
      <c r="QLK66" s="137"/>
      <c r="QLL66" s="137"/>
      <c r="QLM66" s="137"/>
      <c r="QLN66" s="137"/>
      <c r="QLO66" s="137"/>
      <c r="QLP66" s="137"/>
      <c r="QLQ66" s="137"/>
      <c r="QLR66" s="137"/>
      <c r="QLS66" s="137"/>
      <c r="QLT66" s="137"/>
      <c r="QLU66" s="137"/>
      <c r="QLV66" s="137"/>
      <c r="QLW66" s="137"/>
      <c r="QLX66" s="137"/>
      <c r="QLY66" s="137"/>
      <c r="QLZ66" s="137"/>
      <c r="QMA66" s="137"/>
      <c r="QMB66" s="137"/>
      <c r="QMC66" s="137"/>
      <c r="QMD66" s="137"/>
      <c r="QME66" s="137"/>
      <c r="QMF66" s="137"/>
      <c r="QMG66" s="137"/>
      <c r="QMH66" s="137"/>
      <c r="QMI66" s="137"/>
      <c r="QMJ66" s="137"/>
      <c r="QMK66" s="137"/>
      <c r="QML66" s="137"/>
      <c r="QMM66" s="137"/>
      <c r="QMN66" s="137"/>
      <c r="QMO66" s="137"/>
      <c r="QMP66" s="137"/>
      <c r="QMQ66" s="137"/>
      <c r="QMR66" s="137"/>
      <c r="QMS66" s="137"/>
      <c r="QMT66" s="137"/>
      <c r="QMU66" s="137"/>
      <c r="QMV66" s="137"/>
      <c r="QMW66" s="137"/>
      <c r="QMX66" s="137"/>
      <c r="QMY66" s="137"/>
      <c r="QMZ66" s="137"/>
      <c r="QNA66" s="137"/>
      <c r="QNB66" s="137"/>
      <c r="QNC66" s="137"/>
      <c r="QND66" s="137"/>
      <c r="QNE66" s="137"/>
      <c r="QNF66" s="137"/>
      <c r="QNG66" s="137"/>
      <c r="QNH66" s="137"/>
      <c r="QNI66" s="137"/>
      <c r="QNJ66" s="137"/>
      <c r="QNK66" s="137"/>
      <c r="QNL66" s="137"/>
      <c r="QNM66" s="137"/>
      <c r="QNN66" s="137"/>
      <c r="QNO66" s="137"/>
      <c r="QNP66" s="137"/>
      <c r="QNQ66" s="137"/>
      <c r="QNR66" s="137"/>
      <c r="QNS66" s="137"/>
      <c r="QNT66" s="137"/>
      <c r="QNU66" s="137"/>
      <c r="QNV66" s="137"/>
      <c r="QNW66" s="137"/>
      <c r="QNX66" s="137"/>
      <c r="QNY66" s="137"/>
      <c r="QNZ66" s="137"/>
      <c r="QOA66" s="137"/>
      <c r="QOB66" s="137"/>
      <c r="QOC66" s="137"/>
      <c r="QOD66" s="137"/>
      <c r="QOE66" s="137"/>
      <c r="QOF66" s="137"/>
      <c r="QOG66" s="137"/>
      <c r="QOH66" s="137"/>
      <c r="QOI66" s="137"/>
      <c r="QOJ66" s="137"/>
      <c r="QOK66" s="137"/>
      <c r="QOL66" s="137"/>
      <c r="QOM66" s="137"/>
      <c r="QON66" s="137"/>
      <c r="QOO66" s="137"/>
      <c r="QOP66" s="137"/>
      <c r="QOQ66" s="137"/>
      <c r="QOR66" s="137"/>
      <c r="QOS66" s="137"/>
      <c r="QOT66" s="137"/>
      <c r="QOU66" s="137"/>
      <c r="QOV66" s="137"/>
      <c r="QOW66" s="137"/>
      <c r="QOX66" s="137"/>
      <c r="QOY66" s="137"/>
      <c r="QOZ66" s="137"/>
      <c r="QPA66" s="137"/>
      <c r="QPB66" s="137"/>
      <c r="QPC66" s="137"/>
      <c r="QPD66" s="137"/>
      <c r="QPE66" s="137"/>
      <c r="QPF66" s="137"/>
      <c r="QPG66" s="137"/>
      <c r="QPH66" s="137"/>
      <c r="QPI66" s="137"/>
      <c r="QPJ66" s="137"/>
      <c r="QPK66" s="137"/>
      <c r="QPL66" s="137"/>
      <c r="QPM66" s="137"/>
      <c r="QPN66" s="137"/>
      <c r="QPO66" s="137"/>
      <c r="QPP66" s="137"/>
      <c r="QPQ66" s="137"/>
      <c r="QPR66" s="137"/>
      <c r="QPS66" s="137"/>
      <c r="QPT66" s="137"/>
      <c r="QPU66" s="137"/>
      <c r="QPV66" s="137"/>
      <c r="QPW66" s="137"/>
      <c r="QPX66" s="137"/>
      <c r="QPY66" s="137"/>
      <c r="QPZ66" s="137"/>
      <c r="QQA66" s="137"/>
      <c r="QQB66" s="137"/>
      <c r="QQC66" s="137"/>
      <c r="QQD66" s="137"/>
      <c r="QQE66" s="137"/>
      <c r="QQF66" s="137"/>
      <c r="QQG66" s="137"/>
      <c r="QQH66" s="137"/>
      <c r="QQI66" s="137"/>
      <c r="QQJ66" s="137"/>
      <c r="QQK66" s="137"/>
      <c r="QQL66" s="137"/>
      <c r="QQM66" s="137"/>
      <c r="QQN66" s="137"/>
      <c r="QQO66" s="137"/>
      <c r="QQP66" s="137"/>
      <c r="QQQ66" s="137"/>
      <c r="QQR66" s="137"/>
      <c r="QQS66" s="137"/>
      <c r="QQT66" s="137"/>
      <c r="QQU66" s="137"/>
      <c r="QQV66" s="137"/>
      <c r="QQW66" s="137"/>
      <c r="QQX66" s="137"/>
      <c r="QQY66" s="137"/>
      <c r="QQZ66" s="137"/>
      <c r="QRA66" s="137"/>
      <c r="QRB66" s="137"/>
      <c r="QRC66" s="137"/>
      <c r="QRD66" s="137"/>
      <c r="QRE66" s="137"/>
      <c r="QRF66" s="137"/>
      <c r="QRG66" s="137"/>
      <c r="QRH66" s="137"/>
      <c r="QRI66" s="137"/>
      <c r="QRJ66" s="137"/>
      <c r="QRK66" s="137"/>
      <c r="QRL66" s="137"/>
      <c r="QRM66" s="137"/>
      <c r="QRN66" s="137"/>
      <c r="QRO66" s="137"/>
      <c r="QRP66" s="137"/>
      <c r="QRQ66" s="137"/>
      <c r="QRR66" s="137"/>
      <c r="QRS66" s="137"/>
      <c r="QRT66" s="137"/>
      <c r="QRU66" s="137"/>
      <c r="QRV66" s="137"/>
      <c r="QRW66" s="137"/>
      <c r="QRX66" s="137"/>
      <c r="QRY66" s="137"/>
      <c r="QRZ66" s="137"/>
      <c r="QSA66" s="137"/>
      <c r="QSB66" s="137"/>
      <c r="QSC66" s="137"/>
      <c r="QSD66" s="137"/>
      <c r="QSE66" s="137"/>
      <c r="QSF66" s="137"/>
      <c r="QSG66" s="137"/>
      <c r="QSH66" s="137"/>
      <c r="QSI66" s="137"/>
      <c r="QSJ66" s="137"/>
      <c r="QSK66" s="137"/>
      <c r="QSL66" s="137"/>
      <c r="QSM66" s="137"/>
      <c r="QSN66" s="137"/>
      <c r="QSO66" s="137"/>
      <c r="QSP66" s="137"/>
      <c r="QSQ66" s="137"/>
      <c r="QSR66" s="137"/>
      <c r="QSS66" s="137"/>
      <c r="QST66" s="137"/>
      <c r="QSU66" s="137"/>
      <c r="QSV66" s="137"/>
      <c r="QSW66" s="137"/>
      <c r="QSX66" s="137"/>
      <c r="QSY66" s="137"/>
      <c r="QSZ66" s="137"/>
      <c r="QTA66" s="137"/>
      <c r="QTB66" s="137"/>
      <c r="QTC66" s="137"/>
      <c r="QTD66" s="137"/>
      <c r="QTE66" s="137"/>
      <c r="QTF66" s="137"/>
      <c r="QTG66" s="137"/>
      <c r="QTH66" s="137"/>
      <c r="QTI66" s="137"/>
      <c r="QTJ66" s="137"/>
      <c r="QTK66" s="137"/>
      <c r="QTL66" s="137"/>
      <c r="QTM66" s="137"/>
      <c r="QTN66" s="137"/>
      <c r="QTO66" s="137"/>
      <c r="QTP66" s="137"/>
      <c r="QTQ66" s="137"/>
      <c r="QTR66" s="137"/>
      <c r="QTS66" s="137"/>
      <c r="QTT66" s="137"/>
      <c r="QTU66" s="137"/>
      <c r="QTV66" s="137"/>
      <c r="QTW66" s="137"/>
      <c r="QTX66" s="137"/>
      <c r="QTY66" s="137"/>
      <c r="QTZ66" s="137"/>
      <c r="QUA66" s="137"/>
      <c r="QUB66" s="137"/>
      <c r="QUC66" s="137"/>
      <c r="QUD66" s="137"/>
      <c r="QUE66" s="137"/>
      <c r="QUF66" s="137"/>
      <c r="QUG66" s="137"/>
      <c r="QUH66" s="137"/>
      <c r="QUI66" s="137"/>
      <c r="QUJ66" s="137"/>
      <c r="QUK66" s="137"/>
      <c r="QUL66" s="137"/>
      <c r="QUM66" s="137"/>
      <c r="QUN66" s="137"/>
      <c r="QUO66" s="137"/>
      <c r="QUP66" s="137"/>
      <c r="QUQ66" s="137"/>
      <c r="QUR66" s="137"/>
      <c r="QUS66" s="137"/>
      <c r="QUT66" s="137"/>
      <c r="QUU66" s="137"/>
      <c r="QUV66" s="137"/>
      <c r="QUW66" s="137"/>
      <c r="QUX66" s="137"/>
      <c r="QUY66" s="137"/>
      <c r="QUZ66" s="137"/>
      <c r="QVA66" s="137"/>
      <c r="QVB66" s="137"/>
      <c r="QVC66" s="137"/>
      <c r="QVD66" s="137"/>
      <c r="QVE66" s="137"/>
      <c r="QVF66" s="137"/>
      <c r="QVG66" s="137"/>
      <c r="QVH66" s="137"/>
      <c r="QVI66" s="137"/>
      <c r="QVJ66" s="137"/>
      <c r="QVK66" s="137"/>
      <c r="QVL66" s="137"/>
      <c r="QVM66" s="137"/>
      <c r="QVN66" s="137"/>
      <c r="QVO66" s="137"/>
      <c r="QVP66" s="137"/>
      <c r="QVQ66" s="137"/>
      <c r="QVR66" s="137"/>
      <c r="QVS66" s="137"/>
      <c r="QVT66" s="137"/>
      <c r="QVU66" s="137"/>
      <c r="QVV66" s="137"/>
      <c r="QVW66" s="137"/>
      <c r="QVX66" s="137"/>
      <c r="QVY66" s="137"/>
      <c r="QVZ66" s="137"/>
      <c r="QWA66" s="137"/>
      <c r="QWB66" s="137"/>
      <c r="QWC66" s="137"/>
      <c r="QWD66" s="137"/>
      <c r="QWE66" s="137"/>
      <c r="QWF66" s="137"/>
      <c r="QWG66" s="137"/>
      <c r="QWH66" s="137"/>
      <c r="QWI66" s="137"/>
      <c r="QWJ66" s="137"/>
      <c r="QWK66" s="137"/>
      <c r="QWL66" s="137"/>
      <c r="QWM66" s="137"/>
      <c r="QWN66" s="137"/>
      <c r="QWO66" s="137"/>
      <c r="QWP66" s="137"/>
      <c r="QWQ66" s="137"/>
      <c r="QWR66" s="137"/>
      <c r="QWS66" s="137"/>
      <c r="QWT66" s="137"/>
      <c r="QWU66" s="137"/>
      <c r="QWV66" s="137"/>
      <c r="QWW66" s="137"/>
      <c r="QWX66" s="137"/>
      <c r="QWY66" s="137"/>
      <c r="QWZ66" s="137"/>
      <c r="QXA66" s="137"/>
      <c r="QXB66" s="137"/>
      <c r="QXC66" s="137"/>
      <c r="QXD66" s="137"/>
      <c r="QXE66" s="137"/>
      <c r="QXF66" s="137"/>
      <c r="QXG66" s="137"/>
      <c r="QXH66" s="137"/>
      <c r="QXI66" s="137"/>
      <c r="QXJ66" s="137"/>
      <c r="QXK66" s="137"/>
      <c r="QXL66" s="137"/>
      <c r="QXM66" s="137"/>
      <c r="QXN66" s="137"/>
      <c r="QXO66" s="137"/>
      <c r="QXP66" s="137"/>
      <c r="QXQ66" s="137"/>
      <c r="QXR66" s="137"/>
      <c r="QXS66" s="137"/>
      <c r="QXT66" s="137"/>
      <c r="QXU66" s="137"/>
      <c r="QXV66" s="137"/>
      <c r="QXW66" s="137"/>
      <c r="QXX66" s="137"/>
      <c r="QXY66" s="137"/>
      <c r="QXZ66" s="137"/>
      <c r="QYA66" s="137"/>
      <c r="QYB66" s="137"/>
      <c r="QYC66" s="137"/>
      <c r="QYD66" s="137"/>
      <c r="QYE66" s="137"/>
      <c r="QYF66" s="137"/>
      <c r="QYG66" s="137"/>
      <c r="QYH66" s="137"/>
      <c r="QYI66" s="137"/>
      <c r="QYJ66" s="137"/>
      <c r="QYK66" s="137"/>
      <c r="QYL66" s="137"/>
      <c r="QYM66" s="137"/>
      <c r="QYN66" s="137"/>
      <c r="QYO66" s="137"/>
      <c r="QYP66" s="137"/>
      <c r="QYQ66" s="137"/>
      <c r="QYR66" s="137"/>
      <c r="QYS66" s="137"/>
      <c r="QYT66" s="137"/>
      <c r="QYU66" s="137"/>
      <c r="QYV66" s="137"/>
      <c r="QYW66" s="137"/>
      <c r="QYX66" s="137"/>
      <c r="QYY66" s="137"/>
      <c r="QYZ66" s="137"/>
      <c r="QZA66" s="137"/>
      <c r="QZB66" s="137"/>
      <c r="QZC66" s="137"/>
      <c r="QZD66" s="137"/>
      <c r="QZE66" s="137"/>
      <c r="QZF66" s="137"/>
      <c r="QZG66" s="137"/>
      <c r="QZH66" s="137"/>
      <c r="QZI66" s="137"/>
      <c r="QZJ66" s="137"/>
      <c r="QZK66" s="137"/>
      <c r="QZL66" s="137"/>
      <c r="QZM66" s="137"/>
      <c r="QZN66" s="137"/>
      <c r="QZO66" s="137"/>
      <c r="QZP66" s="137"/>
      <c r="QZQ66" s="137"/>
      <c r="QZR66" s="137"/>
      <c r="QZS66" s="137"/>
      <c r="QZT66" s="137"/>
      <c r="QZU66" s="137"/>
      <c r="QZV66" s="137"/>
      <c r="QZW66" s="137"/>
      <c r="QZX66" s="137"/>
      <c r="QZY66" s="137"/>
      <c r="QZZ66" s="137"/>
      <c r="RAA66" s="137"/>
      <c r="RAB66" s="137"/>
      <c r="RAC66" s="137"/>
      <c r="RAD66" s="137"/>
      <c r="RAE66" s="137"/>
      <c r="RAF66" s="137"/>
      <c r="RAG66" s="137"/>
      <c r="RAH66" s="137"/>
      <c r="RAI66" s="137"/>
      <c r="RAJ66" s="137"/>
      <c r="RAK66" s="137"/>
      <c r="RAL66" s="137"/>
      <c r="RAM66" s="137"/>
      <c r="RAN66" s="137"/>
      <c r="RAO66" s="137"/>
      <c r="RAP66" s="137"/>
      <c r="RAQ66" s="137"/>
      <c r="RAR66" s="137"/>
      <c r="RAS66" s="137"/>
      <c r="RAT66" s="137"/>
      <c r="RAU66" s="137"/>
      <c r="RAV66" s="137"/>
      <c r="RAW66" s="137"/>
      <c r="RAX66" s="137"/>
      <c r="RAY66" s="137"/>
      <c r="RAZ66" s="137"/>
      <c r="RBA66" s="137"/>
      <c r="RBB66" s="137"/>
      <c r="RBC66" s="137"/>
      <c r="RBD66" s="137"/>
      <c r="RBE66" s="137"/>
      <c r="RBF66" s="137"/>
      <c r="RBG66" s="137"/>
      <c r="RBH66" s="137"/>
      <c r="RBI66" s="137"/>
      <c r="RBJ66" s="137"/>
      <c r="RBK66" s="137"/>
      <c r="RBL66" s="137"/>
      <c r="RBM66" s="137"/>
      <c r="RBN66" s="137"/>
      <c r="RBO66" s="137"/>
      <c r="RBP66" s="137"/>
      <c r="RBQ66" s="137"/>
      <c r="RBR66" s="137"/>
      <c r="RBS66" s="137"/>
      <c r="RBT66" s="137"/>
      <c r="RBU66" s="137"/>
      <c r="RBV66" s="137"/>
      <c r="RBW66" s="137"/>
      <c r="RBX66" s="137"/>
      <c r="RBY66" s="137"/>
      <c r="RBZ66" s="137"/>
      <c r="RCA66" s="137"/>
      <c r="RCB66" s="137"/>
      <c r="RCC66" s="137"/>
      <c r="RCD66" s="137"/>
      <c r="RCE66" s="137"/>
      <c r="RCF66" s="137"/>
      <c r="RCG66" s="137"/>
      <c r="RCH66" s="137"/>
      <c r="RCI66" s="137"/>
      <c r="RCJ66" s="137"/>
      <c r="RCK66" s="137"/>
      <c r="RCL66" s="137"/>
      <c r="RCM66" s="137"/>
      <c r="RCN66" s="137"/>
      <c r="RCO66" s="137"/>
      <c r="RCP66" s="137"/>
      <c r="RCQ66" s="137"/>
      <c r="RCR66" s="137"/>
      <c r="RCS66" s="137"/>
      <c r="RCT66" s="137"/>
      <c r="RCU66" s="137"/>
      <c r="RCV66" s="137"/>
      <c r="RCW66" s="137"/>
      <c r="RCX66" s="137"/>
      <c r="RCY66" s="137"/>
      <c r="RCZ66" s="137"/>
      <c r="RDA66" s="137"/>
      <c r="RDB66" s="137"/>
      <c r="RDC66" s="137"/>
      <c r="RDD66" s="137"/>
      <c r="RDE66" s="137"/>
      <c r="RDF66" s="137"/>
      <c r="RDG66" s="137"/>
      <c r="RDH66" s="137"/>
      <c r="RDI66" s="137"/>
      <c r="RDJ66" s="137"/>
      <c r="RDK66" s="137"/>
      <c r="RDL66" s="137"/>
      <c r="RDM66" s="137"/>
      <c r="RDN66" s="137"/>
      <c r="RDO66" s="137"/>
      <c r="RDP66" s="137"/>
      <c r="RDQ66" s="137"/>
      <c r="RDR66" s="137"/>
      <c r="RDS66" s="137"/>
      <c r="RDT66" s="137"/>
      <c r="RDU66" s="137"/>
      <c r="RDV66" s="137"/>
      <c r="RDW66" s="137"/>
      <c r="RDX66" s="137"/>
      <c r="RDY66" s="137"/>
      <c r="RDZ66" s="137"/>
      <c r="REA66" s="137"/>
      <c r="REB66" s="137"/>
      <c r="REC66" s="137"/>
      <c r="RED66" s="137"/>
      <c r="REE66" s="137"/>
      <c r="REF66" s="137"/>
      <c r="REG66" s="137"/>
      <c r="REH66" s="137"/>
      <c r="REI66" s="137"/>
      <c r="REJ66" s="137"/>
      <c r="REK66" s="137"/>
      <c r="REL66" s="137"/>
      <c r="REM66" s="137"/>
      <c r="REN66" s="137"/>
      <c r="REO66" s="137"/>
      <c r="REP66" s="137"/>
      <c r="REQ66" s="137"/>
      <c r="RER66" s="137"/>
      <c r="RES66" s="137"/>
      <c r="RET66" s="137"/>
      <c r="REU66" s="137"/>
      <c r="REV66" s="137"/>
      <c r="REW66" s="137"/>
      <c r="REX66" s="137"/>
      <c r="REY66" s="137"/>
      <c r="REZ66" s="137"/>
      <c r="RFA66" s="137"/>
      <c r="RFB66" s="137"/>
      <c r="RFC66" s="137"/>
      <c r="RFD66" s="137"/>
      <c r="RFE66" s="137"/>
      <c r="RFF66" s="137"/>
      <c r="RFG66" s="137"/>
      <c r="RFH66" s="137"/>
      <c r="RFI66" s="137"/>
      <c r="RFJ66" s="137"/>
      <c r="RFK66" s="137"/>
      <c r="RFL66" s="137"/>
      <c r="RFM66" s="137"/>
      <c r="RFN66" s="137"/>
      <c r="RFO66" s="137"/>
      <c r="RFP66" s="137"/>
      <c r="RFQ66" s="137"/>
      <c r="RFR66" s="137"/>
      <c r="RFS66" s="137"/>
      <c r="RFT66" s="137"/>
      <c r="RFU66" s="137"/>
      <c r="RFV66" s="137"/>
      <c r="RFW66" s="137"/>
      <c r="RFX66" s="137"/>
      <c r="RFY66" s="137"/>
      <c r="RFZ66" s="137"/>
      <c r="RGA66" s="137"/>
      <c r="RGB66" s="137"/>
      <c r="RGC66" s="137"/>
      <c r="RGD66" s="137"/>
      <c r="RGE66" s="137"/>
      <c r="RGF66" s="137"/>
      <c r="RGG66" s="137"/>
      <c r="RGH66" s="137"/>
      <c r="RGI66" s="137"/>
      <c r="RGJ66" s="137"/>
      <c r="RGK66" s="137"/>
      <c r="RGL66" s="137"/>
      <c r="RGM66" s="137"/>
      <c r="RGN66" s="137"/>
      <c r="RGO66" s="137"/>
      <c r="RGP66" s="137"/>
      <c r="RGQ66" s="137"/>
      <c r="RGR66" s="137"/>
      <c r="RGS66" s="137"/>
      <c r="RGT66" s="137"/>
      <c r="RGU66" s="137"/>
      <c r="RGV66" s="137"/>
      <c r="RGW66" s="137"/>
      <c r="RGX66" s="137"/>
      <c r="RGY66" s="137"/>
      <c r="RGZ66" s="137"/>
      <c r="RHA66" s="137"/>
      <c r="RHB66" s="137"/>
      <c r="RHC66" s="137"/>
      <c r="RHD66" s="137"/>
      <c r="RHE66" s="137"/>
      <c r="RHF66" s="137"/>
      <c r="RHG66" s="137"/>
      <c r="RHH66" s="137"/>
      <c r="RHI66" s="137"/>
      <c r="RHJ66" s="137"/>
      <c r="RHK66" s="137"/>
      <c r="RHL66" s="137"/>
      <c r="RHM66" s="137"/>
      <c r="RHN66" s="137"/>
      <c r="RHO66" s="137"/>
      <c r="RHP66" s="137"/>
      <c r="RHQ66" s="137"/>
      <c r="RHR66" s="137"/>
      <c r="RHS66" s="137"/>
      <c r="RHT66" s="137"/>
      <c r="RHU66" s="137"/>
      <c r="RHV66" s="137"/>
      <c r="RHW66" s="137"/>
      <c r="RHX66" s="137"/>
      <c r="RHY66" s="137"/>
      <c r="RHZ66" s="137"/>
      <c r="RIA66" s="137"/>
      <c r="RIB66" s="137"/>
      <c r="RIC66" s="137"/>
      <c r="RID66" s="137"/>
      <c r="RIE66" s="137"/>
      <c r="RIF66" s="137"/>
      <c r="RIG66" s="137"/>
      <c r="RIH66" s="137"/>
      <c r="RII66" s="137"/>
      <c r="RIJ66" s="137"/>
      <c r="RIK66" s="137"/>
      <c r="RIL66" s="137"/>
      <c r="RIM66" s="137"/>
      <c r="RIN66" s="137"/>
      <c r="RIO66" s="137"/>
      <c r="RIP66" s="137"/>
      <c r="RIQ66" s="137"/>
      <c r="RIR66" s="137"/>
      <c r="RIS66" s="137"/>
      <c r="RIT66" s="137"/>
      <c r="RIU66" s="137"/>
      <c r="RIV66" s="137"/>
      <c r="RIW66" s="137"/>
      <c r="RIX66" s="137"/>
      <c r="RIY66" s="137"/>
      <c r="RIZ66" s="137"/>
      <c r="RJA66" s="137"/>
      <c r="RJB66" s="137"/>
      <c r="RJC66" s="137"/>
      <c r="RJD66" s="137"/>
      <c r="RJE66" s="137"/>
      <c r="RJF66" s="137"/>
      <c r="RJG66" s="137"/>
      <c r="RJH66" s="137"/>
      <c r="RJI66" s="137"/>
      <c r="RJJ66" s="137"/>
      <c r="RJK66" s="137"/>
      <c r="RJL66" s="137"/>
      <c r="RJM66" s="137"/>
      <c r="RJN66" s="137"/>
      <c r="RJO66" s="137"/>
      <c r="RJP66" s="137"/>
      <c r="RJQ66" s="137"/>
      <c r="RJR66" s="137"/>
      <c r="RJS66" s="137"/>
      <c r="RJT66" s="137"/>
      <c r="RJU66" s="137"/>
      <c r="RJV66" s="137"/>
      <c r="RJW66" s="137"/>
      <c r="RJX66" s="137"/>
      <c r="RJY66" s="137"/>
      <c r="RJZ66" s="137"/>
      <c r="RKA66" s="137"/>
      <c r="RKB66" s="137"/>
      <c r="RKC66" s="137"/>
      <c r="RKD66" s="137"/>
      <c r="RKE66" s="137"/>
      <c r="RKF66" s="137"/>
      <c r="RKG66" s="137"/>
      <c r="RKH66" s="137"/>
      <c r="RKI66" s="137"/>
      <c r="RKJ66" s="137"/>
      <c r="RKK66" s="137"/>
      <c r="RKL66" s="137"/>
      <c r="RKM66" s="137"/>
      <c r="RKN66" s="137"/>
      <c r="RKO66" s="137"/>
      <c r="RKP66" s="137"/>
      <c r="RKQ66" s="137"/>
      <c r="RKR66" s="137"/>
      <c r="RKS66" s="137"/>
      <c r="RKT66" s="137"/>
      <c r="RKU66" s="137"/>
      <c r="RKV66" s="137"/>
      <c r="RKW66" s="137"/>
      <c r="RKX66" s="137"/>
      <c r="RKY66" s="137"/>
      <c r="RKZ66" s="137"/>
      <c r="RLA66" s="137"/>
      <c r="RLB66" s="137"/>
      <c r="RLC66" s="137"/>
      <c r="RLD66" s="137"/>
      <c r="RLE66" s="137"/>
      <c r="RLF66" s="137"/>
      <c r="RLG66" s="137"/>
      <c r="RLH66" s="137"/>
      <c r="RLI66" s="137"/>
      <c r="RLJ66" s="137"/>
      <c r="RLK66" s="137"/>
      <c r="RLL66" s="137"/>
      <c r="RLM66" s="137"/>
      <c r="RLN66" s="137"/>
      <c r="RLO66" s="137"/>
      <c r="RLP66" s="137"/>
      <c r="RLQ66" s="137"/>
      <c r="RLR66" s="137"/>
      <c r="RLS66" s="137"/>
      <c r="RLT66" s="137"/>
      <c r="RLU66" s="137"/>
      <c r="RLV66" s="137"/>
      <c r="RLW66" s="137"/>
      <c r="RLX66" s="137"/>
      <c r="RLY66" s="137"/>
      <c r="RLZ66" s="137"/>
      <c r="RMA66" s="137"/>
      <c r="RMB66" s="137"/>
      <c r="RMC66" s="137"/>
      <c r="RMD66" s="137"/>
      <c r="RME66" s="137"/>
      <c r="RMF66" s="137"/>
      <c r="RMG66" s="137"/>
      <c r="RMH66" s="137"/>
      <c r="RMI66" s="137"/>
      <c r="RMJ66" s="137"/>
      <c r="RMK66" s="137"/>
      <c r="RML66" s="137"/>
      <c r="RMM66" s="137"/>
      <c r="RMN66" s="137"/>
      <c r="RMO66" s="137"/>
      <c r="RMP66" s="137"/>
      <c r="RMQ66" s="137"/>
      <c r="RMR66" s="137"/>
      <c r="RMS66" s="137"/>
      <c r="RMT66" s="137"/>
      <c r="RMU66" s="137"/>
      <c r="RMV66" s="137"/>
      <c r="RMW66" s="137"/>
      <c r="RMX66" s="137"/>
      <c r="RMY66" s="137"/>
      <c r="RMZ66" s="137"/>
      <c r="RNA66" s="137"/>
      <c r="RNB66" s="137"/>
      <c r="RNC66" s="137"/>
      <c r="RND66" s="137"/>
      <c r="RNE66" s="137"/>
      <c r="RNF66" s="137"/>
      <c r="RNG66" s="137"/>
      <c r="RNH66" s="137"/>
      <c r="RNI66" s="137"/>
      <c r="RNJ66" s="137"/>
      <c r="RNK66" s="137"/>
      <c r="RNL66" s="137"/>
      <c r="RNM66" s="137"/>
      <c r="RNN66" s="137"/>
      <c r="RNO66" s="137"/>
      <c r="RNP66" s="137"/>
      <c r="RNQ66" s="137"/>
      <c r="RNR66" s="137"/>
      <c r="RNS66" s="137"/>
      <c r="RNT66" s="137"/>
      <c r="RNU66" s="137"/>
      <c r="RNV66" s="137"/>
      <c r="RNW66" s="137"/>
      <c r="RNX66" s="137"/>
      <c r="RNY66" s="137"/>
      <c r="RNZ66" s="137"/>
      <c r="ROA66" s="137"/>
      <c r="ROB66" s="137"/>
      <c r="ROC66" s="137"/>
      <c r="ROD66" s="137"/>
      <c r="ROE66" s="137"/>
      <c r="ROF66" s="137"/>
      <c r="ROG66" s="137"/>
      <c r="ROH66" s="137"/>
      <c r="ROI66" s="137"/>
      <c r="ROJ66" s="137"/>
      <c r="ROK66" s="137"/>
      <c r="ROL66" s="137"/>
      <c r="ROM66" s="137"/>
      <c r="RON66" s="137"/>
      <c r="ROO66" s="137"/>
      <c r="ROP66" s="137"/>
      <c r="ROQ66" s="137"/>
      <c r="ROR66" s="137"/>
      <c r="ROS66" s="137"/>
      <c r="ROT66" s="137"/>
      <c r="ROU66" s="137"/>
      <c r="ROV66" s="137"/>
      <c r="ROW66" s="137"/>
      <c r="ROX66" s="137"/>
      <c r="ROY66" s="137"/>
      <c r="ROZ66" s="137"/>
      <c r="RPA66" s="137"/>
      <c r="RPB66" s="137"/>
      <c r="RPC66" s="137"/>
      <c r="RPD66" s="137"/>
      <c r="RPE66" s="137"/>
      <c r="RPF66" s="137"/>
      <c r="RPG66" s="137"/>
      <c r="RPH66" s="137"/>
      <c r="RPI66" s="137"/>
      <c r="RPJ66" s="137"/>
      <c r="RPK66" s="137"/>
      <c r="RPL66" s="137"/>
      <c r="RPM66" s="137"/>
      <c r="RPN66" s="137"/>
      <c r="RPO66" s="137"/>
      <c r="RPP66" s="137"/>
      <c r="RPQ66" s="137"/>
      <c r="RPR66" s="137"/>
      <c r="RPS66" s="137"/>
      <c r="RPT66" s="137"/>
      <c r="RPU66" s="137"/>
      <c r="RPV66" s="137"/>
      <c r="RPW66" s="137"/>
      <c r="RPX66" s="137"/>
      <c r="RPY66" s="137"/>
      <c r="RPZ66" s="137"/>
      <c r="RQA66" s="137"/>
      <c r="RQB66" s="137"/>
      <c r="RQC66" s="137"/>
      <c r="RQD66" s="137"/>
      <c r="RQE66" s="137"/>
      <c r="RQF66" s="137"/>
      <c r="RQG66" s="137"/>
      <c r="RQH66" s="137"/>
      <c r="RQI66" s="137"/>
      <c r="RQJ66" s="137"/>
      <c r="RQK66" s="137"/>
      <c r="RQL66" s="137"/>
      <c r="RQM66" s="137"/>
      <c r="RQN66" s="137"/>
      <c r="RQO66" s="137"/>
      <c r="RQP66" s="137"/>
      <c r="RQQ66" s="137"/>
      <c r="RQR66" s="137"/>
      <c r="RQS66" s="137"/>
      <c r="RQT66" s="137"/>
      <c r="RQU66" s="137"/>
      <c r="RQV66" s="137"/>
      <c r="RQW66" s="137"/>
      <c r="RQX66" s="137"/>
      <c r="RQY66" s="137"/>
      <c r="RQZ66" s="137"/>
      <c r="RRA66" s="137"/>
      <c r="RRB66" s="137"/>
      <c r="RRC66" s="137"/>
      <c r="RRD66" s="137"/>
      <c r="RRE66" s="137"/>
      <c r="RRF66" s="137"/>
      <c r="RRG66" s="137"/>
      <c r="RRH66" s="137"/>
      <c r="RRI66" s="137"/>
      <c r="RRJ66" s="137"/>
      <c r="RRK66" s="137"/>
      <c r="RRL66" s="137"/>
      <c r="RRM66" s="137"/>
      <c r="RRN66" s="137"/>
      <c r="RRO66" s="137"/>
      <c r="RRP66" s="137"/>
      <c r="RRQ66" s="137"/>
      <c r="RRR66" s="137"/>
      <c r="RRS66" s="137"/>
      <c r="RRT66" s="137"/>
      <c r="RRU66" s="137"/>
      <c r="RRV66" s="137"/>
      <c r="RRW66" s="137"/>
      <c r="RRX66" s="137"/>
      <c r="RRY66" s="137"/>
      <c r="RRZ66" s="137"/>
      <c r="RSA66" s="137"/>
      <c r="RSB66" s="137"/>
      <c r="RSC66" s="137"/>
      <c r="RSD66" s="137"/>
      <c r="RSE66" s="137"/>
      <c r="RSF66" s="137"/>
      <c r="RSG66" s="137"/>
      <c r="RSH66" s="137"/>
      <c r="RSI66" s="137"/>
      <c r="RSJ66" s="137"/>
      <c r="RSK66" s="137"/>
      <c r="RSL66" s="137"/>
      <c r="RSM66" s="137"/>
      <c r="RSN66" s="137"/>
      <c r="RSO66" s="137"/>
      <c r="RSP66" s="137"/>
      <c r="RSQ66" s="137"/>
      <c r="RSR66" s="137"/>
      <c r="RSS66" s="137"/>
      <c r="RST66" s="137"/>
      <c r="RSU66" s="137"/>
      <c r="RSV66" s="137"/>
      <c r="RSW66" s="137"/>
      <c r="RSX66" s="137"/>
      <c r="RSY66" s="137"/>
      <c r="RSZ66" s="137"/>
      <c r="RTA66" s="137"/>
      <c r="RTB66" s="137"/>
      <c r="RTC66" s="137"/>
      <c r="RTD66" s="137"/>
      <c r="RTE66" s="137"/>
      <c r="RTF66" s="137"/>
      <c r="RTG66" s="137"/>
      <c r="RTH66" s="137"/>
      <c r="RTI66" s="137"/>
      <c r="RTJ66" s="137"/>
      <c r="RTK66" s="137"/>
      <c r="RTL66" s="137"/>
      <c r="RTM66" s="137"/>
      <c r="RTN66" s="137"/>
      <c r="RTO66" s="137"/>
      <c r="RTP66" s="137"/>
      <c r="RTQ66" s="137"/>
      <c r="RTR66" s="137"/>
      <c r="RTS66" s="137"/>
      <c r="RTT66" s="137"/>
      <c r="RTU66" s="137"/>
      <c r="RTV66" s="137"/>
      <c r="RTW66" s="137"/>
      <c r="RTX66" s="137"/>
      <c r="RTY66" s="137"/>
      <c r="RTZ66" s="137"/>
      <c r="RUA66" s="137"/>
      <c r="RUB66" s="137"/>
      <c r="RUC66" s="137"/>
      <c r="RUD66" s="137"/>
      <c r="RUE66" s="137"/>
      <c r="RUF66" s="137"/>
      <c r="RUG66" s="137"/>
      <c r="RUH66" s="137"/>
      <c r="RUI66" s="137"/>
      <c r="RUJ66" s="137"/>
      <c r="RUK66" s="137"/>
      <c r="RUL66" s="137"/>
      <c r="RUM66" s="137"/>
      <c r="RUN66" s="137"/>
      <c r="RUO66" s="137"/>
      <c r="RUP66" s="137"/>
      <c r="RUQ66" s="137"/>
      <c r="RUR66" s="137"/>
      <c r="RUS66" s="137"/>
      <c r="RUT66" s="137"/>
      <c r="RUU66" s="137"/>
      <c r="RUV66" s="137"/>
      <c r="RUW66" s="137"/>
      <c r="RUX66" s="137"/>
      <c r="RUY66" s="137"/>
      <c r="RUZ66" s="137"/>
      <c r="RVA66" s="137"/>
      <c r="RVB66" s="137"/>
      <c r="RVC66" s="137"/>
      <c r="RVD66" s="137"/>
      <c r="RVE66" s="137"/>
      <c r="RVF66" s="137"/>
      <c r="RVG66" s="137"/>
      <c r="RVH66" s="137"/>
      <c r="RVI66" s="137"/>
      <c r="RVJ66" s="137"/>
      <c r="RVK66" s="137"/>
      <c r="RVL66" s="137"/>
      <c r="RVM66" s="137"/>
      <c r="RVN66" s="137"/>
      <c r="RVO66" s="137"/>
      <c r="RVP66" s="137"/>
      <c r="RVQ66" s="137"/>
      <c r="RVR66" s="137"/>
      <c r="RVS66" s="137"/>
      <c r="RVT66" s="137"/>
      <c r="RVU66" s="137"/>
      <c r="RVV66" s="137"/>
      <c r="RVW66" s="137"/>
      <c r="RVX66" s="137"/>
      <c r="RVY66" s="137"/>
      <c r="RVZ66" s="137"/>
      <c r="RWA66" s="137"/>
      <c r="RWB66" s="137"/>
      <c r="RWC66" s="137"/>
      <c r="RWD66" s="137"/>
      <c r="RWE66" s="137"/>
      <c r="RWF66" s="137"/>
      <c r="RWG66" s="137"/>
      <c r="RWH66" s="137"/>
      <c r="RWI66" s="137"/>
      <c r="RWJ66" s="137"/>
      <c r="RWK66" s="137"/>
      <c r="RWL66" s="137"/>
      <c r="RWM66" s="137"/>
      <c r="RWN66" s="137"/>
      <c r="RWO66" s="137"/>
      <c r="RWP66" s="137"/>
      <c r="RWQ66" s="137"/>
      <c r="RWR66" s="137"/>
      <c r="RWS66" s="137"/>
      <c r="RWT66" s="137"/>
      <c r="RWU66" s="137"/>
      <c r="RWV66" s="137"/>
      <c r="RWW66" s="137"/>
      <c r="RWX66" s="137"/>
      <c r="RWY66" s="137"/>
      <c r="RWZ66" s="137"/>
      <c r="RXA66" s="137"/>
      <c r="RXB66" s="137"/>
      <c r="RXC66" s="137"/>
      <c r="RXD66" s="137"/>
      <c r="RXE66" s="137"/>
      <c r="RXF66" s="137"/>
      <c r="RXG66" s="137"/>
      <c r="RXH66" s="137"/>
      <c r="RXI66" s="137"/>
      <c r="RXJ66" s="137"/>
      <c r="RXK66" s="137"/>
      <c r="RXL66" s="137"/>
      <c r="RXM66" s="137"/>
      <c r="RXN66" s="137"/>
      <c r="RXO66" s="137"/>
      <c r="RXP66" s="137"/>
      <c r="RXQ66" s="137"/>
      <c r="RXR66" s="137"/>
      <c r="RXS66" s="137"/>
      <c r="RXT66" s="137"/>
      <c r="RXU66" s="137"/>
      <c r="RXV66" s="137"/>
      <c r="RXW66" s="137"/>
      <c r="RXX66" s="137"/>
      <c r="RXY66" s="137"/>
      <c r="RXZ66" s="137"/>
      <c r="RYA66" s="137"/>
      <c r="RYB66" s="137"/>
      <c r="RYC66" s="137"/>
      <c r="RYD66" s="137"/>
      <c r="RYE66" s="137"/>
      <c r="RYF66" s="137"/>
      <c r="RYG66" s="137"/>
      <c r="RYH66" s="137"/>
      <c r="RYI66" s="137"/>
      <c r="RYJ66" s="137"/>
      <c r="RYK66" s="137"/>
      <c r="RYL66" s="137"/>
      <c r="RYM66" s="137"/>
      <c r="RYN66" s="137"/>
      <c r="RYO66" s="137"/>
      <c r="RYP66" s="137"/>
      <c r="RYQ66" s="137"/>
      <c r="RYR66" s="137"/>
      <c r="RYS66" s="137"/>
      <c r="RYT66" s="137"/>
      <c r="RYU66" s="137"/>
      <c r="RYV66" s="137"/>
      <c r="RYW66" s="137"/>
      <c r="RYX66" s="137"/>
      <c r="RYY66" s="137"/>
      <c r="RYZ66" s="137"/>
      <c r="RZA66" s="137"/>
      <c r="RZB66" s="137"/>
      <c r="RZC66" s="137"/>
      <c r="RZD66" s="137"/>
      <c r="RZE66" s="137"/>
      <c r="RZF66" s="137"/>
      <c r="RZG66" s="137"/>
      <c r="RZH66" s="137"/>
      <c r="RZI66" s="137"/>
      <c r="RZJ66" s="137"/>
      <c r="RZK66" s="137"/>
      <c r="RZL66" s="137"/>
      <c r="RZM66" s="137"/>
      <c r="RZN66" s="137"/>
      <c r="RZO66" s="137"/>
      <c r="RZP66" s="137"/>
      <c r="RZQ66" s="137"/>
      <c r="RZR66" s="137"/>
      <c r="RZS66" s="137"/>
      <c r="RZT66" s="137"/>
      <c r="RZU66" s="137"/>
      <c r="RZV66" s="137"/>
      <c r="RZW66" s="137"/>
      <c r="RZX66" s="137"/>
      <c r="RZY66" s="137"/>
      <c r="RZZ66" s="137"/>
      <c r="SAA66" s="137"/>
      <c r="SAB66" s="137"/>
      <c r="SAC66" s="137"/>
      <c r="SAD66" s="137"/>
      <c r="SAE66" s="137"/>
      <c r="SAF66" s="137"/>
      <c r="SAG66" s="137"/>
      <c r="SAH66" s="137"/>
      <c r="SAI66" s="137"/>
      <c r="SAJ66" s="137"/>
      <c r="SAK66" s="137"/>
      <c r="SAL66" s="137"/>
      <c r="SAM66" s="137"/>
      <c r="SAN66" s="137"/>
      <c r="SAO66" s="137"/>
      <c r="SAP66" s="137"/>
      <c r="SAQ66" s="137"/>
      <c r="SAR66" s="137"/>
      <c r="SAS66" s="137"/>
      <c r="SAT66" s="137"/>
      <c r="SAU66" s="137"/>
      <c r="SAV66" s="137"/>
      <c r="SAW66" s="137"/>
      <c r="SAX66" s="137"/>
      <c r="SAY66" s="137"/>
      <c r="SAZ66" s="137"/>
      <c r="SBA66" s="137"/>
      <c r="SBB66" s="137"/>
      <c r="SBC66" s="137"/>
      <c r="SBD66" s="137"/>
      <c r="SBE66" s="137"/>
      <c r="SBF66" s="137"/>
      <c r="SBG66" s="137"/>
      <c r="SBH66" s="137"/>
      <c r="SBI66" s="137"/>
      <c r="SBJ66" s="137"/>
      <c r="SBK66" s="137"/>
      <c r="SBL66" s="137"/>
      <c r="SBM66" s="137"/>
      <c r="SBN66" s="137"/>
      <c r="SBO66" s="137"/>
      <c r="SBP66" s="137"/>
      <c r="SBQ66" s="137"/>
      <c r="SBR66" s="137"/>
      <c r="SBS66" s="137"/>
      <c r="SBT66" s="137"/>
      <c r="SBU66" s="137"/>
      <c r="SBV66" s="137"/>
      <c r="SBW66" s="137"/>
      <c r="SBX66" s="137"/>
      <c r="SBY66" s="137"/>
      <c r="SBZ66" s="137"/>
      <c r="SCA66" s="137"/>
      <c r="SCB66" s="137"/>
      <c r="SCC66" s="137"/>
      <c r="SCD66" s="137"/>
      <c r="SCE66" s="137"/>
      <c r="SCF66" s="137"/>
      <c r="SCG66" s="137"/>
      <c r="SCH66" s="137"/>
      <c r="SCI66" s="137"/>
      <c r="SCJ66" s="137"/>
      <c r="SCK66" s="137"/>
      <c r="SCL66" s="137"/>
      <c r="SCM66" s="137"/>
      <c r="SCN66" s="137"/>
      <c r="SCO66" s="137"/>
      <c r="SCP66" s="137"/>
      <c r="SCQ66" s="137"/>
      <c r="SCR66" s="137"/>
      <c r="SCS66" s="137"/>
      <c r="SCT66" s="137"/>
      <c r="SCU66" s="137"/>
      <c r="SCV66" s="137"/>
      <c r="SCW66" s="137"/>
      <c r="SCX66" s="137"/>
      <c r="SCY66" s="137"/>
      <c r="SCZ66" s="137"/>
      <c r="SDA66" s="137"/>
      <c r="SDB66" s="137"/>
      <c r="SDC66" s="137"/>
      <c r="SDD66" s="137"/>
      <c r="SDE66" s="137"/>
      <c r="SDF66" s="137"/>
      <c r="SDG66" s="137"/>
      <c r="SDH66" s="137"/>
      <c r="SDI66" s="137"/>
      <c r="SDJ66" s="137"/>
      <c r="SDK66" s="137"/>
      <c r="SDL66" s="137"/>
      <c r="SDM66" s="137"/>
      <c r="SDN66" s="137"/>
      <c r="SDO66" s="137"/>
      <c r="SDP66" s="137"/>
      <c r="SDQ66" s="137"/>
      <c r="SDR66" s="137"/>
      <c r="SDS66" s="137"/>
      <c r="SDT66" s="137"/>
      <c r="SDU66" s="137"/>
      <c r="SDV66" s="137"/>
      <c r="SDW66" s="137"/>
      <c r="SDX66" s="137"/>
      <c r="SDY66" s="137"/>
      <c r="SDZ66" s="137"/>
      <c r="SEA66" s="137"/>
      <c r="SEB66" s="137"/>
      <c r="SEC66" s="137"/>
      <c r="SED66" s="137"/>
      <c r="SEE66" s="137"/>
      <c r="SEF66" s="137"/>
      <c r="SEG66" s="137"/>
      <c r="SEH66" s="137"/>
      <c r="SEI66" s="137"/>
      <c r="SEJ66" s="137"/>
      <c r="SEK66" s="137"/>
      <c r="SEL66" s="137"/>
      <c r="SEM66" s="137"/>
      <c r="SEN66" s="137"/>
      <c r="SEO66" s="137"/>
      <c r="SEP66" s="137"/>
      <c r="SEQ66" s="137"/>
      <c r="SER66" s="137"/>
      <c r="SES66" s="137"/>
      <c r="SET66" s="137"/>
      <c r="SEU66" s="137"/>
      <c r="SEV66" s="137"/>
      <c r="SEW66" s="137"/>
      <c r="SEX66" s="137"/>
      <c r="SEY66" s="137"/>
      <c r="SEZ66" s="137"/>
      <c r="SFA66" s="137"/>
      <c r="SFB66" s="137"/>
      <c r="SFC66" s="137"/>
      <c r="SFD66" s="137"/>
      <c r="SFE66" s="137"/>
      <c r="SFF66" s="137"/>
      <c r="SFG66" s="137"/>
      <c r="SFH66" s="137"/>
      <c r="SFI66" s="137"/>
      <c r="SFJ66" s="137"/>
      <c r="SFK66" s="137"/>
      <c r="SFL66" s="137"/>
      <c r="SFM66" s="137"/>
      <c r="SFN66" s="137"/>
      <c r="SFO66" s="137"/>
      <c r="SFP66" s="137"/>
      <c r="SFQ66" s="137"/>
      <c r="SFR66" s="137"/>
      <c r="SFS66" s="137"/>
      <c r="SFT66" s="137"/>
      <c r="SFU66" s="137"/>
      <c r="SFV66" s="137"/>
      <c r="SFW66" s="137"/>
      <c r="SFX66" s="137"/>
      <c r="SFY66" s="137"/>
      <c r="SFZ66" s="137"/>
      <c r="SGA66" s="137"/>
      <c r="SGB66" s="137"/>
      <c r="SGC66" s="137"/>
      <c r="SGD66" s="137"/>
      <c r="SGE66" s="137"/>
      <c r="SGF66" s="137"/>
      <c r="SGG66" s="137"/>
      <c r="SGH66" s="137"/>
      <c r="SGI66" s="137"/>
      <c r="SGJ66" s="137"/>
      <c r="SGK66" s="137"/>
      <c r="SGL66" s="137"/>
      <c r="SGM66" s="137"/>
      <c r="SGN66" s="137"/>
      <c r="SGO66" s="137"/>
      <c r="SGP66" s="137"/>
      <c r="SGQ66" s="137"/>
      <c r="SGR66" s="137"/>
      <c r="SGS66" s="137"/>
      <c r="SGT66" s="137"/>
      <c r="SGU66" s="137"/>
      <c r="SGV66" s="137"/>
      <c r="SGW66" s="137"/>
      <c r="SGX66" s="137"/>
      <c r="SGY66" s="137"/>
      <c r="SGZ66" s="137"/>
      <c r="SHA66" s="137"/>
      <c r="SHB66" s="137"/>
      <c r="SHC66" s="137"/>
      <c r="SHD66" s="137"/>
      <c r="SHE66" s="137"/>
      <c r="SHF66" s="137"/>
      <c r="SHG66" s="137"/>
      <c r="SHH66" s="137"/>
      <c r="SHI66" s="137"/>
      <c r="SHJ66" s="137"/>
      <c r="SHK66" s="137"/>
      <c r="SHL66" s="137"/>
      <c r="SHM66" s="137"/>
      <c r="SHN66" s="137"/>
      <c r="SHO66" s="137"/>
      <c r="SHP66" s="137"/>
      <c r="SHQ66" s="137"/>
      <c r="SHR66" s="137"/>
      <c r="SHS66" s="137"/>
      <c r="SHT66" s="137"/>
      <c r="SHU66" s="137"/>
      <c r="SHV66" s="137"/>
      <c r="SHW66" s="137"/>
      <c r="SHX66" s="137"/>
      <c r="SHY66" s="137"/>
      <c r="SHZ66" s="137"/>
      <c r="SIA66" s="137"/>
      <c r="SIB66" s="137"/>
      <c r="SIC66" s="137"/>
      <c r="SID66" s="137"/>
      <c r="SIE66" s="137"/>
      <c r="SIF66" s="137"/>
      <c r="SIG66" s="137"/>
      <c r="SIH66" s="137"/>
      <c r="SII66" s="137"/>
      <c r="SIJ66" s="137"/>
      <c r="SIK66" s="137"/>
      <c r="SIL66" s="137"/>
      <c r="SIM66" s="137"/>
      <c r="SIN66" s="137"/>
      <c r="SIO66" s="137"/>
      <c r="SIP66" s="137"/>
      <c r="SIQ66" s="137"/>
      <c r="SIR66" s="137"/>
      <c r="SIS66" s="137"/>
      <c r="SIT66" s="137"/>
      <c r="SIU66" s="137"/>
      <c r="SIV66" s="137"/>
      <c r="SIW66" s="137"/>
      <c r="SIX66" s="137"/>
      <c r="SIY66" s="137"/>
      <c r="SIZ66" s="137"/>
      <c r="SJA66" s="137"/>
      <c r="SJB66" s="137"/>
      <c r="SJC66" s="137"/>
      <c r="SJD66" s="137"/>
      <c r="SJE66" s="137"/>
      <c r="SJF66" s="137"/>
      <c r="SJG66" s="137"/>
      <c r="SJH66" s="137"/>
      <c r="SJI66" s="137"/>
      <c r="SJJ66" s="137"/>
      <c r="SJK66" s="137"/>
      <c r="SJL66" s="137"/>
      <c r="SJM66" s="137"/>
      <c r="SJN66" s="137"/>
      <c r="SJO66" s="137"/>
      <c r="SJP66" s="137"/>
      <c r="SJQ66" s="137"/>
      <c r="SJR66" s="137"/>
      <c r="SJS66" s="137"/>
      <c r="SJT66" s="137"/>
      <c r="SJU66" s="137"/>
      <c r="SJV66" s="137"/>
      <c r="SJW66" s="137"/>
      <c r="SJX66" s="137"/>
      <c r="SJY66" s="137"/>
      <c r="SJZ66" s="137"/>
      <c r="SKA66" s="137"/>
      <c r="SKB66" s="137"/>
      <c r="SKC66" s="137"/>
      <c r="SKD66" s="137"/>
      <c r="SKE66" s="137"/>
      <c r="SKF66" s="137"/>
      <c r="SKG66" s="137"/>
      <c r="SKH66" s="137"/>
      <c r="SKI66" s="137"/>
      <c r="SKJ66" s="137"/>
      <c r="SKK66" s="137"/>
      <c r="SKL66" s="137"/>
      <c r="SKM66" s="137"/>
      <c r="SKN66" s="137"/>
      <c r="SKO66" s="137"/>
      <c r="SKP66" s="137"/>
      <c r="SKQ66" s="137"/>
      <c r="SKR66" s="137"/>
      <c r="SKS66" s="137"/>
      <c r="SKT66" s="137"/>
      <c r="SKU66" s="137"/>
      <c r="SKV66" s="137"/>
      <c r="SKW66" s="137"/>
      <c r="SKX66" s="137"/>
      <c r="SKY66" s="137"/>
      <c r="SKZ66" s="137"/>
      <c r="SLA66" s="137"/>
      <c r="SLB66" s="137"/>
      <c r="SLC66" s="137"/>
      <c r="SLD66" s="137"/>
      <c r="SLE66" s="137"/>
      <c r="SLF66" s="137"/>
      <c r="SLG66" s="137"/>
      <c r="SLH66" s="137"/>
      <c r="SLI66" s="137"/>
      <c r="SLJ66" s="137"/>
      <c r="SLK66" s="137"/>
      <c r="SLL66" s="137"/>
      <c r="SLM66" s="137"/>
      <c r="SLN66" s="137"/>
      <c r="SLO66" s="137"/>
      <c r="SLP66" s="137"/>
      <c r="SLQ66" s="137"/>
      <c r="SLR66" s="137"/>
      <c r="SLS66" s="137"/>
      <c r="SLT66" s="137"/>
      <c r="SLU66" s="137"/>
      <c r="SLV66" s="137"/>
      <c r="SLW66" s="137"/>
      <c r="SLX66" s="137"/>
      <c r="SLY66" s="137"/>
      <c r="SLZ66" s="137"/>
      <c r="SMA66" s="137"/>
      <c r="SMB66" s="137"/>
      <c r="SMC66" s="137"/>
      <c r="SMD66" s="137"/>
      <c r="SME66" s="137"/>
      <c r="SMF66" s="137"/>
      <c r="SMG66" s="137"/>
      <c r="SMH66" s="137"/>
      <c r="SMI66" s="137"/>
      <c r="SMJ66" s="137"/>
      <c r="SMK66" s="137"/>
      <c r="SML66" s="137"/>
      <c r="SMM66" s="137"/>
      <c r="SMN66" s="137"/>
      <c r="SMO66" s="137"/>
      <c r="SMP66" s="137"/>
      <c r="SMQ66" s="137"/>
      <c r="SMR66" s="137"/>
      <c r="SMS66" s="137"/>
      <c r="SMT66" s="137"/>
      <c r="SMU66" s="137"/>
      <c r="SMV66" s="137"/>
      <c r="SMW66" s="137"/>
      <c r="SMX66" s="137"/>
      <c r="SMY66" s="137"/>
      <c r="SMZ66" s="137"/>
      <c r="SNA66" s="137"/>
      <c r="SNB66" s="137"/>
      <c r="SNC66" s="137"/>
      <c r="SND66" s="137"/>
      <c r="SNE66" s="137"/>
      <c r="SNF66" s="137"/>
      <c r="SNG66" s="137"/>
      <c r="SNH66" s="137"/>
      <c r="SNI66" s="137"/>
      <c r="SNJ66" s="137"/>
      <c r="SNK66" s="137"/>
      <c r="SNL66" s="137"/>
      <c r="SNM66" s="137"/>
      <c r="SNN66" s="137"/>
      <c r="SNO66" s="137"/>
      <c r="SNP66" s="137"/>
      <c r="SNQ66" s="137"/>
      <c r="SNR66" s="137"/>
      <c r="SNS66" s="137"/>
      <c r="SNT66" s="137"/>
      <c r="SNU66" s="137"/>
      <c r="SNV66" s="137"/>
      <c r="SNW66" s="137"/>
      <c r="SNX66" s="137"/>
      <c r="SNY66" s="137"/>
      <c r="SNZ66" s="137"/>
      <c r="SOA66" s="137"/>
      <c r="SOB66" s="137"/>
      <c r="SOC66" s="137"/>
      <c r="SOD66" s="137"/>
      <c r="SOE66" s="137"/>
      <c r="SOF66" s="137"/>
      <c r="SOG66" s="137"/>
      <c r="SOH66" s="137"/>
      <c r="SOI66" s="137"/>
      <c r="SOJ66" s="137"/>
      <c r="SOK66" s="137"/>
      <c r="SOL66" s="137"/>
      <c r="SOM66" s="137"/>
      <c r="SON66" s="137"/>
      <c r="SOO66" s="137"/>
      <c r="SOP66" s="137"/>
      <c r="SOQ66" s="137"/>
      <c r="SOR66" s="137"/>
      <c r="SOS66" s="137"/>
      <c r="SOT66" s="137"/>
      <c r="SOU66" s="137"/>
      <c r="SOV66" s="137"/>
      <c r="SOW66" s="137"/>
      <c r="SOX66" s="137"/>
      <c r="SOY66" s="137"/>
      <c r="SOZ66" s="137"/>
      <c r="SPA66" s="137"/>
      <c r="SPB66" s="137"/>
      <c r="SPC66" s="137"/>
      <c r="SPD66" s="137"/>
      <c r="SPE66" s="137"/>
      <c r="SPF66" s="137"/>
      <c r="SPG66" s="137"/>
      <c r="SPH66" s="137"/>
      <c r="SPI66" s="137"/>
      <c r="SPJ66" s="137"/>
      <c r="SPK66" s="137"/>
      <c r="SPL66" s="137"/>
      <c r="SPM66" s="137"/>
      <c r="SPN66" s="137"/>
      <c r="SPO66" s="137"/>
      <c r="SPP66" s="137"/>
      <c r="SPQ66" s="137"/>
      <c r="SPR66" s="137"/>
      <c r="SPS66" s="137"/>
      <c r="SPT66" s="137"/>
      <c r="SPU66" s="137"/>
      <c r="SPV66" s="137"/>
      <c r="SPW66" s="137"/>
      <c r="SPX66" s="137"/>
      <c r="SPY66" s="137"/>
      <c r="SPZ66" s="137"/>
      <c r="SQA66" s="137"/>
      <c r="SQB66" s="137"/>
      <c r="SQC66" s="137"/>
      <c r="SQD66" s="137"/>
      <c r="SQE66" s="137"/>
      <c r="SQF66" s="137"/>
      <c r="SQG66" s="137"/>
      <c r="SQH66" s="137"/>
      <c r="SQI66" s="137"/>
      <c r="SQJ66" s="137"/>
      <c r="SQK66" s="137"/>
      <c r="SQL66" s="137"/>
      <c r="SQM66" s="137"/>
      <c r="SQN66" s="137"/>
      <c r="SQO66" s="137"/>
      <c r="SQP66" s="137"/>
      <c r="SQQ66" s="137"/>
      <c r="SQR66" s="137"/>
      <c r="SQS66" s="137"/>
      <c r="SQT66" s="137"/>
      <c r="SQU66" s="137"/>
      <c r="SQV66" s="137"/>
      <c r="SQW66" s="137"/>
      <c r="SQX66" s="137"/>
      <c r="SQY66" s="137"/>
      <c r="SQZ66" s="137"/>
      <c r="SRA66" s="137"/>
      <c r="SRB66" s="137"/>
      <c r="SRC66" s="137"/>
      <c r="SRD66" s="137"/>
      <c r="SRE66" s="137"/>
      <c r="SRF66" s="137"/>
      <c r="SRG66" s="137"/>
      <c r="SRH66" s="137"/>
      <c r="SRI66" s="137"/>
      <c r="SRJ66" s="137"/>
      <c r="SRK66" s="137"/>
      <c r="SRL66" s="137"/>
      <c r="SRM66" s="137"/>
      <c r="SRN66" s="137"/>
      <c r="SRO66" s="137"/>
      <c r="SRP66" s="137"/>
      <c r="SRQ66" s="137"/>
      <c r="SRR66" s="137"/>
      <c r="SRS66" s="137"/>
      <c r="SRT66" s="137"/>
      <c r="SRU66" s="137"/>
      <c r="SRV66" s="137"/>
      <c r="SRW66" s="137"/>
      <c r="SRX66" s="137"/>
      <c r="SRY66" s="137"/>
      <c r="SRZ66" s="137"/>
      <c r="SSA66" s="137"/>
      <c r="SSB66" s="137"/>
      <c r="SSC66" s="137"/>
      <c r="SSD66" s="137"/>
      <c r="SSE66" s="137"/>
      <c r="SSF66" s="137"/>
      <c r="SSG66" s="137"/>
      <c r="SSH66" s="137"/>
      <c r="SSI66" s="137"/>
      <c r="SSJ66" s="137"/>
      <c r="SSK66" s="137"/>
      <c r="SSL66" s="137"/>
      <c r="SSM66" s="137"/>
      <c r="SSN66" s="137"/>
      <c r="SSO66" s="137"/>
      <c r="SSP66" s="137"/>
      <c r="SSQ66" s="137"/>
      <c r="SSR66" s="137"/>
      <c r="SSS66" s="137"/>
      <c r="SST66" s="137"/>
      <c r="SSU66" s="137"/>
      <c r="SSV66" s="137"/>
      <c r="SSW66" s="137"/>
      <c r="SSX66" s="137"/>
      <c r="SSY66" s="137"/>
      <c r="SSZ66" s="137"/>
      <c r="STA66" s="137"/>
      <c r="STB66" s="137"/>
      <c r="STC66" s="137"/>
      <c r="STD66" s="137"/>
      <c r="STE66" s="137"/>
      <c r="STF66" s="137"/>
      <c r="STG66" s="137"/>
      <c r="STH66" s="137"/>
      <c r="STI66" s="137"/>
      <c r="STJ66" s="137"/>
      <c r="STK66" s="137"/>
      <c r="STL66" s="137"/>
      <c r="STM66" s="137"/>
      <c r="STN66" s="137"/>
      <c r="STO66" s="137"/>
      <c r="STP66" s="137"/>
      <c r="STQ66" s="137"/>
      <c r="STR66" s="137"/>
      <c r="STS66" s="137"/>
      <c r="STT66" s="137"/>
      <c r="STU66" s="137"/>
      <c r="STV66" s="137"/>
      <c r="STW66" s="137"/>
      <c r="STX66" s="137"/>
      <c r="STY66" s="137"/>
      <c r="STZ66" s="137"/>
      <c r="SUA66" s="137"/>
      <c r="SUB66" s="137"/>
      <c r="SUC66" s="137"/>
      <c r="SUD66" s="137"/>
      <c r="SUE66" s="137"/>
      <c r="SUF66" s="137"/>
      <c r="SUG66" s="137"/>
      <c r="SUH66" s="137"/>
      <c r="SUI66" s="137"/>
      <c r="SUJ66" s="137"/>
      <c r="SUK66" s="137"/>
      <c r="SUL66" s="137"/>
      <c r="SUM66" s="137"/>
      <c r="SUN66" s="137"/>
      <c r="SUO66" s="137"/>
      <c r="SUP66" s="137"/>
      <c r="SUQ66" s="137"/>
      <c r="SUR66" s="137"/>
      <c r="SUS66" s="137"/>
      <c r="SUT66" s="137"/>
      <c r="SUU66" s="137"/>
      <c r="SUV66" s="137"/>
      <c r="SUW66" s="137"/>
      <c r="SUX66" s="137"/>
      <c r="SUY66" s="137"/>
      <c r="SUZ66" s="137"/>
      <c r="SVA66" s="137"/>
      <c r="SVB66" s="137"/>
      <c r="SVC66" s="137"/>
      <c r="SVD66" s="137"/>
      <c r="SVE66" s="137"/>
      <c r="SVF66" s="137"/>
      <c r="SVG66" s="137"/>
      <c r="SVH66" s="137"/>
      <c r="SVI66" s="137"/>
      <c r="SVJ66" s="137"/>
      <c r="SVK66" s="137"/>
      <c r="SVL66" s="137"/>
      <c r="SVM66" s="137"/>
      <c r="SVN66" s="137"/>
      <c r="SVO66" s="137"/>
      <c r="SVP66" s="137"/>
      <c r="SVQ66" s="137"/>
      <c r="SVR66" s="137"/>
      <c r="SVS66" s="137"/>
      <c r="SVT66" s="137"/>
      <c r="SVU66" s="137"/>
      <c r="SVV66" s="137"/>
      <c r="SVW66" s="137"/>
      <c r="SVX66" s="137"/>
      <c r="SVY66" s="137"/>
      <c r="SVZ66" s="137"/>
      <c r="SWA66" s="137"/>
      <c r="SWB66" s="137"/>
      <c r="SWC66" s="137"/>
      <c r="SWD66" s="137"/>
      <c r="SWE66" s="137"/>
      <c r="SWF66" s="137"/>
      <c r="SWG66" s="137"/>
      <c r="SWH66" s="137"/>
      <c r="SWI66" s="137"/>
      <c r="SWJ66" s="137"/>
      <c r="SWK66" s="137"/>
      <c r="SWL66" s="137"/>
      <c r="SWM66" s="137"/>
      <c r="SWN66" s="137"/>
      <c r="SWO66" s="137"/>
      <c r="SWP66" s="137"/>
      <c r="SWQ66" s="137"/>
      <c r="SWR66" s="137"/>
      <c r="SWS66" s="137"/>
      <c r="SWT66" s="137"/>
      <c r="SWU66" s="137"/>
      <c r="SWV66" s="137"/>
      <c r="SWW66" s="137"/>
      <c r="SWX66" s="137"/>
      <c r="SWY66" s="137"/>
      <c r="SWZ66" s="137"/>
      <c r="SXA66" s="137"/>
      <c r="SXB66" s="137"/>
      <c r="SXC66" s="137"/>
      <c r="SXD66" s="137"/>
      <c r="SXE66" s="137"/>
      <c r="SXF66" s="137"/>
      <c r="SXG66" s="137"/>
      <c r="SXH66" s="137"/>
      <c r="SXI66" s="137"/>
      <c r="SXJ66" s="137"/>
      <c r="SXK66" s="137"/>
      <c r="SXL66" s="137"/>
      <c r="SXM66" s="137"/>
      <c r="SXN66" s="137"/>
      <c r="SXO66" s="137"/>
      <c r="SXP66" s="137"/>
      <c r="SXQ66" s="137"/>
      <c r="SXR66" s="137"/>
      <c r="SXS66" s="137"/>
      <c r="SXT66" s="137"/>
      <c r="SXU66" s="137"/>
      <c r="SXV66" s="137"/>
      <c r="SXW66" s="137"/>
      <c r="SXX66" s="137"/>
      <c r="SXY66" s="137"/>
      <c r="SXZ66" s="137"/>
      <c r="SYA66" s="137"/>
      <c r="SYB66" s="137"/>
      <c r="SYC66" s="137"/>
      <c r="SYD66" s="137"/>
      <c r="SYE66" s="137"/>
      <c r="SYF66" s="137"/>
      <c r="SYG66" s="137"/>
      <c r="SYH66" s="137"/>
      <c r="SYI66" s="137"/>
      <c r="SYJ66" s="137"/>
      <c r="SYK66" s="137"/>
      <c r="SYL66" s="137"/>
      <c r="SYM66" s="137"/>
      <c r="SYN66" s="137"/>
      <c r="SYO66" s="137"/>
      <c r="SYP66" s="137"/>
      <c r="SYQ66" s="137"/>
      <c r="SYR66" s="137"/>
      <c r="SYS66" s="137"/>
      <c r="SYT66" s="137"/>
      <c r="SYU66" s="137"/>
      <c r="SYV66" s="137"/>
      <c r="SYW66" s="137"/>
      <c r="SYX66" s="137"/>
      <c r="SYY66" s="137"/>
      <c r="SYZ66" s="137"/>
      <c r="SZA66" s="137"/>
      <c r="SZB66" s="137"/>
      <c r="SZC66" s="137"/>
      <c r="SZD66" s="137"/>
      <c r="SZE66" s="137"/>
      <c r="SZF66" s="137"/>
      <c r="SZG66" s="137"/>
      <c r="SZH66" s="137"/>
      <c r="SZI66" s="137"/>
      <c r="SZJ66" s="137"/>
      <c r="SZK66" s="137"/>
      <c r="SZL66" s="137"/>
      <c r="SZM66" s="137"/>
      <c r="SZN66" s="137"/>
      <c r="SZO66" s="137"/>
      <c r="SZP66" s="137"/>
      <c r="SZQ66" s="137"/>
      <c r="SZR66" s="137"/>
      <c r="SZS66" s="137"/>
      <c r="SZT66" s="137"/>
      <c r="SZU66" s="137"/>
      <c r="SZV66" s="137"/>
      <c r="SZW66" s="137"/>
      <c r="SZX66" s="137"/>
      <c r="SZY66" s="137"/>
      <c r="SZZ66" s="137"/>
      <c r="TAA66" s="137"/>
      <c r="TAB66" s="137"/>
      <c r="TAC66" s="137"/>
      <c r="TAD66" s="137"/>
      <c r="TAE66" s="137"/>
      <c r="TAF66" s="137"/>
      <c r="TAG66" s="137"/>
      <c r="TAH66" s="137"/>
      <c r="TAI66" s="137"/>
      <c r="TAJ66" s="137"/>
      <c r="TAK66" s="137"/>
      <c r="TAL66" s="137"/>
      <c r="TAM66" s="137"/>
      <c r="TAN66" s="137"/>
      <c r="TAO66" s="137"/>
      <c r="TAP66" s="137"/>
      <c r="TAQ66" s="137"/>
      <c r="TAR66" s="137"/>
      <c r="TAS66" s="137"/>
      <c r="TAT66" s="137"/>
      <c r="TAU66" s="137"/>
      <c r="TAV66" s="137"/>
      <c r="TAW66" s="137"/>
      <c r="TAX66" s="137"/>
      <c r="TAY66" s="137"/>
      <c r="TAZ66" s="137"/>
      <c r="TBA66" s="137"/>
      <c r="TBB66" s="137"/>
      <c r="TBC66" s="137"/>
      <c r="TBD66" s="137"/>
      <c r="TBE66" s="137"/>
      <c r="TBF66" s="137"/>
      <c r="TBG66" s="137"/>
      <c r="TBH66" s="137"/>
      <c r="TBI66" s="137"/>
      <c r="TBJ66" s="137"/>
      <c r="TBK66" s="137"/>
      <c r="TBL66" s="137"/>
      <c r="TBM66" s="137"/>
      <c r="TBN66" s="137"/>
      <c r="TBO66" s="137"/>
      <c r="TBP66" s="137"/>
      <c r="TBQ66" s="137"/>
      <c r="TBR66" s="137"/>
      <c r="TBS66" s="137"/>
      <c r="TBT66" s="137"/>
      <c r="TBU66" s="137"/>
      <c r="TBV66" s="137"/>
      <c r="TBW66" s="137"/>
      <c r="TBX66" s="137"/>
      <c r="TBY66" s="137"/>
      <c r="TBZ66" s="137"/>
      <c r="TCA66" s="137"/>
      <c r="TCB66" s="137"/>
      <c r="TCC66" s="137"/>
      <c r="TCD66" s="137"/>
      <c r="TCE66" s="137"/>
      <c r="TCF66" s="137"/>
      <c r="TCG66" s="137"/>
      <c r="TCH66" s="137"/>
      <c r="TCI66" s="137"/>
      <c r="TCJ66" s="137"/>
      <c r="TCK66" s="137"/>
      <c r="TCL66" s="137"/>
      <c r="TCM66" s="137"/>
      <c r="TCN66" s="137"/>
      <c r="TCO66" s="137"/>
      <c r="TCP66" s="137"/>
      <c r="TCQ66" s="137"/>
      <c r="TCR66" s="137"/>
      <c r="TCS66" s="137"/>
      <c r="TCT66" s="137"/>
      <c r="TCU66" s="137"/>
      <c r="TCV66" s="137"/>
      <c r="TCW66" s="137"/>
      <c r="TCX66" s="137"/>
      <c r="TCY66" s="137"/>
      <c r="TCZ66" s="137"/>
      <c r="TDA66" s="137"/>
      <c r="TDB66" s="137"/>
      <c r="TDC66" s="137"/>
      <c r="TDD66" s="137"/>
      <c r="TDE66" s="137"/>
      <c r="TDF66" s="137"/>
      <c r="TDG66" s="137"/>
      <c r="TDH66" s="137"/>
      <c r="TDI66" s="137"/>
      <c r="TDJ66" s="137"/>
      <c r="TDK66" s="137"/>
      <c r="TDL66" s="137"/>
      <c r="TDM66" s="137"/>
      <c r="TDN66" s="137"/>
      <c r="TDO66" s="137"/>
      <c r="TDP66" s="137"/>
      <c r="TDQ66" s="137"/>
      <c r="TDR66" s="137"/>
      <c r="TDS66" s="137"/>
      <c r="TDT66" s="137"/>
      <c r="TDU66" s="137"/>
      <c r="TDV66" s="137"/>
      <c r="TDW66" s="137"/>
      <c r="TDX66" s="137"/>
      <c r="TDY66" s="137"/>
      <c r="TDZ66" s="137"/>
      <c r="TEA66" s="137"/>
      <c r="TEB66" s="137"/>
      <c r="TEC66" s="137"/>
      <c r="TED66" s="137"/>
      <c r="TEE66" s="137"/>
      <c r="TEF66" s="137"/>
      <c r="TEG66" s="137"/>
      <c r="TEH66" s="137"/>
      <c r="TEI66" s="137"/>
      <c r="TEJ66" s="137"/>
      <c r="TEK66" s="137"/>
      <c r="TEL66" s="137"/>
      <c r="TEM66" s="137"/>
      <c r="TEN66" s="137"/>
      <c r="TEO66" s="137"/>
      <c r="TEP66" s="137"/>
      <c r="TEQ66" s="137"/>
      <c r="TER66" s="137"/>
      <c r="TES66" s="137"/>
      <c r="TET66" s="137"/>
      <c r="TEU66" s="137"/>
      <c r="TEV66" s="137"/>
      <c r="TEW66" s="137"/>
      <c r="TEX66" s="137"/>
      <c r="TEY66" s="137"/>
      <c r="TEZ66" s="137"/>
      <c r="TFA66" s="137"/>
      <c r="TFB66" s="137"/>
      <c r="TFC66" s="137"/>
      <c r="TFD66" s="137"/>
      <c r="TFE66" s="137"/>
      <c r="TFF66" s="137"/>
      <c r="TFG66" s="137"/>
      <c r="TFH66" s="137"/>
      <c r="TFI66" s="137"/>
      <c r="TFJ66" s="137"/>
      <c r="TFK66" s="137"/>
      <c r="TFL66" s="137"/>
      <c r="TFM66" s="137"/>
      <c r="TFN66" s="137"/>
      <c r="TFO66" s="137"/>
      <c r="TFP66" s="137"/>
      <c r="TFQ66" s="137"/>
      <c r="TFR66" s="137"/>
      <c r="TFS66" s="137"/>
      <c r="TFT66" s="137"/>
      <c r="TFU66" s="137"/>
      <c r="TFV66" s="137"/>
      <c r="TFW66" s="137"/>
      <c r="TFX66" s="137"/>
      <c r="TFY66" s="137"/>
      <c r="TFZ66" s="137"/>
      <c r="TGA66" s="137"/>
      <c r="TGB66" s="137"/>
      <c r="TGC66" s="137"/>
      <c r="TGD66" s="137"/>
      <c r="TGE66" s="137"/>
      <c r="TGF66" s="137"/>
      <c r="TGG66" s="137"/>
      <c r="TGH66" s="137"/>
      <c r="TGI66" s="137"/>
      <c r="TGJ66" s="137"/>
      <c r="TGK66" s="137"/>
      <c r="TGL66" s="137"/>
      <c r="TGM66" s="137"/>
      <c r="TGN66" s="137"/>
      <c r="TGO66" s="137"/>
      <c r="TGP66" s="137"/>
      <c r="TGQ66" s="137"/>
      <c r="TGR66" s="137"/>
      <c r="TGS66" s="137"/>
      <c r="TGT66" s="137"/>
      <c r="TGU66" s="137"/>
      <c r="TGV66" s="137"/>
      <c r="TGW66" s="137"/>
      <c r="TGX66" s="137"/>
      <c r="TGY66" s="137"/>
      <c r="TGZ66" s="137"/>
      <c r="THA66" s="137"/>
      <c r="THB66" s="137"/>
      <c r="THC66" s="137"/>
      <c r="THD66" s="137"/>
      <c r="THE66" s="137"/>
      <c r="THF66" s="137"/>
      <c r="THG66" s="137"/>
      <c r="THH66" s="137"/>
      <c r="THI66" s="137"/>
      <c r="THJ66" s="137"/>
      <c r="THK66" s="137"/>
      <c r="THL66" s="137"/>
      <c r="THM66" s="137"/>
      <c r="THN66" s="137"/>
      <c r="THO66" s="137"/>
      <c r="THP66" s="137"/>
      <c r="THQ66" s="137"/>
      <c r="THR66" s="137"/>
      <c r="THS66" s="137"/>
      <c r="THT66" s="137"/>
      <c r="THU66" s="137"/>
      <c r="THV66" s="137"/>
      <c r="THW66" s="137"/>
      <c r="THX66" s="137"/>
      <c r="THY66" s="137"/>
      <c r="THZ66" s="137"/>
      <c r="TIA66" s="137"/>
      <c r="TIB66" s="137"/>
      <c r="TIC66" s="137"/>
      <c r="TID66" s="137"/>
      <c r="TIE66" s="137"/>
      <c r="TIF66" s="137"/>
      <c r="TIG66" s="137"/>
      <c r="TIH66" s="137"/>
      <c r="TII66" s="137"/>
      <c r="TIJ66" s="137"/>
      <c r="TIK66" s="137"/>
      <c r="TIL66" s="137"/>
      <c r="TIM66" s="137"/>
      <c r="TIN66" s="137"/>
      <c r="TIO66" s="137"/>
      <c r="TIP66" s="137"/>
      <c r="TIQ66" s="137"/>
      <c r="TIR66" s="137"/>
      <c r="TIS66" s="137"/>
      <c r="TIT66" s="137"/>
      <c r="TIU66" s="137"/>
      <c r="TIV66" s="137"/>
      <c r="TIW66" s="137"/>
      <c r="TIX66" s="137"/>
      <c r="TIY66" s="137"/>
      <c r="TIZ66" s="137"/>
      <c r="TJA66" s="137"/>
      <c r="TJB66" s="137"/>
      <c r="TJC66" s="137"/>
      <c r="TJD66" s="137"/>
      <c r="TJE66" s="137"/>
      <c r="TJF66" s="137"/>
      <c r="TJG66" s="137"/>
      <c r="TJH66" s="137"/>
      <c r="TJI66" s="137"/>
      <c r="TJJ66" s="137"/>
      <c r="TJK66" s="137"/>
      <c r="TJL66" s="137"/>
      <c r="TJM66" s="137"/>
      <c r="TJN66" s="137"/>
      <c r="TJO66" s="137"/>
      <c r="TJP66" s="137"/>
      <c r="TJQ66" s="137"/>
      <c r="TJR66" s="137"/>
      <c r="TJS66" s="137"/>
      <c r="TJT66" s="137"/>
      <c r="TJU66" s="137"/>
      <c r="TJV66" s="137"/>
      <c r="TJW66" s="137"/>
      <c r="TJX66" s="137"/>
      <c r="TJY66" s="137"/>
      <c r="TJZ66" s="137"/>
      <c r="TKA66" s="137"/>
      <c r="TKB66" s="137"/>
      <c r="TKC66" s="137"/>
      <c r="TKD66" s="137"/>
      <c r="TKE66" s="137"/>
      <c r="TKF66" s="137"/>
      <c r="TKG66" s="137"/>
      <c r="TKH66" s="137"/>
      <c r="TKI66" s="137"/>
      <c r="TKJ66" s="137"/>
      <c r="TKK66" s="137"/>
      <c r="TKL66" s="137"/>
      <c r="TKM66" s="137"/>
      <c r="TKN66" s="137"/>
      <c r="TKO66" s="137"/>
      <c r="TKP66" s="137"/>
      <c r="TKQ66" s="137"/>
      <c r="TKR66" s="137"/>
      <c r="TKS66" s="137"/>
      <c r="TKT66" s="137"/>
      <c r="TKU66" s="137"/>
      <c r="TKV66" s="137"/>
      <c r="TKW66" s="137"/>
      <c r="TKX66" s="137"/>
      <c r="TKY66" s="137"/>
      <c r="TKZ66" s="137"/>
      <c r="TLA66" s="137"/>
      <c r="TLB66" s="137"/>
      <c r="TLC66" s="137"/>
      <c r="TLD66" s="137"/>
      <c r="TLE66" s="137"/>
      <c r="TLF66" s="137"/>
      <c r="TLG66" s="137"/>
      <c r="TLH66" s="137"/>
      <c r="TLI66" s="137"/>
      <c r="TLJ66" s="137"/>
      <c r="TLK66" s="137"/>
      <c r="TLL66" s="137"/>
      <c r="TLM66" s="137"/>
      <c r="TLN66" s="137"/>
      <c r="TLO66" s="137"/>
      <c r="TLP66" s="137"/>
      <c r="TLQ66" s="137"/>
      <c r="TLR66" s="137"/>
      <c r="TLS66" s="137"/>
      <c r="TLT66" s="137"/>
      <c r="TLU66" s="137"/>
      <c r="TLV66" s="137"/>
      <c r="TLW66" s="137"/>
      <c r="TLX66" s="137"/>
      <c r="TLY66" s="137"/>
      <c r="TLZ66" s="137"/>
      <c r="TMA66" s="137"/>
      <c r="TMB66" s="137"/>
      <c r="TMC66" s="137"/>
      <c r="TMD66" s="137"/>
      <c r="TME66" s="137"/>
      <c r="TMF66" s="137"/>
      <c r="TMG66" s="137"/>
      <c r="TMH66" s="137"/>
      <c r="TMI66" s="137"/>
      <c r="TMJ66" s="137"/>
      <c r="TMK66" s="137"/>
      <c r="TML66" s="137"/>
      <c r="TMM66" s="137"/>
      <c r="TMN66" s="137"/>
      <c r="TMO66" s="137"/>
      <c r="TMP66" s="137"/>
      <c r="TMQ66" s="137"/>
      <c r="TMR66" s="137"/>
      <c r="TMS66" s="137"/>
      <c r="TMT66" s="137"/>
      <c r="TMU66" s="137"/>
      <c r="TMV66" s="137"/>
      <c r="TMW66" s="137"/>
      <c r="TMX66" s="137"/>
      <c r="TMY66" s="137"/>
      <c r="TMZ66" s="137"/>
      <c r="TNA66" s="137"/>
      <c r="TNB66" s="137"/>
      <c r="TNC66" s="137"/>
      <c r="TND66" s="137"/>
      <c r="TNE66" s="137"/>
      <c r="TNF66" s="137"/>
      <c r="TNG66" s="137"/>
      <c r="TNH66" s="137"/>
      <c r="TNI66" s="137"/>
      <c r="TNJ66" s="137"/>
      <c r="TNK66" s="137"/>
      <c r="TNL66" s="137"/>
      <c r="TNM66" s="137"/>
      <c r="TNN66" s="137"/>
      <c r="TNO66" s="137"/>
      <c r="TNP66" s="137"/>
      <c r="TNQ66" s="137"/>
      <c r="TNR66" s="137"/>
      <c r="TNS66" s="137"/>
      <c r="TNT66" s="137"/>
      <c r="TNU66" s="137"/>
      <c r="TNV66" s="137"/>
      <c r="TNW66" s="137"/>
      <c r="TNX66" s="137"/>
      <c r="TNY66" s="137"/>
      <c r="TNZ66" s="137"/>
      <c r="TOA66" s="137"/>
      <c r="TOB66" s="137"/>
      <c r="TOC66" s="137"/>
      <c r="TOD66" s="137"/>
      <c r="TOE66" s="137"/>
      <c r="TOF66" s="137"/>
      <c r="TOG66" s="137"/>
      <c r="TOH66" s="137"/>
      <c r="TOI66" s="137"/>
      <c r="TOJ66" s="137"/>
      <c r="TOK66" s="137"/>
      <c r="TOL66" s="137"/>
      <c r="TOM66" s="137"/>
      <c r="TON66" s="137"/>
      <c r="TOO66" s="137"/>
      <c r="TOP66" s="137"/>
      <c r="TOQ66" s="137"/>
      <c r="TOR66" s="137"/>
      <c r="TOS66" s="137"/>
      <c r="TOT66" s="137"/>
      <c r="TOU66" s="137"/>
      <c r="TOV66" s="137"/>
      <c r="TOW66" s="137"/>
      <c r="TOX66" s="137"/>
      <c r="TOY66" s="137"/>
      <c r="TOZ66" s="137"/>
      <c r="TPA66" s="137"/>
      <c r="TPB66" s="137"/>
      <c r="TPC66" s="137"/>
      <c r="TPD66" s="137"/>
      <c r="TPE66" s="137"/>
      <c r="TPF66" s="137"/>
      <c r="TPG66" s="137"/>
      <c r="TPH66" s="137"/>
      <c r="TPI66" s="137"/>
      <c r="TPJ66" s="137"/>
      <c r="TPK66" s="137"/>
      <c r="TPL66" s="137"/>
      <c r="TPM66" s="137"/>
      <c r="TPN66" s="137"/>
      <c r="TPO66" s="137"/>
      <c r="TPP66" s="137"/>
      <c r="TPQ66" s="137"/>
      <c r="TPR66" s="137"/>
      <c r="TPS66" s="137"/>
      <c r="TPT66" s="137"/>
      <c r="TPU66" s="137"/>
      <c r="TPV66" s="137"/>
      <c r="TPW66" s="137"/>
      <c r="TPX66" s="137"/>
      <c r="TPY66" s="137"/>
      <c r="TPZ66" s="137"/>
      <c r="TQA66" s="137"/>
      <c r="TQB66" s="137"/>
      <c r="TQC66" s="137"/>
      <c r="TQD66" s="137"/>
      <c r="TQE66" s="137"/>
      <c r="TQF66" s="137"/>
      <c r="TQG66" s="137"/>
      <c r="TQH66" s="137"/>
      <c r="TQI66" s="137"/>
      <c r="TQJ66" s="137"/>
      <c r="TQK66" s="137"/>
      <c r="TQL66" s="137"/>
      <c r="TQM66" s="137"/>
      <c r="TQN66" s="137"/>
      <c r="TQO66" s="137"/>
      <c r="TQP66" s="137"/>
      <c r="TQQ66" s="137"/>
      <c r="TQR66" s="137"/>
      <c r="TQS66" s="137"/>
      <c r="TQT66" s="137"/>
      <c r="TQU66" s="137"/>
      <c r="TQV66" s="137"/>
      <c r="TQW66" s="137"/>
      <c r="TQX66" s="137"/>
      <c r="TQY66" s="137"/>
      <c r="TQZ66" s="137"/>
      <c r="TRA66" s="137"/>
      <c r="TRB66" s="137"/>
      <c r="TRC66" s="137"/>
      <c r="TRD66" s="137"/>
      <c r="TRE66" s="137"/>
      <c r="TRF66" s="137"/>
      <c r="TRG66" s="137"/>
      <c r="TRH66" s="137"/>
      <c r="TRI66" s="137"/>
      <c r="TRJ66" s="137"/>
      <c r="TRK66" s="137"/>
      <c r="TRL66" s="137"/>
      <c r="TRM66" s="137"/>
      <c r="TRN66" s="137"/>
      <c r="TRO66" s="137"/>
      <c r="TRP66" s="137"/>
      <c r="TRQ66" s="137"/>
      <c r="TRR66" s="137"/>
      <c r="TRS66" s="137"/>
      <c r="TRT66" s="137"/>
      <c r="TRU66" s="137"/>
      <c r="TRV66" s="137"/>
      <c r="TRW66" s="137"/>
      <c r="TRX66" s="137"/>
      <c r="TRY66" s="137"/>
      <c r="TRZ66" s="137"/>
      <c r="TSA66" s="137"/>
      <c r="TSB66" s="137"/>
      <c r="TSC66" s="137"/>
      <c r="TSD66" s="137"/>
      <c r="TSE66" s="137"/>
      <c r="TSF66" s="137"/>
      <c r="TSG66" s="137"/>
      <c r="TSH66" s="137"/>
      <c r="TSI66" s="137"/>
      <c r="TSJ66" s="137"/>
      <c r="TSK66" s="137"/>
      <c r="TSL66" s="137"/>
      <c r="TSM66" s="137"/>
      <c r="TSN66" s="137"/>
      <c r="TSO66" s="137"/>
      <c r="TSP66" s="137"/>
      <c r="TSQ66" s="137"/>
      <c r="TSR66" s="137"/>
      <c r="TSS66" s="137"/>
      <c r="TST66" s="137"/>
      <c r="TSU66" s="137"/>
      <c r="TSV66" s="137"/>
      <c r="TSW66" s="137"/>
      <c r="TSX66" s="137"/>
      <c r="TSY66" s="137"/>
      <c r="TSZ66" s="137"/>
      <c r="TTA66" s="137"/>
      <c r="TTB66" s="137"/>
      <c r="TTC66" s="137"/>
      <c r="TTD66" s="137"/>
      <c r="TTE66" s="137"/>
      <c r="TTF66" s="137"/>
      <c r="TTG66" s="137"/>
      <c r="TTH66" s="137"/>
      <c r="TTI66" s="137"/>
      <c r="TTJ66" s="137"/>
      <c r="TTK66" s="137"/>
      <c r="TTL66" s="137"/>
      <c r="TTM66" s="137"/>
      <c r="TTN66" s="137"/>
      <c r="TTO66" s="137"/>
      <c r="TTP66" s="137"/>
      <c r="TTQ66" s="137"/>
      <c r="TTR66" s="137"/>
      <c r="TTS66" s="137"/>
      <c r="TTT66" s="137"/>
      <c r="TTU66" s="137"/>
      <c r="TTV66" s="137"/>
      <c r="TTW66" s="137"/>
      <c r="TTX66" s="137"/>
      <c r="TTY66" s="137"/>
      <c r="TTZ66" s="137"/>
      <c r="TUA66" s="137"/>
      <c r="TUB66" s="137"/>
      <c r="TUC66" s="137"/>
      <c r="TUD66" s="137"/>
      <c r="TUE66" s="137"/>
      <c r="TUF66" s="137"/>
      <c r="TUG66" s="137"/>
      <c r="TUH66" s="137"/>
      <c r="TUI66" s="137"/>
      <c r="TUJ66" s="137"/>
      <c r="TUK66" s="137"/>
      <c r="TUL66" s="137"/>
      <c r="TUM66" s="137"/>
      <c r="TUN66" s="137"/>
      <c r="TUO66" s="137"/>
      <c r="TUP66" s="137"/>
      <c r="TUQ66" s="137"/>
      <c r="TUR66" s="137"/>
      <c r="TUS66" s="137"/>
      <c r="TUT66" s="137"/>
      <c r="TUU66" s="137"/>
      <c r="TUV66" s="137"/>
      <c r="TUW66" s="137"/>
      <c r="TUX66" s="137"/>
      <c r="TUY66" s="137"/>
      <c r="TUZ66" s="137"/>
      <c r="TVA66" s="137"/>
      <c r="TVB66" s="137"/>
      <c r="TVC66" s="137"/>
      <c r="TVD66" s="137"/>
      <c r="TVE66" s="137"/>
      <c r="TVF66" s="137"/>
      <c r="TVG66" s="137"/>
      <c r="TVH66" s="137"/>
      <c r="TVI66" s="137"/>
      <c r="TVJ66" s="137"/>
      <c r="TVK66" s="137"/>
      <c r="TVL66" s="137"/>
      <c r="TVM66" s="137"/>
      <c r="TVN66" s="137"/>
      <c r="TVO66" s="137"/>
      <c r="TVP66" s="137"/>
      <c r="TVQ66" s="137"/>
      <c r="TVR66" s="137"/>
      <c r="TVS66" s="137"/>
      <c r="TVT66" s="137"/>
      <c r="TVU66" s="137"/>
      <c r="TVV66" s="137"/>
      <c r="TVW66" s="137"/>
      <c r="TVX66" s="137"/>
      <c r="TVY66" s="137"/>
      <c r="TVZ66" s="137"/>
      <c r="TWA66" s="137"/>
      <c r="TWB66" s="137"/>
      <c r="TWC66" s="137"/>
      <c r="TWD66" s="137"/>
      <c r="TWE66" s="137"/>
      <c r="TWF66" s="137"/>
      <c r="TWG66" s="137"/>
      <c r="TWH66" s="137"/>
      <c r="TWI66" s="137"/>
      <c r="TWJ66" s="137"/>
      <c r="TWK66" s="137"/>
      <c r="TWL66" s="137"/>
      <c r="TWM66" s="137"/>
      <c r="TWN66" s="137"/>
      <c r="TWO66" s="137"/>
      <c r="TWP66" s="137"/>
      <c r="TWQ66" s="137"/>
      <c r="TWR66" s="137"/>
      <c r="TWS66" s="137"/>
      <c r="TWT66" s="137"/>
      <c r="TWU66" s="137"/>
      <c r="TWV66" s="137"/>
      <c r="TWW66" s="137"/>
      <c r="TWX66" s="137"/>
      <c r="TWY66" s="137"/>
      <c r="TWZ66" s="137"/>
      <c r="TXA66" s="137"/>
      <c r="TXB66" s="137"/>
      <c r="TXC66" s="137"/>
      <c r="TXD66" s="137"/>
      <c r="TXE66" s="137"/>
      <c r="TXF66" s="137"/>
      <c r="TXG66" s="137"/>
      <c r="TXH66" s="137"/>
      <c r="TXI66" s="137"/>
      <c r="TXJ66" s="137"/>
      <c r="TXK66" s="137"/>
      <c r="TXL66" s="137"/>
      <c r="TXM66" s="137"/>
      <c r="TXN66" s="137"/>
      <c r="TXO66" s="137"/>
      <c r="TXP66" s="137"/>
      <c r="TXQ66" s="137"/>
      <c r="TXR66" s="137"/>
      <c r="TXS66" s="137"/>
      <c r="TXT66" s="137"/>
      <c r="TXU66" s="137"/>
      <c r="TXV66" s="137"/>
      <c r="TXW66" s="137"/>
      <c r="TXX66" s="137"/>
      <c r="TXY66" s="137"/>
      <c r="TXZ66" s="137"/>
      <c r="TYA66" s="137"/>
      <c r="TYB66" s="137"/>
      <c r="TYC66" s="137"/>
      <c r="TYD66" s="137"/>
      <c r="TYE66" s="137"/>
      <c r="TYF66" s="137"/>
      <c r="TYG66" s="137"/>
      <c r="TYH66" s="137"/>
      <c r="TYI66" s="137"/>
      <c r="TYJ66" s="137"/>
      <c r="TYK66" s="137"/>
      <c r="TYL66" s="137"/>
      <c r="TYM66" s="137"/>
      <c r="TYN66" s="137"/>
      <c r="TYO66" s="137"/>
      <c r="TYP66" s="137"/>
      <c r="TYQ66" s="137"/>
      <c r="TYR66" s="137"/>
      <c r="TYS66" s="137"/>
      <c r="TYT66" s="137"/>
      <c r="TYU66" s="137"/>
      <c r="TYV66" s="137"/>
      <c r="TYW66" s="137"/>
      <c r="TYX66" s="137"/>
      <c r="TYY66" s="137"/>
      <c r="TYZ66" s="137"/>
      <c r="TZA66" s="137"/>
      <c r="TZB66" s="137"/>
      <c r="TZC66" s="137"/>
      <c r="TZD66" s="137"/>
      <c r="TZE66" s="137"/>
      <c r="TZF66" s="137"/>
      <c r="TZG66" s="137"/>
      <c r="TZH66" s="137"/>
      <c r="TZI66" s="137"/>
      <c r="TZJ66" s="137"/>
      <c r="TZK66" s="137"/>
      <c r="TZL66" s="137"/>
      <c r="TZM66" s="137"/>
      <c r="TZN66" s="137"/>
      <c r="TZO66" s="137"/>
      <c r="TZP66" s="137"/>
      <c r="TZQ66" s="137"/>
      <c r="TZR66" s="137"/>
      <c r="TZS66" s="137"/>
      <c r="TZT66" s="137"/>
      <c r="TZU66" s="137"/>
      <c r="TZV66" s="137"/>
      <c r="TZW66" s="137"/>
      <c r="TZX66" s="137"/>
      <c r="TZY66" s="137"/>
      <c r="TZZ66" s="137"/>
      <c r="UAA66" s="137"/>
      <c r="UAB66" s="137"/>
      <c r="UAC66" s="137"/>
      <c r="UAD66" s="137"/>
      <c r="UAE66" s="137"/>
      <c r="UAF66" s="137"/>
      <c r="UAG66" s="137"/>
      <c r="UAH66" s="137"/>
      <c r="UAI66" s="137"/>
      <c r="UAJ66" s="137"/>
      <c r="UAK66" s="137"/>
      <c r="UAL66" s="137"/>
      <c r="UAM66" s="137"/>
      <c r="UAN66" s="137"/>
      <c r="UAO66" s="137"/>
      <c r="UAP66" s="137"/>
      <c r="UAQ66" s="137"/>
      <c r="UAR66" s="137"/>
      <c r="UAS66" s="137"/>
      <c r="UAT66" s="137"/>
      <c r="UAU66" s="137"/>
      <c r="UAV66" s="137"/>
      <c r="UAW66" s="137"/>
      <c r="UAX66" s="137"/>
      <c r="UAY66" s="137"/>
      <c r="UAZ66" s="137"/>
      <c r="UBA66" s="137"/>
      <c r="UBB66" s="137"/>
      <c r="UBC66" s="137"/>
      <c r="UBD66" s="137"/>
      <c r="UBE66" s="137"/>
      <c r="UBF66" s="137"/>
      <c r="UBG66" s="137"/>
      <c r="UBH66" s="137"/>
      <c r="UBI66" s="137"/>
      <c r="UBJ66" s="137"/>
      <c r="UBK66" s="137"/>
      <c r="UBL66" s="137"/>
      <c r="UBM66" s="137"/>
      <c r="UBN66" s="137"/>
      <c r="UBO66" s="137"/>
      <c r="UBP66" s="137"/>
      <c r="UBQ66" s="137"/>
      <c r="UBR66" s="137"/>
      <c r="UBS66" s="137"/>
      <c r="UBT66" s="137"/>
      <c r="UBU66" s="137"/>
      <c r="UBV66" s="137"/>
      <c r="UBW66" s="137"/>
      <c r="UBX66" s="137"/>
      <c r="UBY66" s="137"/>
      <c r="UBZ66" s="137"/>
      <c r="UCA66" s="137"/>
      <c r="UCB66" s="137"/>
      <c r="UCC66" s="137"/>
      <c r="UCD66" s="137"/>
      <c r="UCE66" s="137"/>
      <c r="UCF66" s="137"/>
      <c r="UCG66" s="137"/>
      <c r="UCH66" s="137"/>
      <c r="UCI66" s="137"/>
      <c r="UCJ66" s="137"/>
      <c r="UCK66" s="137"/>
      <c r="UCL66" s="137"/>
      <c r="UCM66" s="137"/>
      <c r="UCN66" s="137"/>
      <c r="UCO66" s="137"/>
      <c r="UCP66" s="137"/>
      <c r="UCQ66" s="137"/>
      <c r="UCR66" s="137"/>
      <c r="UCS66" s="137"/>
      <c r="UCT66" s="137"/>
      <c r="UCU66" s="137"/>
      <c r="UCV66" s="137"/>
      <c r="UCW66" s="137"/>
      <c r="UCX66" s="137"/>
      <c r="UCY66" s="137"/>
      <c r="UCZ66" s="137"/>
      <c r="UDA66" s="137"/>
      <c r="UDB66" s="137"/>
      <c r="UDC66" s="137"/>
      <c r="UDD66" s="137"/>
      <c r="UDE66" s="137"/>
      <c r="UDF66" s="137"/>
      <c r="UDG66" s="137"/>
      <c r="UDH66" s="137"/>
      <c r="UDI66" s="137"/>
      <c r="UDJ66" s="137"/>
      <c r="UDK66" s="137"/>
      <c r="UDL66" s="137"/>
      <c r="UDM66" s="137"/>
      <c r="UDN66" s="137"/>
      <c r="UDO66" s="137"/>
      <c r="UDP66" s="137"/>
      <c r="UDQ66" s="137"/>
      <c r="UDR66" s="137"/>
      <c r="UDS66" s="137"/>
      <c r="UDT66" s="137"/>
      <c r="UDU66" s="137"/>
      <c r="UDV66" s="137"/>
      <c r="UDW66" s="137"/>
      <c r="UDX66" s="137"/>
      <c r="UDY66" s="137"/>
      <c r="UDZ66" s="137"/>
      <c r="UEA66" s="137"/>
      <c r="UEB66" s="137"/>
      <c r="UEC66" s="137"/>
      <c r="UED66" s="137"/>
      <c r="UEE66" s="137"/>
      <c r="UEF66" s="137"/>
      <c r="UEG66" s="137"/>
      <c r="UEH66" s="137"/>
      <c r="UEI66" s="137"/>
      <c r="UEJ66" s="137"/>
      <c r="UEK66" s="137"/>
      <c r="UEL66" s="137"/>
      <c r="UEM66" s="137"/>
      <c r="UEN66" s="137"/>
      <c r="UEO66" s="137"/>
      <c r="UEP66" s="137"/>
      <c r="UEQ66" s="137"/>
      <c r="UER66" s="137"/>
      <c r="UES66" s="137"/>
      <c r="UET66" s="137"/>
      <c r="UEU66" s="137"/>
      <c r="UEV66" s="137"/>
      <c r="UEW66" s="137"/>
      <c r="UEX66" s="137"/>
      <c r="UEY66" s="137"/>
      <c r="UEZ66" s="137"/>
      <c r="UFA66" s="137"/>
      <c r="UFB66" s="137"/>
      <c r="UFC66" s="137"/>
      <c r="UFD66" s="137"/>
      <c r="UFE66" s="137"/>
      <c r="UFF66" s="137"/>
      <c r="UFG66" s="137"/>
      <c r="UFH66" s="137"/>
      <c r="UFI66" s="137"/>
      <c r="UFJ66" s="137"/>
      <c r="UFK66" s="137"/>
      <c r="UFL66" s="137"/>
      <c r="UFM66" s="137"/>
      <c r="UFN66" s="137"/>
      <c r="UFO66" s="137"/>
      <c r="UFP66" s="137"/>
      <c r="UFQ66" s="137"/>
      <c r="UFR66" s="137"/>
      <c r="UFS66" s="137"/>
      <c r="UFT66" s="137"/>
      <c r="UFU66" s="137"/>
      <c r="UFV66" s="137"/>
      <c r="UFW66" s="137"/>
      <c r="UFX66" s="137"/>
      <c r="UFY66" s="137"/>
      <c r="UFZ66" s="137"/>
      <c r="UGA66" s="137"/>
      <c r="UGB66" s="137"/>
      <c r="UGC66" s="137"/>
      <c r="UGD66" s="137"/>
      <c r="UGE66" s="137"/>
      <c r="UGF66" s="137"/>
      <c r="UGG66" s="137"/>
      <c r="UGH66" s="137"/>
      <c r="UGI66" s="137"/>
      <c r="UGJ66" s="137"/>
      <c r="UGK66" s="137"/>
      <c r="UGL66" s="137"/>
      <c r="UGM66" s="137"/>
      <c r="UGN66" s="137"/>
      <c r="UGO66" s="137"/>
      <c r="UGP66" s="137"/>
      <c r="UGQ66" s="137"/>
      <c r="UGR66" s="137"/>
      <c r="UGS66" s="137"/>
      <c r="UGT66" s="137"/>
      <c r="UGU66" s="137"/>
      <c r="UGV66" s="137"/>
      <c r="UGW66" s="137"/>
      <c r="UGX66" s="137"/>
      <c r="UGY66" s="137"/>
      <c r="UGZ66" s="137"/>
      <c r="UHA66" s="137"/>
      <c r="UHB66" s="137"/>
      <c r="UHC66" s="137"/>
      <c r="UHD66" s="137"/>
      <c r="UHE66" s="137"/>
      <c r="UHF66" s="137"/>
      <c r="UHG66" s="137"/>
      <c r="UHH66" s="137"/>
      <c r="UHI66" s="137"/>
      <c r="UHJ66" s="137"/>
      <c r="UHK66" s="137"/>
      <c r="UHL66" s="137"/>
      <c r="UHM66" s="137"/>
      <c r="UHN66" s="137"/>
      <c r="UHO66" s="137"/>
      <c r="UHP66" s="137"/>
      <c r="UHQ66" s="137"/>
      <c r="UHR66" s="137"/>
      <c r="UHS66" s="137"/>
      <c r="UHT66" s="137"/>
      <c r="UHU66" s="137"/>
      <c r="UHV66" s="137"/>
      <c r="UHW66" s="137"/>
      <c r="UHX66" s="137"/>
      <c r="UHY66" s="137"/>
      <c r="UHZ66" s="137"/>
      <c r="UIA66" s="137"/>
      <c r="UIB66" s="137"/>
      <c r="UIC66" s="137"/>
      <c r="UID66" s="137"/>
      <c r="UIE66" s="137"/>
      <c r="UIF66" s="137"/>
      <c r="UIG66" s="137"/>
      <c r="UIH66" s="137"/>
      <c r="UII66" s="137"/>
      <c r="UIJ66" s="137"/>
      <c r="UIK66" s="137"/>
      <c r="UIL66" s="137"/>
      <c r="UIM66" s="137"/>
      <c r="UIN66" s="137"/>
      <c r="UIO66" s="137"/>
      <c r="UIP66" s="137"/>
      <c r="UIQ66" s="137"/>
      <c r="UIR66" s="137"/>
      <c r="UIS66" s="137"/>
      <c r="UIT66" s="137"/>
      <c r="UIU66" s="137"/>
      <c r="UIV66" s="137"/>
      <c r="UIW66" s="137"/>
      <c r="UIX66" s="137"/>
      <c r="UIY66" s="137"/>
      <c r="UIZ66" s="137"/>
      <c r="UJA66" s="137"/>
      <c r="UJB66" s="137"/>
      <c r="UJC66" s="137"/>
      <c r="UJD66" s="137"/>
      <c r="UJE66" s="137"/>
      <c r="UJF66" s="137"/>
      <c r="UJG66" s="137"/>
      <c r="UJH66" s="137"/>
      <c r="UJI66" s="137"/>
      <c r="UJJ66" s="137"/>
      <c r="UJK66" s="137"/>
      <c r="UJL66" s="137"/>
      <c r="UJM66" s="137"/>
      <c r="UJN66" s="137"/>
      <c r="UJO66" s="137"/>
      <c r="UJP66" s="137"/>
      <c r="UJQ66" s="137"/>
      <c r="UJR66" s="137"/>
      <c r="UJS66" s="137"/>
      <c r="UJT66" s="137"/>
      <c r="UJU66" s="137"/>
      <c r="UJV66" s="137"/>
      <c r="UJW66" s="137"/>
      <c r="UJX66" s="137"/>
      <c r="UJY66" s="137"/>
      <c r="UJZ66" s="137"/>
      <c r="UKA66" s="137"/>
      <c r="UKB66" s="137"/>
      <c r="UKC66" s="137"/>
      <c r="UKD66" s="137"/>
      <c r="UKE66" s="137"/>
      <c r="UKF66" s="137"/>
      <c r="UKG66" s="137"/>
      <c r="UKH66" s="137"/>
      <c r="UKI66" s="137"/>
      <c r="UKJ66" s="137"/>
      <c r="UKK66" s="137"/>
      <c r="UKL66" s="137"/>
      <c r="UKM66" s="137"/>
      <c r="UKN66" s="137"/>
      <c r="UKO66" s="137"/>
      <c r="UKP66" s="137"/>
      <c r="UKQ66" s="137"/>
      <c r="UKR66" s="137"/>
      <c r="UKS66" s="137"/>
      <c r="UKT66" s="137"/>
      <c r="UKU66" s="137"/>
      <c r="UKV66" s="137"/>
      <c r="UKW66" s="137"/>
      <c r="UKX66" s="137"/>
      <c r="UKY66" s="137"/>
      <c r="UKZ66" s="137"/>
      <c r="ULA66" s="137"/>
      <c r="ULB66" s="137"/>
      <c r="ULC66" s="137"/>
      <c r="ULD66" s="137"/>
      <c r="ULE66" s="137"/>
      <c r="ULF66" s="137"/>
      <c r="ULG66" s="137"/>
      <c r="ULH66" s="137"/>
      <c r="ULI66" s="137"/>
      <c r="ULJ66" s="137"/>
      <c r="ULK66" s="137"/>
      <c r="ULL66" s="137"/>
      <c r="ULM66" s="137"/>
      <c r="ULN66" s="137"/>
      <c r="ULO66" s="137"/>
      <c r="ULP66" s="137"/>
      <c r="ULQ66" s="137"/>
      <c r="ULR66" s="137"/>
      <c r="ULS66" s="137"/>
      <c r="ULT66" s="137"/>
      <c r="ULU66" s="137"/>
      <c r="ULV66" s="137"/>
      <c r="ULW66" s="137"/>
      <c r="ULX66" s="137"/>
      <c r="ULY66" s="137"/>
      <c r="ULZ66" s="137"/>
      <c r="UMA66" s="137"/>
      <c r="UMB66" s="137"/>
      <c r="UMC66" s="137"/>
      <c r="UMD66" s="137"/>
      <c r="UME66" s="137"/>
      <c r="UMF66" s="137"/>
      <c r="UMG66" s="137"/>
      <c r="UMH66" s="137"/>
      <c r="UMI66" s="137"/>
      <c r="UMJ66" s="137"/>
      <c r="UMK66" s="137"/>
      <c r="UML66" s="137"/>
      <c r="UMM66" s="137"/>
      <c r="UMN66" s="137"/>
      <c r="UMO66" s="137"/>
      <c r="UMP66" s="137"/>
      <c r="UMQ66" s="137"/>
      <c r="UMR66" s="137"/>
      <c r="UMS66" s="137"/>
      <c r="UMT66" s="137"/>
      <c r="UMU66" s="137"/>
      <c r="UMV66" s="137"/>
      <c r="UMW66" s="137"/>
      <c r="UMX66" s="137"/>
      <c r="UMY66" s="137"/>
      <c r="UMZ66" s="137"/>
      <c r="UNA66" s="137"/>
      <c r="UNB66" s="137"/>
      <c r="UNC66" s="137"/>
      <c r="UND66" s="137"/>
      <c r="UNE66" s="137"/>
      <c r="UNF66" s="137"/>
      <c r="UNG66" s="137"/>
      <c r="UNH66" s="137"/>
      <c r="UNI66" s="137"/>
      <c r="UNJ66" s="137"/>
      <c r="UNK66" s="137"/>
      <c r="UNL66" s="137"/>
      <c r="UNM66" s="137"/>
      <c r="UNN66" s="137"/>
      <c r="UNO66" s="137"/>
      <c r="UNP66" s="137"/>
      <c r="UNQ66" s="137"/>
      <c r="UNR66" s="137"/>
      <c r="UNS66" s="137"/>
      <c r="UNT66" s="137"/>
      <c r="UNU66" s="137"/>
      <c r="UNV66" s="137"/>
      <c r="UNW66" s="137"/>
      <c r="UNX66" s="137"/>
      <c r="UNY66" s="137"/>
      <c r="UNZ66" s="137"/>
      <c r="UOA66" s="137"/>
      <c r="UOB66" s="137"/>
      <c r="UOC66" s="137"/>
      <c r="UOD66" s="137"/>
      <c r="UOE66" s="137"/>
      <c r="UOF66" s="137"/>
      <c r="UOG66" s="137"/>
      <c r="UOH66" s="137"/>
      <c r="UOI66" s="137"/>
      <c r="UOJ66" s="137"/>
      <c r="UOK66" s="137"/>
      <c r="UOL66" s="137"/>
      <c r="UOM66" s="137"/>
      <c r="UON66" s="137"/>
      <c r="UOO66" s="137"/>
      <c r="UOP66" s="137"/>
      <c r="UOQ66" s="137"/>
      <c r="UOR66" s="137"/>
      <c r="UOS66" s="137"/>
      <c r="UOT66" s="137"/>
      <c r="UOU66" s="137"/>
      <c r="UOV66" s="137"/>
      <c r="UOW66" s="137"/>
      <c r="UOX66" s="137"/>
      <c r="UOY66" s="137"/>
      <c r="UOZ66" s="137"/>
      <c r="UPA66" s="137"/>
      <c r="UPB66" s="137"/>
      <c r="UPC66" s="137"/>
      <c r="UPD66" s="137"/>
      <c r="UPE66" s="137"/>
      <c r="UPF66" s="137"/>
      <c r="UPG66" s="137"/>
      <c r="UPH66" s="137"/>
      <c r="UPI66" s="137"/>
      <c r="UPJ66" s="137"/>
      <c r="UPK66" s="137"/>
      <c r="UPL66" s="137"/>
      <c r="UPM66" s="137"/>
      <c r="UPN66" s="137"/>
      <c r="UPO66" s="137"/>
      <c r="UPP66" s="137"/>
      <c r="UPQ66" s="137"/>
      <c r="UPR66" s="137"/>
      <c r="UPS66" s="137"/>
      <c r="UPT66" s="137"/>
      <c r="UPU66" s="137"/>
      <c r="UPV66" s="137"/>
      <c r="UPW66" s="137"/>
      <c r="UPX66" s="137"/>
      <c r="UPY66" s="137"/>
      <c r="UPZ66" s="137"/>
      <c r="UQA66" s="137"/>
      <c r="UQB66" s="137"/>
      <c r="UQC66" s="137"/>
      <c r="UQD66" s="137"/>
      <c r="UQE66" s="137"/>
      <c r="UQF66" s="137"/>
      <c r="UQG66" s="137"/>
      <c r="UQH66" s="137"/>
      <c r="UQI66" s="137"/>
      <c r="UQJ66" s="137"/>
      <c r="UQK66" s="137"/>
      <c r="UQL66" s="137"/>
      <c r="UQM66" s="137"/>
      <c r="UQN66" s="137"/>
      <c r="UQO66" s="137"/>
      <c r="UQP66" s="137"/>
      <c r="UQQ66" s="137"/>
      <c r="UQR66" s="137"/>
      <c r="UQS66" s="137"/>
      <c r="UQT66" s="137"/>
      <c r="UQU66" s="137"/>
      <c r="UQV66" s="137"/>
      <c r="UQW66" s="137"/>
      <c r="UQX66" s="137"/>
      <c r="UQY66" s="137"/>
      <c r="UQZ66" s="137"/>
      <c r="URA66" s="137"/>
      <c r="URB66" s="137"/>
      <c r="URC66" s="137"/>
      <c r="URD66" s="137"/>
      <c r="URE66" s="137"/>
      <c r="URF66" s="137"/>
      <c r="URG66" s="137"/>
      <c r="URH66" s="137"/>
      <c r="URI66" s="137"/>
      <c r="URJ66" s="137"/>
      <c r="URK66" s="137"/>
      <c r="URL66" s="137"/>
      <c r="URM66" s="137"/>
      <c r="URN66" s="137"/>
      <c r="URO66" s="137"/>
      <c r="URP66" s="137"/>
      <c r="URQ66" s="137"/>
      <c r="URR66" s="137"/>
      <c r="URS66" s="137"/>
      <c r="URT66" s="137"/>
      <c r="URU66" s="137"/>
      <c r="URV66" s="137"/>
      <c r="URW66" s="137"/>
      <c r="URX66" s="137"/>
      <c r="URY66" s="137"/>
      <c r="URZ66" s="137"/>
      <c r="USA66" s="137"/>
      <c r="USB66" s="137"/>
      <c r="USC66" s="137"/>
      <c r="USD66" s="137"/>
      <c r="USE66" s="137"/>
      <c r="USF66" s="137"/>
      <c r="USG66" s="137"/>
      <c r="USH66" s="137"/>
      <c r="USI66" s="137"/>
      <c r="USJ66" s="137"/>
      <c r="USK66" s="137"/>
      <c r="USL66" s="137"/>
      <c r="USM66" s="137"/>
      <c r="USN66" s="137"/>
      <c r="USO66" s="137"/>
      <c r="USP66" s="137"/>
      <c r="USQ66" s="137"/>
      <c r="USR66" s="137"/>
      <c r="USS66" s="137"/>
      <c r="UST66" s="137"/>
      <c r="USU66" s="137"/>
      <c r="USV66" s="137"/>
      <c r="USW66" s="137"/>
      <c r="USX66" s="137"/>
      <c r="USY66" s="137"/>
      <c r="USZ66" s="137"/>
      <c r="UTA66" s="137"/>
      <c r="UTB66" s="137"/>
      <c r="UTC66" s="137"/>
      <c r="UTD66" s="137"/>
      <c r="UTE66" s="137"/>
      <c r="UTF66" s="137"/>
      <c r="UTG66" s="137"/>
      <c r="UTH66" s="137"/>
      <c r="UTI66" s="137"/>
      <c r="UTJ66" s="137"/>
      <c r="UTK66" s="137"/>
      <c r="UTL66" s="137"/>
      <c r="UTM66" s="137"/>
      <c r="UTN66" s="137"/>
      <c r="UTO66" s="137"/>
      <c r="UTP66" s="137"/>
      <c r="UTQ66" s="137"/>
      <c r="UTR66" s="137"/>
      <c r="UTS66" s="137"/>
      <c r="UTT66" s="137"/>
      <c r="UTU66" s="137"/>
      <c r="UTV66" s="137"/>
      <c r="UTW66" s="137"/>
      <c r="UTX66" s="137"/>
      <c r="UTY66" s="137"/>
      <c r="UTZ66" s="137"/>
      <c r="UUA66" s="137"/>
      <c r="UUB66" s="137"/>
      <c r="UUC66" s="137"/>
      <c r="UUD66" s="137"/>
      <c r="UUE66" s="137"/>
      <c r="UUF66" s="137"/>
      <c r="UUG66" s="137"/>
      <c r="UUH66" s="137"/>
      <c r="UUI66" s="137"/>
      <c r="UUJ66" s="137"/>
      <c r="UUK66" s="137"/>
      <c r="UUL66" s="137"/>
      <c r="UUM66" s="137"/>
      <c r="UUN66" s="137"/>
      <c r="UUO66" s="137"/>
      <c r="UUP66" s="137"/>
      <c r="UUQ66" s="137"/>
      <c r="UUR66" s="137"/>
      <c r="UUS66" s="137"/>
      <c r="UUT66" s="137"/>
      <c r="UUU66" s="137"/>
      <c r="UUV66" s="137"/>
      <c r="UUW66" s="137"/>
      <c r="UUX66" s="137"/>
      <c r="UUY66" s="137"/>
      <c r="UUZ66" s="137"/>
      <c r="UVA66" s="137"/>
      <c r="UVB66" s="137"/>
      <c r="UVC66" s="137"/>
      <c r="UVD66" s="137"/>
      <c r="UVE66" s="137"/>
      <c r="UVF66" s="137"/>
      <c r="UVG66" s="137"/>
      <c r="UVH66" s="137"/>
      <c r="UVI66" s="137"/>
      <c r="UVJ66" s="137"/>
      <c r="UVK66" s="137"/>
      <c r="UVL66" s="137"/>
      <c r="UVM66" s="137"/>
      <c r="UVN66" s="137"/>
      <c r="UVO66" s="137"/>
      <c r="UVP66" s="137"/>
      <c r="UVQ66" s="137"/>
      <c r="UVR66" s="137"/>
      <c r="UVS66" s="137"/>
      <c r="UVT66" s="137"/>
      <c r="UVU66" s="137"/>
      <c r="UVV66" s="137"/>
      <c r="UVW66" s="137"/>
      <c r="UVX66" s="137"/>
      <c r="UVY66" s="137"/>
      <c r="UVZ66" s="137"/>
      <c r="UWA66" s="137"/>
      <c r="UWB66" s="137"/>
      <c r="UWC66" s="137"/>
      <c r="UWD66" s="137"/>
      <c r="UWE66" s="137"/>
      <c r="UWF66" s="137"/>
      <c r="UWG66" s="137"/>
      <c r="UWH66" s="137"/>
      <c r="UWI66" s="137"/>
      <c r="UWJ66" s="137"/>
      <c r="UWK66" s="137"/>
      <c r="UWL66" s="137"/>
      <c r="UWM66" s="137"/>
      <c r="UWN66" s="137"/>
      <c r="UWO66" s="137"/>
      <c r="UWP66" s="137"/>
      <c r="UWQ66" s="137"/>
      <c r="UWR66" s="137"/>
      <c r="UWS66" s="137"/>
      <c r="UWT66" s="137"/>
      <c r="UWU66" s="137"/>
      <c r="UWV66" s="137"/>
      <c r="UWW66" s="137"/>
      <c r="UWX66" s="137"/>
      <c r="UWY66" s="137"/>
      <c r="UWZ66" s="137"/>
      <c r="UXA66" s="137"/>
      <c r="UXB66" s="137"/>
      <c r="UXC66" s="137"/>
      <c r="UXD66" s="137"/>
      <c r="UXE66" s="137"/>
      <c r="UXF66" s="137"/>
      <c r="UXG66" s="137"/>
      <c r="UXH66" s="137"/>
      <c r="UXI66" s="137"/>
      <c r="UXJ66" s="137"/>
      <c r="UXK66" s="137"/>
      <c r="UXL66" s="137"/>
      <c r="UXM66" s="137"/>
      <c r="UXN66" s="137"/>
      <c r="UXO66" s="137"/>
      <c r="UXP66" s="137"/>
      <c r="UXQ66" s="137"/>
      <c r="UXR66" s="137"/>
      <c r="UXS66" s="137"/>
      <c r="UXT66" s="137"/>
      <c r="UXU66" s="137"/>
      <c r="UXV66" s="137"/>
      <c r="UXW66" s="137"/>
      <c r="UXX66" s="137"/>
      <c r="UXY66" s="137"/>
      <c r="UXZ66" s="137"/>
      <c r="UYA66" s="137"/>
      <c r="UYB66" s="137"/>
      <c r="UYC66" s="137"/>
      <c r="UYD66" s="137"/>
      <c r="UYE66" s="137"/>
      <c r="UYF66" s="137"/>
      <c r="UYG66" s="137"/>
      <c r="UYH66" s="137"/>
      <c r="UYI66" s="137"/>
      <c r="UYJ66" s="137"/>
      <c r="UYK66" s="137"/>
      <c r="UYL66" s="137"/>
      <c r="UYM66" s="137"/>
      <c r="UYN66" s="137"/>
      <c r="UYO66" s="137"/>
      <c r="UYP66" s="137"/>
      <c r="UYQ66" s="137"/>
      <c r="UYR66" s="137"/>
      <c r="UYS66" s="137"/>
      <c r="UYT66" s="137"/>
      <c r="UYU66" s="137"/>
      <c r="UYV66" s="137"/>
      <c r="UYW66" s="137"/>
      <c r="UYX66" s="137"/>
      <c r="UYY66" s="137"/>
      <c r="UYZ66" s="137"/>
      <c r="UZA66" s="137"/>
      <c r="UZB66" s="137"/>
      <c r="UZC66" s="137"/>
      <c r="UZD66" s="137"/>
      <c r="UZE66" s="137"/>
      <c r="UZF66" s="137"/>
      <c r="UZG66" s="137"/>
      <c r="UZH66" s="137"/>
      <c r="UZI66" s="137"/>
      <c r="UZJ66" s="137"/>
      <c r="UZK66" s="137"/>
      <c r="UZL66" s="137"/>
      <c r="UZM66" s="137"/>
      <c r="UZN66" s="137"/>
      <c r="UZO66" s="137"/>
      <c r="UZP66" s="137"/>
      <c r="UZQ66" s="137"/>
      <c r="UZR66" s="137"/>
      <c r="UZS66" s="137"/>
      <c r="UZT66" s="137"/>
      <c r="UZU66" s="137"/>
      <c r="UZV66" s="137"/>
      <c r="UZW66" s="137"/>
      <c r="UZX66" s="137"/>
      <c r="UZY66" s="137"/>
      <c r="UZZ66" s="137"/>
      <c r="VAA66" s="137"/>
      <c r="VAB66" s="137"/>
      <c r="VAC66" s="137"/>
      <c r="VAD66" s="137"/>
      <c r="VAE66" s="137"/>
      <c r="VAF66" s="137"/>
      <c r="VAG66" s="137"/>
      <c r="VAH66" s="137"/>
      <c r="VAI66" s="137"/>
      <c r="VAJ66" s="137"/>
      <c r="VAK66" s="137"/>
      <c r="VAL66" s="137"/>
      <c r="VAM66" s="137"/>
      <c r="VAN66" s="137"/>
      <c r="VAO66" s="137"/>
      <c r="VAP66" s="137"/>
      <c r="VAQ66" s="137"/>
      <c r="VAR66" s="137"/>
      <c r="VAS66" s="137"/>
      <c r="VAT66" s="137"/>
      <c r="VAU66" s="137"/>
      <c r="VAV66" s="137"/>
      <c r="VAW66" s="137"/>
      <c r="VAX66" s="137"/>
      <c r="VAY66" s="137"/>
      <c r="VAZ66" s="137"/>
      <c r="VBA66" s="137"/>
      <c r="VBB66" s="137"/>
      <c r="VBC66" s="137"/>
      <c r="VBD66" s="137"/>
      <c r="VBE66" s="137"/>
      <c r="VBF66" s="137"/>
      <c r="VBG66" s="137"/>
      <c r="VBH66" s="137"/>
      <c r="VBI66" s="137"/>
      <c r="VBJ66" s="137"/>
      <c r="VBK66" s="137"/>
      <c r="VBL66" s="137"/>
      <c r="VBM66" s="137"/>
      <c r="VBN66" s="137"/>
      <c r="VBO66" s="137"/>
      <c r="VBP66" s="137"/>
      <c r="VBQ66" s="137"/>
      <c r="VBR66" s="137"/>
      <c r="VBS66" s="137"/>
      <c r="VBT66" s="137"/>
      <c r="VBU66" s="137"/>
      <c r="VBV66" s="137"/>
      <c r="VBW66" s="137"/>
      <c r="VBX66" s="137"/>
      <c r="VBY66" s="137"/>
      <c r="VBZ66" s="137"/>
      <c r="VCA66" s="137"/>
      <c r="VCB66" s="137"/>
      <c r="VCC66" s="137"/>
      <c r="VCD66" s="137"/>
      <c r="VCE66" s="137"/>
      <c r="VCF66" s="137"/>
      <c r="VCG66" s="137"/>
      <c r="VCH66" s="137"/>
      <c r="VCI66" s="137"/>
      <c r="VCJ66" s="137"/>
      <c r="VCK66" s="137"/>
      <c r="VCL66" s="137"/>
      <c r="VCM66" s="137"/>
      <c r="VCN66" s="137"/>
      <c r="VCO66" s="137"/>
      <c r="VCP66" s="137"/>
      <c r="VCQ66" s="137"/>
      <c r="VCR66" s="137"/>
      <c r="VCS66" s="137"/>
      <c r="VCT66" s="137"/>
      <c r="VCU66" s="137"/>
      <c r="VCV66" s="137"/>
      <c r="VCW66" s="137"/>
      <c r="VCX66" s="137"/>
      <c r="VCY66" s="137"/>
      <c r="VCZ66" s="137"/>
      <c r="VDA66" s="137"/>
      <c r="VDB66" s="137"/>
      <c r="VDC66" s="137"/>
      <c r="VDD66" s="137"/>
      <c r="VDE66" s="137"/>
      <c r="VDF66" s="137"/>
      <c r="VDG66" s="137"/>
      <c r="VDH66" s="137"/>
      <c r="VDI66" s="137"/>
      <c r="VDJ66" s="137"/>
      <c r="VDK66" s="137"/>
      <c r="VDL66" s="137"/>
      <c r="VDM66" s="137"/>
      <c r="VDN66" s="137"/>
      <c r="VDO66" s="137"/>
      <c r="VDP66" s="137"/>
      <c r="VDQ66" s="137"/>
      <c r="VDR66" s="137"/>
      <c r="VDS66" s="137"/>
      <c r="VDT66" s="137"/>
      <c r="VDU66" s="137"/>
      <c r="VDV66" s="137"/>
      <c r="VDW66" s="137"/>
      <c r="VDX66" s="137"/>
      <c r="VDY66" s="137"/>
      <c r="VDZ66" s="137"/>
      <c r="VEA66" s="137"/>
      <c r="VEB66" s="137"/>
      <c r="VEC66" s="137"/>
      <c r="VED66" s="137"/>
      <c r="VEE66" s="137"/>
      <c r="VEF66" s="137"/>
      <c r="VEG66" s="137"/>
      <c r="VEH66" s="137"/>
      <c r="VEI66" s="137"/>
      <c r="VEJ66" s="137"/>
      <c r="VEK66" s="137"/>
      <c r="VEL66" s="137"/>
      <c r="VEM66" s="137"/>
      <c r="VEN66" s="137"/>
      <c r="VEO66" s="137"/>
      <c r="VEP66" s="137"/>
      <c r="VEQ66" s="137"/>
      <c r="VER66" s="137"/>
      <c r="VES66" s="137"/>
      <c r="VET66" s="137"/>
      <c r="VEU66" s="137"/>
      <c r="VEV66" s="137"/>
      <c r="VEW66" s="137"/>
      <c r="VEX66" s="137"/>
      <c r="VEY66" s="137"/>
      <c r="VEZ66" s="137"/>
      <c r="VFA66" s="137"/>
      <c r="VFB66" s="137"/>
      <c r="VFC66" s="137"/>
      <c r="VFD66" s="137"/>
      <c r="VFE66" s="137"/>
      <c r="VFF66" s="137"/>
      <c r="VFG66" s="137"/>
      <c r="VFH66" s="137"/>
      <c r="VFI66" s="137"/>
      <c r="VFJ66" s="137"/>
      <c r="VFK66" s="137"/>
      <c r="VFL66" s="137"/>
      <c r="VFM66" s="137"/>
      <c r="VFN66" s="137"/>
      <c r="VFO66" s="137"/>
      <c r="VFP66" s="137"/>
      <c r="VFQ66" s="137"/>
      <c r="VFR66" s="137"/>
      <c r="VFS66" s="137"/>
      <c r="VFT66" s="137"/>
      <c r="VFU66" s="137"/>
      <c r="VFV66" s="137"/>
      <c r="VFW66" s="137"/>
      <c r="VFX66" s="137"/>
      <c r="VFY66" s="137"/>
      <c r="VFZ66" s="137"/>
      <c r="VGA66" s="137"/>
      <c r="VGB66" s="137"/>
      <c r="VGC66" s="137"/>
      <c r="VGD66" s="137"/>
      <c r="VGE66" s="137"/>
      <c r="VGF66" s="137"/>
      <c r="VGG66" s="137"/>
      <c r="VGH66" s="137"/>
      <c r="VGI66" s="137"/>
      <c r="VGJ66" s="137"/>
      <c r="VGK66" s="137"/>
      <c r="VGL66" s="137"/>
      <c r="VGM66" s="137"/>
      <c r="VGN66" s="137"/>
      <c r="VGO66" s="137"/>
      <c r="VGP66" s="137"/>
      <c r="VGQ66" s="137"/>
      <c r="VGR66" s="137"/>
      <c r="VGS66" s="137"/>
      <c r="VGT66" s="137"/>
      <c r="VGU66" s="137"/>
      <c r="VGV66" s="137"/>
      <c r="VGW66" s="137"/>
      <c r="VGX66" s="137"/>
      <c r="VGY66" s="137"/>
      <c r="VGZ66" s="137"/>
      <c r="VHA66" s="137"/>
      <c r="VHB66" s="137"/>
      <c r="VHC66" s="137"/>
      <c r="VHD66" s="137"/>
      <c r="VHE66" s="137"/>
      <c r="VHF66" s="137"/>
      <c r="VHG66" s="137"/>
      <c r="VHH66" s="137"/>
      <c r="VHI66" s="137"/>
      <c r="VHJ66" s="137"/>
      <c r="VHK66" s="137"/>
      <c r="VHL66" s="137"/>
      <c r="VHM66" s="137"/>
      <c r="VHN66" s="137"/>
      <c r="VHO66" s="137"/>
      <c r="VHP66" s="137"/>
      <c r="VHQ66" s="137"/>
      <c r="VHR66" s="137"/>
      <c r="VHS66" s="137"/>
      <c r="VHT66" s="137"/>
      <c r="VHU66" s="137"/>
      <c r="VHV66" s="137"/>
      <c r="VHW66" s="137"/>
      <c r="VHX66" s="137"/>
      <c r="VHY66" s="137"/>
      <c r="VHZ66" s="137"/>
      <c r="VIA66" s="137"/>
      <c r="VIB66" s="137"/>
      <c r="VIC66" s="137"/>
      <c r="VID66" s="137"/>
      <c r="VIE66" s="137"/>
      <c r="VIF66" s="137"/>
      <c r="VIG66" s="137"/>
      <c r="VIH66" s="137"/>
      <c r="VII66" s="137"/>
      <c r="VIJ66" s="137"/>
      <c r="VIK66" s="137"/>
      <c r="VIL66" s="137"/>
      <c r="VIM66" s="137"/>
      <c r="VIN66" s="137"/>
      <c r="VIO66" s="137"/>
      <c r="VIP66" s="137"/>
      <c r="VIQ66" s="137"/>
      <c r="VIR66" s="137"/>
      <c r="VIS66" s="137"/>
      <c r="VIT66" s="137"/>
      <c r="VIU66" s="137"/>
      <c r="VIV66" s="137"/>
      <c r="VIW66" s="137"/>
      <c r="VIX66" s="137"/>
      <c r="VIY66" s="137"/>
      <c r="VIZ66" s="137"/>
      <c r="VJA66" s="137"/>
      <c r="VJB66" s="137"/>
      <c r="VJC66" s="137"/>
      <c r="VJD66" s="137"/>
      <c r="VJE66" s="137"/>
      <c r="VJF66" s="137"/>
      <c r="VJG66" s="137"/>
      <c r="VJH66" s="137"/>
      <c r="VJI66" s="137"/>
      <c r="VJJ66" s="137"/>
      <c r="VJK66" s="137"/>
      <c r="VJL66" s="137"/>
      <c r="VJM66" s="137"/>
      <c r="VJN66" s="137"/>
      <c r="VJO66" s="137"/>
      <c r="VJP66" s="137"/>
      <c r="VJQ66" s="137"/>
      <c r="VJR66" s="137"/>
      <c r="VJS66" s="137"/>
      <c r="VJT66" s="137"/>
      <c r="VJU66" s="137"/>
      <c r="VJV66" s="137"/>
      <c r="VJW66" s="137"/>
      <c r="VJX66" s="137"/>
      <c r="VJY66" s="137"/>
      <c r="VJZ66" s="137"/>
      <c r="VKA66" s="137"/>
      <c r="VKB66" s="137"/>
      <c r="VKC66" s="137"/>
      <c r="VKD66" s="137"/>
      <c r="VKE66" s="137"/>
      <c r="VKF66" s="137"/>
      <c r="VKG66" s="137"/>
      <c r="VKH66" s="137"/>
      <c r="VKI66" s="137"/>
      <c r="VKJ66" s="137"/>
      <c r="VKK66" s="137"/>
      <c r="VKL66" s="137"/>
      <c r="VKM66" s="137"/>
      <c r="VKN66" s="137"/>
      <c r="VKO66" s="137"/>
      <c r="VKP66" s="137"/>
      <c r="VKQ66" s="137"/>
      <c r="VKR66" s="137"/>
      <c r="VKS66" s="137"/>
      <c r="VKT66" s="137"/>
      <c r="VKU66" s="137"/>
      <c r="VKV66" s="137"/>
      <c r="VKW66" s="137"/>
      <c r="VKX66" s="137"/>
      <c r="VKY66" s="137"/>
      <c r="VKZ66" s="137"/>
      <c r="VLA66" s="137"/>
      <c r="VLB66" s="137"/>
      <c r="VLC66" s="137"/>
      <c r="VLD66" s="137"/>
      <c r="VLE66" s="137"/>
      <c r="VLF66" s="137"/>
      <c r="VLG66" s="137"/>
      <c r="VLH66" s="137"/>
      <c r="VLI66" s="137"/>
      <c r="VLJ66" s="137"/>
      <c r="VLK66" s="137"/>
      <c r="VLL66" s="137"/>
      <c r="VLM66" s="137"/>
      <c r="VLN66" s="137"/>
      <c r="VLO66" s="137"/>
      <c r="VLP66" s="137"/>
      <c r="VLQ66" s="137"/>
      <c r="VLR66" s="137"/>
      <c r="VLS66" s="137"/>
      <c r="VLT66" s="137"/>
      <c r="VLU66" s="137"/>
      <c r="VLV66" s="137"/>
      <c r="VLW66" s="137"/>
      <c r="VLX66" s="137"/>
      <c r="VLY66" s="137"/>
      <c r="VLZ66" s="137"/>
      <c r="VMA66" s="137"/>
      <c r="VMB66" s="137"/>
      <c r="VMC66" s="137"/>
      <c r="VMD66" s="137"/>
      <c r="VME66" s="137"/>
      <c r="VMF66" s="137"/>
      <c r="VMG66" s="137"/>
      <c r="VMH66" s="137"/>
      <c r="VMI66" s="137"/>
      <c r="VMJ66" s="137"/>
      <c r="VMK66" s="137"/>
      <c r="VML66" s="137"/>
      <c r="VMM66" s="137"/>
      <c r="VMN66" s="137"/>
      <c r="VMO66" s="137"/>
      <c r="VMP66" s="137"/>
      <c r="VMQ66" s="137"/>
      <c r="VMR66" s="137"/>
      <c r="VMS66" s="137"/>
      <c r="VMT66" s="137"/>
      <c r="VMU66" s="137"/>
      <c r="VMV66" s="137"/>
      <c r="VMW66" s="137"/>
      <c r="VMX66" s="137"/>
      <c r="VMY66" s="137"/>
      <c r="VMZ66" s="137"/>
      <c r="VNA66" s="137"/>
      <c r="VNB66" s="137"/>
      <c r="VNC66" s="137"/>
      <c r="VND66" s="137"/>
      <c r="VNE66" s="137"/>
      <c r="VNF66" s="137"/>
      <c r="VNG66" s="137"/>
      <c r="VNH66" s="137"/>
      <c r="VNI66" s="137"/>
      <c r="VNJ66" s="137"/>
      <c r="VNK66" s="137"/>
      <c r="VNL66" s="137"/>
      <c r="VNM66" s="137"/>
      <c r="VNN66" s="137"/>
      <c r="VNO66" s="137"/>
      <c r="VNP66" s="137"/>
      <c r="VNQ66" s="137"/>
      <c r="VNR66" s="137"/>
      <c r="VNS66" s="137"/>
      <c r="VNT66" s="137"/>
      <c r="VNU66" s="137"/>
      <c r="VNV66" s="137"/>
      <c r="VNW66" s="137"/>
      <c r="VNX66" s="137"/>
      <c r="VNY66" s="137"/>
      <c r="VNZ66" s="137"/>
      <c r="VOA66" s="137"/>
      <c r="VOB66" s="137"/>
      <c r="VOC66" s="137"/>
      <c r="VOD66" s="137"/>
      <c r="VOE66" s="137"/>
      <c r="VOF66" s="137"/>
      <c r="VOG66" s="137"/>
      <c r="VOH66" s="137"/>
      <c r="VOI66" s="137"/>
      <c r="VOJ66" s="137"/>
      <c r="VOK66" s="137"/>
      <c r="VOL66" s="137"/>
      <c r="VOM66" s="137"/>
      <c r="VON66" s="137"/>
      <c r="VOO66" s="137"/>
      <c r="VOP66" s="137"/>
      <c r="VOQ66" s="137"/>
      <c r="VOR66" s="137"/>
      <c r="VOS66" s="137"/>
      <c r="VOT66" s="137"/>
      <c r="VOU66" s="137"/>
      <c r="VOV66" s="137"/>
      <c r="VOW66" s="137"/>
      <c r="VOX66" s="137"/>
      <c r="VOY66" s="137"/>
      <c r="VOZ66" s="137"/>
      <c r="VPA66" s="137"/>
      <c r="VPB66" s="137"/>
      <c r="VPC66" s="137"/>
      <c r="VPD66" s="137"/>
      <c r="VPE66" s="137"/>
      <c r="VPF66" s="137"/>
      <c r="VPG66" s="137"/>
      <c r="VPH66" s="137"/>
      <c r="VPI66" s="137"/>
      <c r="VPJ66" s="137"/>
      <c r="VPK66" s="137"/>
      <c r="VPL66" s="137"/>
      <c r="VPM66" s="137"/>
      <c r="VPN66" s="137"/>
      <c r="VPO66" s="137"/>
      <c r="VPP66" s="137"/>
      <c r="VPQ66" s="137"/>
      <c r="VPR66" s="137"/>
      <c r="VPS66" s="137"/>
      <c r="VPT66" s="137"/>
      <c r="VPU66" s="137"/>
      <c r="VPV66" s="137"/>
      <c r="VPW66" s="137"/>
      <c r="VPX66" s="137"/>
      <c r="VPY66" s="137"/>
      <c r="VPZ66" s="137"/>
      <c r="VQA66" s="137"/>
      <c r="VQB66" s="137"/>
      <c r="VQC66" s="137"/>
      <c r="VQD66" s="137"/>
      <c r="VQE66" s="137"/>
      <c r="VQF66" s="137"/>
      <c r="VQG66" s="137"/>
      <c r="VQH66" s="137"/>
      <c r="VQI66" s="137"/>
      <c r="VQJ66" s="137"/>
      <c r="VQK66" s="137"/>
      <c r="VQL66" s="137"/>
      <c r="VQM66" s="137"/>
      <c r="VQN66" s="137"/>
      <c r="VQO66" s="137"/>
      <c r="VQP66" s="137"/>
      <c r="VQQ66" s="137"/>
      <c r="VQR66" s="137"/>
      <c r="VQS66" s="137"/>
      <c r="VQT66" s="137"/>
      <c r="VQU66" s="137"/>
      <c r="VQV66" s="137"/>
      <c r="VQW66" s="137"/>
      <c r="VQX66" s="137"/>
      <c r="VQY66" s="137"/>
      <c r="VQZ66" s="137"/>
      <c r="VRA66" s="137"/>
      <c r="VRB66" s="137"/>
      <c r="VRC66" s="137"/>
      <c r="VRD66" s="137"/>
      <c r="VRE66" s="137"/>
      <c r="VRF66" s="137"/>
      <c r="VRG66" s="137"/>
      <c r="VRH66" s="137"/>
      <c r="VRI66" s="137"/>
      <c r="VRJ66" s="137"/>
      <c r="VRK66" s="137"/>
      <c r="VRL66" s="137"/>
      <c r="VRM66" s="137"/>
      <c r="VRN66" s="137"/>
      <c r="VRO66" s="137"/>
      <c r="VRP66" s="137"/>
      <c r="VRQ66" s="137"/>
      <c r="VRR66" s="137"/>
      <c r="VRS66" s="137"/>
      <c r="VRT66" s="137"/>
      <c r="VRU66" s="137"/>
      <c r="VRV66" s="137"/>
      <c r="VRW66" s="137"/>
      <c r="VRX66" s="137"/>
      <c r="VRY66" s="137"/>
      <c r="VRZ66" s="137"/>
      <c r="VSA66" s="137"/>
      <c r="VSB66" s="137"/>
      <c r="VSC66" s="137"/>
      <c r="VSD66" s="137"/>
      <c r="VSE66" s="137"/>
      <c r="VSF66" s="137"/>
      <c r="VSG66" s="137"/>
      <c r="VSH66" s="137"/>
      <c r="VSI66" s="137"/>
      <c r="VSJ66" s="137"/>
      <c r="VSK66" s="137"/>
      <c r="VSL66" s="137"/>
      <c r="VSM66" s="137"/>
      <c r="VSN66" s="137"/>
      <c r="VSO66" s="137"/>
      <c r="VSP66" s="137"/>
      <c r="VSQ66" s="137"/>
      <c r="VSR66" s="137"/>
      <c r="VSS66" s="137"/>
      <c r="VST66" s="137"/>
      <c r="VSU66" s="137"/>
      <c r="VSV66" s="137"/>
      <c r="VSW66" s="137"/>
      <c r="VSX66" s="137"/>
      <c r="VSY66" s="137"/>
      <c r="VSZ66" s="137"/>
      <c r="VTA66" s="137"/>
      <c r="VTB66" s="137"/>
      <c r="VTC66" s="137"/>
      <c r="VTD66" s="137"/>
      <c r="VTE66" s="137"/>
      <c r="VTF66" s="137"/>
      <c r="VTG66" s="137"/>
      <c r="VTH66" s="137"/>
      <c r="VTI66" s="137"/>
      <c r="VTJ66" s="137"/>
      <c r="VTK66" s="137"/>
      <c r="VTL66" s="137"/>
      <c r="VTM66" s="137"/>
      <c r="VTN66" s="137"/>
      <c r="VTO66" s="137"/>
      <c r="VTP66" s="137"/>
      <c r="VTQ66" s="137"/>
      <c r="VTR66" s="137"/>
      <c r="VTS66" s="137"/>
      <c r="VTT66" s="137"/>
      <c r="VTU66" s="137"/>
      <c r="VTV66" s="137"/>
      <c r="VTW66" s="137"/>
      <c r="VTX66" s="137"/>
      <c r="VTY66" s="137"/>
      <c r="VTZ66" s="137"/>
      <c r="VUA66" s="137"/>
      <c r="VUB66" s="137"/>
      <c r="VUC66" s="137"/>
      <c r="VUD66" s="137"/>
      <c r="VUE66" s="137"/>
      <c r="VUF66" s="137"/>
      <c r="VUG66" s="137"/>
      <c r="VUH66" s="137"/>
      <c r="VUI66" s="137"/>
      <c r="VUJ66" s="137"/>
      <c r="VUK66" s="137"/>
      <c r="VUL66" s="137"/>
      <c r="VUM66" s="137"/>
      <c r="VUN66" s="137"/>
      <c r="VUO66" s="137"/>
      <c r="VUP66" s="137"/>
      <c r="VUQ66" s="137"/>
      <c r="VUR66" s="137"/>
      <c r="VUS66" s="137"/>
      <c r="VUT66" s="137"/>
      <c r="VUU66" s="137"/>
      <c r="VUV66" s="137"/>
      <c r="VUW66" s="137"/>
      <c r="VUX66" s="137"/>
      <c r="VUY66" s="137"/>
      <c r="VUZ66" s="137"/>
      <c r="VVA66" s="137"/>
      <c r="VVB66" s="137"/>
      <c r="VVC66" s="137"/>
      <c r="VVD66" s="137"/>
      <c r="VVE66" s="137"/>
      <c r="VVF66" s="137"/>
      <c r="VVG66" s="137"/>
      <c r="VVH66" s="137"/>
      <c r="VVI66" s="137"/>
      <c r="VVJ66" s="137"/>
      <c r="VVK66" s="137"/>
      <c r="VVL66" s="137"/>
      <c r="VVM66" s="137"/>
      <c r="VVN66" s="137"/>
      <c r="VVO66" s="137"/>
      <c r="VVP66" s="137"/>
      <c r="VVQ66" s="137"/>
      <c r="VVR66" s="137"/>
      <c r="VVS66" s="137"/>
      <c r="VVT66" s="137"/>
      <c r="VVU66" s="137"/>
      <c r="VVV66" s="137"/>
      <c r="VVW66" s="137"/>
      <c r="VVX66" s="137"/>
      <c r="VVY66" s="137"/>
      <c r="VVZ66" s="137"/>
      <c r="VWA66" s="137"/>
      <c r="VWB66" s="137"/>
      <c r="VWC66" s="137"/>
      <c r="VWD66" s="137"/>
      <c r="VWE66" s="137"/>
      <c r="VWF66" s="137"/>
      <c r="VWG66" s="137"/>
      <c r="VWH66" s="137"/>
      <c r="VWI66" s="137"/>
      <c r="VWJ66" s="137"/>
      <c r="VWK66" s="137"/>
      <c r="VWL66" s="137"/>
      <c r="VWM66" s="137"/>
      <c r="VWN66" s="137"/>
      <c r="VWO66" s="137"/>
      <c r="VWP66" s="137"/>
      <c r="VWQ66" s="137"/>
      <c r="VWR66" s="137"/>
      <c r="VWS66" s="137"/>
      <c r="VWT66" s="137"/>
      <c r="VWU66" s="137"/>
      <c r="VWV66" s="137"/>
      <c r="VWW66" s="137"/>
      <c r="VWX66" s="137"/>
      <c r="VWY66" s="137"/>
      <c r="VWZ66" s="137"/>
      <c r="VXA66" s="137"/>
      <c r="VXB66" s="137"/>
      <c r="VXC66" s="137"/>
      <c r="VXD66" s="137"/>
      <c r="VXE66" s="137"/>
      <c r="VXF66" s="137"/>
      <c r="VXG66" s="137"/>
      <c r="VXH66" s="137"/>
      <c r="VXI66" s="137"/>
      <c r="VXJ66" s="137"/>
      <c r="VXK66" s="137"/>
      <c r="VXL66" s="137"/>
      <c r="VXM66" s="137"/>
      <c r="VXN66" s="137"/>
      <c r="VXO66" s="137"/>
      <c r="VXP66" s="137"/>
      <c r="VXQ66" s="137"/>
      <c r="VXR66" s="137"/>
      <c r="VXS66" s="137"/>
      <c r="VXT66" s="137"/>
      <c r="VXU66" s="137"/>
      <c r="VXV66" s="137"/>
      <c r="VXW66" s="137"/>
      <c r="VXX66" s="137"/>
      <c r="VXY66" s="137"/>
      <c r="VXZ66" s="137"/>
      <c r="VYA66" s="137"/>
      <c r="VYB66" s="137"/>
      <c r="VYC66" s="137"/>
      <c r="VYD66" s="137"/>
      <c r="VYE66" s="137"/>
      <c r="VYF66" s="137"/>
      <c r="VYG66" s="137"/>
      <c r="VYH66" s="137"/>
      <c r="VYI66" s="137"/>
      <c r="VYJ66" s="137"/>
      <c r="VYK66" s="137"/>
      <c r="VYL66" s="137"/>
      <c r="VYM66" s="137"/>
      <c r="VYN66" s="137"/>
      <c r="VYO66" s="137"/>
      <c r="VYP66" s="137"/>
      <c r="VYQ66" s="137"/>
      <c r="VYR66" s="137"/>
      <c r="VYS66" s="137"/>
      <c r="VYT66" s="137"/>
      <c r="VYU66" s="137"/>
      <c r="VYV66" s="137"/>
      <c r="VYW66" s="137"/>
      <c r="VYX66" s="137"/>
      <c r="VYY66" s="137"/>
      <c r="VYZ66" s="137"/>
      <c r="VZA66" s="137"/>
      <c r="VZB66" s="137"/>
      <c r="VZC66" s="137"/>
      <c r="VZD66" s="137"/>
      <c r="VZE66" s="137"/>
      <c r="VZF66" s="137"/>
      <c r="VZG66" s="137"/>
      <c r="VZH66" s="137"/>
      <c r="VZI66" s="137"/>
      <c r="VZJ66" s="137"/>
      <c r="VZK66" s="137"/>
      <c r="VZL66" s="137"/>
      <c r="VZM66" s="137"/>
      <c r="VZN66" s="137"/>
      <c r="VZO66" s="137"/>
      <c r="VZP66" s="137"/>
      <c r="VZQ66" s="137"/>
      <c r="VZR66" s="137"/>
      <c r="VZS66" s="137"/>
      <c r="VZT66" s="137"/>
      <c r="VZU66" s="137"/>
      <c r="VZV66" s="137"/>
      <c r="VZW66" s="137"/>
      <c r="VZX66" s="137"/>
      <c r="VZY66" s="137"/>
      <c r="VZZ66" s="137"/>
      <c r="WAA66" s="137"/>
      <c r="WAB66" s="137"/>
      <c r="WAC66" s="137"/>
      <c r="WAD66" s="137"/>
      <c r="WAE66" s="137"/>
      <c r="WAF66" s="137"/>
      <c r="WAG66" s="137"/>
      <c r="WAH66" s="137"/>
      <c r="WAI66" s="137"/>
      <c r="WAJ66" s="137"/>
      <c r="WAK66" s="137"/>
      <c r="WAL66" s="137"/>
      <c r="WAM66" s="137"/>
      <c r="WAN66" s="137"/>
      <c r="WAO66" s="137"/>
      <c r="WAP66" s="137"/>
      <c r="WAQ66" s="137"/>
      <c r="WAR66" s="137"/>
      <c r="WAS66" s="137"/>
      <c r="WAT66" s="137"/>
      <c r="WAU66" s="137"/>
      <c r="WAV66" s="137"/>
      <c r="WAW66" s="137"/>
      <c r="WAX66" s="137"/>
      <c r="WAY66" s="137"/>
      <c r="WAZ66" s="137"/>
      <c r="WBA66" s="137"/>
      <c r="WBB66" s="137"/>
      <c r="WBC66" s="137"/>
      <c r="WBD66" s="137"/>
      <c r="WBE66" s="137"/>
      <c r="WBF66" s="137"/>
      <c r="WBG66" s="137"/>
      <c r="WBH66" s="137"/>
      <c r="WBI66" s="137"/>
      <c r="WBJ66" s="137"/>
      <c r="WBK66" s="137"/>
      <c r="WBL66" s="137"/>
      <c r="WBM66" s="137"/>
      <c r="WBN66" s="137"/>
      <c r="WBO66" s="137"/>
      <c r="WBP66" s="137"/>
      <c r="WBQ66" s="137"/>
      <c r="WBR66" s="137"/>
      <c r="WBS66" s="137"/>
      <c r="WBT66" s="137"/>
      <c r="WBU66" s="137"/>
      <c r="WBV66" s="137"/>
      <c r="WBW66" s="137"/>
      <c r="WBX66" s="137"/>
      <c r="WBY66" s="137"/>
      <c r="WBZ66" s="137"/>
      <c r="WCA66" s="137"/>
      <c r="WCB66" s="137"/>
      <c r="WCC66" s="137"/>
      <c r="WCD66" s="137"/>
      <c r="WCE66" s="137"/>
      <c r="WCF66" s="137"/>
      <c r="WCG66" s="137"/>
      <c r="WCH66" s="137"/>
      <c r="WCI66" s="137"/>
      <c r="WCJ66" s="137"/>
      <c r="WCK66" s="137"/>
      <c r="WCL66" s="137"/>
      <c r="WCM66" s="137"/>
      <c r="WCN66" s="137"/>
      <c r="WCO66" s="137"/>
      <c r="WCP66" s="137"/>
      <c r="WCQ66" s="137"/>
      <c r="WCR66" s="137"/>
      <c r="WCS66" s="137"/>
      <c r="WCT66" s="137"/>
      <c r="WCU66" s="137"/>
      <c r="WCV66" s="137"/>
      <c r="WCW66" s="137"/>
      <c r="WCX66" s="137"/>
      <c r="WCY66" s="137"/>
      <c r="WCZ66" s="137"/>
      <c r="WDA66" s="137"/>
      <c r="WDB66" s="137"/>
      <c r="WDC66" s="137"/>
      <c r="WDD66" s="137"/>
      <c r="WDE66" s="137"/>
      <c r="WDF66" s="137"/>
      <c r="WDG66" s="137"/>
      <c r="WDH66" s="137"/>
      <c r="WDI66" s="137"/>
      <c r="WDJ66" s="137"/>
      <c r="WDK66" s="137"/>
      <c r="WDL66" s="137"/>
      <c r="WDM66" s="137"/>
      <c r="WDN66" s="137"/>
      <c r="WDO66" s="137"/>
      <c r="WDP66" s="137"/>
      <c r="WDQ66" s="137"/>
      <c r="WDR66" s="137"/>
      <c r="WDS66" s="137"/>
      <c r="WDT66" s="137"/>
      <c r="WDU66" s="137"/>
      <c r="WDV66" s="137"/>
      <c r="WDW66" s="137"/>
      <c r="WDX66" s="137"/>
      <c r="WDY66" s="137"/>
      <c r="WDZ66" s="137"/>
      <c r="WEA66" s="137"/>
      <c r="WEB66" s="137"/>
      <c r="WEC66" s="137"/>
      <c r="WED66" s="137"/>
      <c r="WEE66" s="137"/>
      <c r="WEF66" s="137"/>
      <c r="WEG66" s="137"/>
      <c r="WEH66" s="137"/>
      <c r="WEI66" s="137"/>
      <c r="WEJ66" s="137"/>
      <c r="WEK66" s="137"/>
      <c r="WEL66" s="137"/>
      <c r="WEM66" s="137"/>
      <c r="WEN66" s="137"/>
      <c r="WEO66" s="137"/>
      <c r="WEP66" s="137"/>
      <c r="WEQ66" s="137"/>
      <c r="WER66" s="137"/>
      <c r="WES66" s="137"/>
      <c r="WET66" s="137"/>
      <c r="WEU66" s="137"/>
      <c r="WEV66" s="137"/>
      <c r="WEW66" s="137"/>
      <c r="WEX66" s="137"/>
      <c r="WEY66" s="137"/>
      <c r="WEZ66" s="137"/>
      <c r="WFA66" s="137"/>
      <c r="WFB66" s="137"/>
      <c r="WFC66" s="137"/>
      <c r="WFD66" s="137"/>
      <c r="WFE66" s="137"/>
      <c r="WFF66" s="137"/>
      <c r="WFG66" s="137"/>
      <c r="WFH66" s="137"/>
      <c r="WFI66" s="137"/>
      <c r="WFJ66" s="137"/>
      <c r="WFK66" s="137"/>
      <c r="WFL66" s="137"/>
      <c r="WFM66" s="137"/>
      <c r="WFN66" s="137"/>
      <c r="WFO66" s="137"/>
      <c r="WFP66" s="137"/>
      <c r="WFQ66" s="137"/>
      <c r="WFR66" s="137"/>
      <c r="WFS66" s="137"/>
      <c r="WFT66" s="137"/>
      <c r="WFU66" s="137"/>
      <c r="WFV66" s="137"/>
      <c r="WFW66" s="137"/>
      <c r="WFX66" s="137"/>
      <c r="WFY66" s="137"/>
      <c r="WFZ66" s="137"/>
      <c r="WGA66" s="137"/>
      <c r="WGB66" s="137"/>
      <c r="WGC66" s="137"/>
      <c r="WGD66" s="137"/>
      <c r="WGE66" s="137"/>
      <c r="WGF66" s="137"/>
      <c r="WGG66" s="137"/>
      <c r="WGH66" s="137"/>
      <c r="WGI66" s="137"/>
      <c r="WGJ66" s="137"/>
      <c r="WGK66" s="137"/>
      <c r="WGL66" s="137"/>
      <c r="WGM66" s="137"/>
      <c r="WGN66" s="137"/>
      <c r="WGO66" s="137"/>
      <c r="WGP66" s="137"/>
      <c r="WGQ66" s="137"/>
      <c r="WGR66" s="137"/>
      <c r="WGS66" s="137"/>
      <c r="WGT66" s="137"/>
      <c r="WGU66" s="137"/>
      <c r="WGV66" s="137"/>
      <c r="WGW66" s="137"/>
      <c r="WGX66" s="137"/>
      <c r="WGY66" s="137"/>
      <c r="WGZ66" s="137"/>
      <c r="WHA66" s="137"/>
      <c r="WHB66" s="137"/>
      <c r="WHC66" s="137"/>
      <c r="WHD66" s="137"/>
      <c r="WHE66" s="137"/>
      <c r="WHF66" s="137"/>
      <c r="WHG66" s="137"/>
      <c r="WHH66" s="137"/>
      <c r="WHI66" s="137"/>
      <c r="WHJ66" s="137"/>
      <c r="WHK66" s="137"/>
      <c r="WHL66" s="137"/>
      <c r="WHM66" s="137"/>
      <c r="WHN66" s="137"/>
      <c r="WHO66" s="137"/>
      <c r="WHP66" s="137"/>
      <c r="WHQ66" s="137"/>
      <c r="WHR66" s="137"/>
      <c r="WHS66" s="137"/>
      <c r="WHT66" s="137"/>
      <c r="WHU66" s="137"/>
      <c r="WHV66" s="137"/>
      <c r="WHW66" s="137"/>
      <c r="WHX66" s="137"/>
      <c r="WHY66" s="137"/>
      <c r="WHZ66" s="137"/>
      <c r="WIA66" s="137"/>
      <c r="WIB66" s="137"/>
      <c r="WIC66" s="137"/>
      <c r="WID66" s="137"/>
      <c r="WIE66" s="137"/>
      <c r="WIF66" s="137"/>
      <c r="WIG66" s="137"/>
      <c r="WIH66" s="137"/>
      <c r="WII66" s="137"/>
      <c r="WIJ66" s="137"/>
      <c r="WIK66" s="137"/>
      <c r="WIL66" s="137"/>
      <c r="WIM66" s="137"/>
      <c r="WIN66" s="137"/>
      <c r="WIO66" s="137"/>
      <c r="WIP66" s="137"/>
      <c r="WIQ66" s="137"/>
      <c r="WIR66" s="137"/>
      <c r="WIS66" s="137"/>
      <c r="WIT66" s="137"/>
      <c r="WIU66" s="137"/>
      <c r="WIV66" s="137"/>
      <c r="WIW66" s="137"/>
      <c r="WIX66" s="137"/>
      <c r="WIY66" s="137"/>
      <c r="WIZ66" s="137"/>
      <c r="WJA66" s="137"/>
      <c r="WJB66" s="137"/>
      <c r="WJC66" s="137"/>
      <c r="WJD66" s="137"/>
      <c r="WJE66" s="137"/>
      <c r="WJF66" s="137"/>
      <c r="WJG66" s="137"/>
      <c r="WJH66" s="137"/>
      <c r="WJI66" s="137"/>
      <c r="WJJ66" s="137"/>
      <c r="WJK66" s="137"/>
      <c r="WJL66" s="137"/>
      <c r="WJM66" s="137"/>
      <c r="WJN66" s="137"/>
      <c r="WJO66" s="137"/>
      <c r="WJP66" s="137"/>
      <c r="WJQ66" s="137"/>
      <c r="WJR66" s="137"/>
      <c r="WJS66" s="137"/>
      <c r="WJT66" s="137"/>
      <c r="WJU66" s="137"/>
      <c r="WJV66" s="137"/>
      <c r="WJW66" s="137"/>
      <c r="WJX66" s="137"/>
      <c r="WJY66" s="137"/>
      <c r="WJZ66" s="137"/>
      <c r="WKA66" s="137"/>
      <c r="WKB66" s="137"/>
      <c r="WKC66" s="137"/>
      <c r="WKD66" s="137"/>
      <c r="WKE66" s="137"/>
      <c r="WKF66" s="137"/>
      <c r="WKG66" s="137"/>
      <c r="WKH66" s="137"/>
      <c r="WKI66" s="137"/>
      <c r="WKJ66" s="137"/>
      <c r="WKK66" s="137"/>
      <c r="WKL66" s="137"/>
      <c r="WKM66" s="137"/>
      <c r="WKN66" s="137"/>
      <c r="WKO66" s="137"/>
      <c r="WKP66" s="137"/>
      <c r="WKQ66" s="137"/>
      <c r="WKR66" s="137"/>
      <c r="WKS66" s="137"/>
      <c r="WKT66" s="137"/>
      <c r="WKU66" s="137"/>
      <c r="WKV66" s="137"/>
      <c r="WKW66" s="137"/>
      <c r="WKX66" s="137"/>
      <c r="WKY66" s="137"/>
      <c r="WKZ66" s="137"/>
      <c r="WLA66" s="137"/>
      <c r="WLB66" s="137"/>
      <c r="WLC66" s="137"/>
      <c r="WLD66" s="137"/>
      <c r="WLE66" s="137"/>
      <c r="WLF66" s="137"/>
      <c r="WLG66" s="137"/>
      <c r="WLH66" s="137"/>
      <c r="WLI66" s="137"/>
      <c r="WLJ66" s="137"/>
      <c r="WLK66" s="137"/>
      <c r="WLL66" s="137"/>
      <c r="WLM66" s="137"/>
      <c r="WLN66" s="137"/>
      <c r="WLO66" s="137"/>
      <c r="WLP66" s="137"/>
      <c r="WLQ66" s="137"/>
      <c r="WLR66" s="137"/>
      <c r="WLS66" s="137"/>
      <c r="WLT66" s="137"/>
      <c r="WLU66" s="137"/>
      <c r="WLV66" s="137"/>
      <c r="WLW66" s="137"/>
      <c r="WLX66" s="137"/>
      <c r="WLY66" s="137"/>
      <c r="WLZ66" s="137"/>
      <c r="WMA66" s="137"/>
      <c r="WMB66" s="137"/>
      <c r="WMC66" s="137"/>
      <c r="WMD66" s="137"/>
      <c r="WME66" s="137"/>
      <c r="WMF66" s="137"/>
      <c r="WMG66" s="137"/>
      <c r="WMH66" s="137"/>
      <c r="WMI66" s="137"/>
      <c r="WMJ66" s="137"/>
      <c r="WMK66" s="137"/>
      <c r="WML66" s="137"/>
      <c r="WMM66" s="137"/>
      <c r="WMN66" s="137"/>
      <c r="WMO66" s="137"/>
      <c r="WMP66" s="137"/>
      <c r="WMQ66" s="137"/>
      <c r="WMR66" s="137"/>
      <c r="WMS66" s="137"/>
      <c r="WMT66" s="137"/>
      <c r="WMU66" s="137"/>
      <c r="WMV66" s="137"/>
      <c r="WMW66" s="137"/>
      <c r="WMX66" s="137"/>
      <c r="WMY66" s="137"/>
      <c r="WMZ66" s="137"/>
      <c r="WNA66" s="137"/>
      <c r="WNB66" s="137"/>
      <c r="WNC66" s="137"/>
      <c r="WND66" s="137"/>
      <c r="WNE66" s="137"/>
      <c r="WNF66" s="137"/>
      <c r="WNG66" s="137"/>
      <c r="WNH66" s="137"/>
      <c r="WNI66" s="137"/>
      <c r="WNJ66" s="137"/>
      <c r="WNK66" s="137"/>
      <c r="WNL66" s="137"/>
      <c r="WNM66" s="137"/>
      <c r="WNN66" s="137"/>
      <c r="WNO66" s="137"/>
      <c r="WNP66" s="137"/>
      <c r="WNQ66" s="137"/>
      <c r="WNR66" s="137"/>
      <c r="WNS66" s="137"/>
      <c r="WNT66" s="137"/>
      <c r="WNU66" s="137"/>
      <c r="WNV66" s="137"/>
      <c r="WNW66" s="137"/>
      <c r="WNX66" s="137"/>
      <c r="WNY66" s="137"/>
      <c r="WNZ66" s="137"/>
      <c r="WOA66" s="137"/>
      <c r="WOB66" s="137"/>
      <c r="WOC66" s="137"/>
      <c r="WOD66" s="137"/>
      <c r="WOE66" s="137"/>
      <c r="WOF66" s="137"/>
      <c r="WOG66" s="137"/>
      <c r="WOH66" s="137"/>
      <c r="WOI66" s="137"/>
      <c r="WOJ66" s="137"/>
      <c r="WOK66" s="137"/>
      <c r="WOL66" s="137"/>
      <c r="WOM66" s="137"/>
      <c r="WON66" s="137"/>
      <c r="WOO66" s="137"/>
      <c r="WOP66" s="137"/>
      <c r="WOQ66" s="137"/>
      <c r="WOR66" s="137"/>
      <c r="WOS66" s="137"/>
      <c r="WOT66" s="137"/>
      <c r="WOU66" s="137"/>
      <c r="WOV66" s="137"/>
      <c r="WOW66" s="137"/>
      <c r="WOX66" s="137"/>
      <c r="WOY66" s="137"/>
      <c r="WOZ66" s="137"/>
      <c r="WPA66" s="137"/>
      <c r="WPB66" s="137"/>
      <c r="WPC66" s="137"/>
      <c r="WPD66" s="137"/>
      <c r="WPE66" s="137"/>
      <c r="WPF66" s="137"/>
      <c r="WPG66" s="137"/>
      <c r="WPH66" s="137"/>
      <c r="WPI66" s="137"/>
      <c r="WPJ66" s="137"/>
      <c r="WPK66" s="137"/>
      <c r="WPL66" s="137"/>
      <c r="WPM66" s="137"/>
      <c r="WPN66" s="137"/>
      <c r="WPO66" s="137"/>
      <c r="WPP66" s="137"/>
      <c r="WPQ66" s="137"/>
      <c r="WPR66" s="137"/>
      <c r="WPS66" s="137"/>
      <c r="WPT66" s="137"/>
      <c r="WPU66" s="137"/>
      <c r="WPV66" s="137"/>
      <c r="WPW66" s="137"/>
      <c r="WPX66" s="137"/>
      <c r="WPY66" s="137"/>
      <c r="WPZ66" s="137"/>
      <c r="WQA66" s="137"/>
      <c r="WQB66" s="137"/>
      <c r="WQC66" s="137"/>
      <c r="WQD66" s="137"/>
      <c r="WQE66" s="137"/>
      <c r="WQF66" s="137"/>
      <c r="WQG66" s="137"/>
      <c r="WQH66" s="137"/>
      <c r="WQI66" s="137"/>
      <c r="WQJ66" s="137"/>
      <c r="WQK66" s="137"/>
      <c r="WQL66" s="137"/>
      <c r="WQM66" s="137"/>
      <c r="WQN66" s="137"/>
      <c r="WQO66" s="137"/>
      <c r="WQP66" s="137"/>
      <c r="WQQ66" s="137"/>
      <c r="WQR66" s="137"/>
      <c r="WQS66" s="137"/>
      <c r="WQT66" s="137"/>
      <c r="WQU66" s="137"/>
      <c r="WQV66" s="137"/>
      <c r="WQW66" s="137"/>
      <c r="WQX66" s="137"/>
      <c r="WQY66" s="137"/>
      <c r="WQZ66" s="137"/>
      <c r="WRA66" s="137"/>
      <c r="WRB66" s="137"/>
      <c r="WRC66" s="137"/>
      <c r="WRD66" s="137"/>
      <c r="WRE66" s="137"/>
      <c r="WRF66" s="137"/>
      <c r="WRG66" s="137"/>
      <c r="WRH66" s="137"/>
      <c r="WRI66" s="137"/>
      <c r="WRJ66" s="137"/>
      <c r="WRK66" s="137"/>
      <c r="WRL66" s="137"/>
      <c r="WRM66" s="137"/>
      <c r="WRN66" s="137"/>
      <c r="WRO66" s="137"/>
      <c r="WRP66" s="137"/>
      <c r="WRQ66" s="137"/>
      <c r="WRR66" s="137"/>
      <c r="WRS66" s="137"/>
      <c r="WRT66" s="137"/>
      <c r="WRU66" s="137"/>
      <c r="WRV66" s="137"/>
      <c r="WRW66" s="137"/>
      <c r="WRX66" s="137"/>
      <c r="WRY66" s="137"/>
      <c r="WRZ66" s="137"/>
      <c r="WSA66" s="137"/>
      <c r="WSB66" s="137"/>
      <c r="WSC66" s="137"/>
      <c r="WSD66" s="137"/>
      <c r="WSE66" s="137"/>
      <c r="WSF66" s="137"/>
      <c r="WSG66" s="137"/>
      <c r="WSH66" s="137"/>
      <c r="WSI66" s="137"/>
      <c r="WSJ66" s="137"/>
      <c r="WSK66" s="137"/>
      <c r="WSL66" s="137"/>
      <c r="WSM66" s="137"/>
      <c r="WSN66" s="137"/>
      <c r="WSO66" s="137"/>
      <c r="WSP66" s="137"/>
      <c r="WSQ66" s="137"/>
      <c r="WSR66" s="137"/>
      <c r="WSS66" s="137"/>
      <c r="WST66" s="137"/>
      <c r="WSU66" s="137"/>
      <c r="WSV66" s="137"/>
      <c r="WSW66" s="137"/>
      <c r="WSX66" s="137"/>
      <c r="WSY66" s="137"/>
      <c r="WSZ66" s="137"/>
      <c r="WTA66" s="137"/>
      <c r="WTB66" s="137"/>
      <c r="WTC66" s="137"/>
      <c r="WTD66" s="137"/>
      <c r="WTE66" s="137"/>
      <c r="WTF66" s="137"/>
      <c r="WTG66" s="137"/>
      <c r="WTH66" s="137"/>
      <c r="WTI66" s="137"/>
      <c r="WTJ66" s="137"/>
      <c r="WTK66" s="137"/>
      <c r="WTL66" s="137"/>
      <c r="WTM66" s="137"/>
      <c r="WTN66" s="137"/>
      <c r="WTO66" s="137"/>
      <c r="WTP66" s="137"/>
      <c r="WTQ66" s="137"/>
      <c r="WTR66" s="137"/>
      <c r="WTS66" s="137"/>
      <c r="WTT66" s="137"/>
      <c r="WTU66" s="137"/>
      <c r="WTV66" s="137"/>
      <c r="WTW66" s="137"/>
      <c r="WTX66" s="137"/>
      <c r="WTY66" s="137"/>
      <c r="WTZ66" s="137"/>
      <c r="WUA66" s="137"/>
      <c r="WUB66" s="137"/>
      <c r="WUC66" s="137"/>
      <c r="WUD66" s="137"/>
      <c r="WUE66" s="137"/>
      <c r="WUF66" s="137"/>
      <c r="WUG66" s="137"/>
      <c r="WUH66" s="137"/>
      <c r="WUI66" s="137"/>
      <c r="WUJ66" s="137"/>
      <c r="WUK66" s="137"/>
      <c r="WUL66" s="137"/>
      <c r="WUM66" s="137"/>
      <c r="WUN66" s="137"/>
      <c r="WUO66" s="137"/>
      <c r="WUP66" s="137"/>
      <c r="WUQ66" s="137"/>
      <c r="WUR66" s="137"/>
      <c r="WUS66" s="137"/>
      <c r="WUT66" s="137"/>
      <c r="WUU66" s="137"/>
      <c r="WUV66" s="137"/>
      <c r="WUW66" s="137"/>
      <c r="WUX66" s="137"/>
      <c r="WUY66" s="137"/>
      <c r="WUZ66" s="137"/>
      <c r="WVA66" s="137"/>
      <c r="WVB66" s="137"/>
      <c r="WVC66" s="137"/>
      <c r="WVD66" s="137"/>
      <c r="WVE66" s="137"/>
      <c r="WVF66" s="137"/>
      <c r="WVG66" s="137"/>
      <c r="WVH66" s="137"/>
      <c r="WVI66" s="137"/>
      <c r="WVJ66" s="137"/>
      <c r="WVK66" s="137"/>
      <c r="WVL66" s="137"/>
      <c r="WVM66" s="137"/>
      <c r="WVN66" s="137"/>
      <c r="WVO66" s="137"/>
      <c r="WVP66" s="137"/>
      <c r="WVQ66" s="137"/>
      <c r="WVR66" s="137"/>
      <c r="WVS66" s="137"/>
      <c r="WVT66" s="137"/>
      <c r="WVU66" s="137"/>
      <c r="WVV66" s="137"/>
      <c r="WVW66" s="137"/>
      <c r="WVX66" s="137"/>
      <c r="WVY66" s="137"/>
      <c r="WVZ66" s="137"/>
      <c r="WWA66" s="137"/>
      <c r="WWB66" s="137"/>
      <c r="WWC66" s="137"/>
      <c r="WWD66" s="137"/>
      <c r="WWE66" s="137"/>
      <c r="WWF66" s="137"/>
      <c r="WWG66" s="137"/>
      <c r="WWH66" s="137"/>
      <c r="WWI66" s="137"/>
      <c r="WWJ66" s="137"/>
      <c r="WWK66" s="137"/>
      <c r="WWL66" s="137"/>
      <c r="WWM66" s="137"/>
      <c r="WWN66" s="137"/>
      <c r="WWO66" s="137"/>
      <c r="WWP66" s="137"/>
      <c r="WWQ66" s="137"/>
      <c r="WWR66" s="137"/>
      <c r="WWS66" s="137"/>
      <c r="WWT66" s="137"/>
      <c r="WWU66" s="137"/>
      <c r="WWV66" s="137"/>
      <c r="WWW66" s="137"/>
      <c r="WWX66" s="137"/>
      <c r="WWY66" s="137"/>
      <c r="WWZ66" s="137"/>
      <c r="WXA66" s="137"/>
      <c r="WXB66" s="137"/>
      <c r="WXC66" s="137"/>
      <c r="WXD66" s="137"/>
      <c r="WXE66" s="137"/>
      <c r="WXF66" s="137"/>
      <c r="WXG66" s="137"/>
      <c r="WXH66" s="137"/>
      <c r="WXI66" s="137"/>
      <c r="WXJ66" s="137"/>
      <c r="WXK66" s="137"/>
      <c r="WXL66" s="137"/>
      <c r="WXM66" s="137"/>
      <c r="WXN66" s="137"/>
      <c r="WXO66" s="137"/>
      <c r="WXP66" s="137"/>
      <c r="WXQ66" s="137"/>
      <c r="WXR66" s="137"/>
      <c r="WXS66" s="137"/>
      <c r="WXT66" s="137"/>
      <c r="WXU66" s="137"/>
      <c r="WXV66" s="137"/>
      <c r="WXW66" s="137"/>
      <c r="WXX66" s="137"/>
      <c r="WXY66" s="137"/>
      <c r="WXZ66" s="137"/>
      <c r="WYA66" s="137"/>
      <c r="WYB66" s="137"/>
      <c r="WYC66" s="137"/>
      <c r="WYD66" s="137"/>
      <c r="WYE66" s="137"/>
      <c r="WYF66" s="137"/>
      <c r="WYG66" s="137"/>
      <c r="WYH66" s="137"/>
      <c r="WYI66" s="137"/>
      <c r="WYJ66" s="137"/>
      <c r="WYK66" s="137"/>
      <c r="WYL66" s="137"/>
      <c r="WYM66" s="137"/>
      <c r="WYN66" s="137"/>
      <c r="WYO66" s="137"/>
      <c r="WYP66" s="137"/>
      <c r="WYQ66" s="137"/>
      <c r="WYR66" s="137"/>
      <c r="WYS66" s="137"/>
      <c r="WYT66" s="137"/>
      <c r="WYU66" s="137"/>
      <c r="WYV66" s="137"/>
      <c r="WYW66" s="137"/>
      <c r="WYX66" s="137"/>
      <c r="WYY66" s="137"/>
      <c r="WYZ66" s="137"/>
      <c r="WZA66" s="137"/>
      <c r="WZB66" s="137"/>
      <c r="WZC66" s="137"/>
      <c r="WZD66" s="137"/>
      <c r="WZE66" s="137"/>
      <c r="WZF66" s="137"/>
      <c r="WZG66" s="137"/>
      <c r="WZH66" s="137"/>
      <c r="WZI66" s="137"/>
      <c r="WZJ66" s="137"/>
      <c r="WZK66" s="137"/>
      <c r="WZL66" s="137"/>
      <c r="WZM66" s="137"/>
      <c r="WZN66" s="137"/>
      <c r="WZO66" s="137"/>
      <c r="WZP66" s="137"/>
      <c r="WZQ66" s="137"/>
      <c r="WZR66" s="137"/>
      <c r="WZS66" s="137"/>
      <c r="WZT66" s="137"/>
      <c r="WZU66" s="137"/>
      <c r="WZV66" s="137"/>
      <c r="WZW66" s="137"/>
      <c r="WZX66" s="137"/>
      <c r="WZY66" s="137"/>
      <c r="WZZ66" s="137"/>
      <c r="XAA66" s="137"/>
      <c r="XAB66" s="137"/>
      <c r="XAC66" s="137"/>
      <c r="XAD66" s="137"/>
      <c r="XAE66" s="137"/>
      <c r="XAF66" s="137"/>
      <c r="XAG66" s="137"/>
      <c r="XAH66" s="137"/>
      <c r="XAI66" s="137"/>
      <c r="XAJ66" s="137"/>
      <c r="XAK66" s="137"/>
      <c r="XAL66" s="137"/>
      <c r="XAM66" s="137"/>
      <c r="XAN66" s="137"/>
      <c r="XAO66" s="137"/>
      <c r="XAP66" s="137"/>
      <c r="XAQ66" s="137"/>
      <c r="XAR66" s="137"/>
      <c r="XAS66" s="137"/>
      <c r="XAT66" s="137"/>
      <c r="XAU66" s="137"/>
      <c r="XAV66" s="137"/>
      <c r="XAW66" s="137"/>
      <c r="XAX66" s="137"/>
      <c r="XAY66" s="137"/>
      <c r="XAZ66" s="137"/>
      <c r="XBA66" s="137"/>
      <c r="XBB66" s="137"/>
      <c r="XBC66" s="137"/>
      <c r="XBD66" s="137"/>
      <c r="XBE66" s="137"/>
      <c r="XBF66" s="137"/>
      <c r="XBG66" s="137"/>
      <c r="XBH66" s="137"/>
      <c r="XBI66" s="137"/>
      <c r="XBJ66" s="137"/>
      <c r="XBK66" s="137"/>
      <c r="XBL66" s="137"/>
      <c r="XBM66" s="137"/>
      <c r="XBN66" s="137"/>
      <c r="XBO66" s="137"/>
      <c r="XBP66" s="137"/>
      <c r="XBQ66" s="137"/>
      <c r="XBR66" s="137"/>
      <c r="XBS66" s="137"/>
      <c r="XBT66" s="137"/>
      <c r="XBU66" s="137"/>
      <c r="XBV66" s="137"/>
      <c r="XBW66" s="137"/>
      <c r="XBX66" s="137"/>
      <c r="XBY66" s="137"/>
      <c r="XBZ66" s="137"/>
      <c r="XCA66" s="137"/>
      <c r="XCB66" s="137"/>
      <c r="XCC66" s="137"/>
      <c r="XCD66" s="137"/>
      <c r="XCE66" s="137"/>
      <c r="XCF66" s="137"/>
      <c r="XCG66" s="137"/>
      <c r="XCH66" s="137"/>
      <c r="XCI66" s="137"/>
      <c r="XCJ66" s="137"/>
      <c r="XCK66" s="137"/>
      <c r="XCL66" s="137"/>
      <c r="XCM66" s="137"/>
      <c r="XCN66" s="137"/>
      <c r="XCO66" s="137"/>
      <c r="XCP66" s="137"/>
      <c r="XCQ66" s="137"/>
      <c r="XCR66" s="137"/>
      <c r="XCS66" s="137"/>
      <c r="XCT66" s="137"/>
      <c r="XCU66" s="137"/>
      <c r="XCV66" s="137"/>
      <c r="XCW66" s="137"/>
      <c r="XCX66" s="137"/>
      <c r="XCY66" s="137"/>
      <c r="XCZ66" s="137"/>
      <c r="XDA66" s="137"/>
      <c r="XDB66" s="137"/>
      <c r="XDC66" s="137"/>
      <c r="XDD66" s="137"/>
      <c r="XDE66" s="137"/>
      <c r="XDF66" s="137"/>
      <c r="XDG66" s="137"/>
      <c r="XDH66" s="137"/>
      <c r="XDI66" s="137"/>
      <c r="XDJ66" s="137"/>
      <c r="XDK66" s="137"/>
      <c r="XDL66" s="137"/>
      <c r="XDM66" s="137"/>
      <c r="XDN66" s="137"/>
      <c r="XDO66" s="137"/>
      <c r="XDP66" s="137"/>
      <c r="XDQ66" s="137"/>
      <c r="XDR66" s="137"/>
      <c r="XDS66" s="137"/>
      <c r="XDT66" s="137"/>
      <c r="XDU66" s="137"/>
      <c r="XDV66" s="137"/>
      <c r="XDW66" s="137"/>
      <c r="XDX66" s="137"/>
      <c r="XDY66" s="137"/>
      <c r="XDZ66" s="137"/>
      <c r="XEA66" s="137"/>
      <c r="XEB66" s="137"/>
      <c r="XEC66" s="137"/>
      <c r="XED66" s="137"/>
      <c r="XEE66" s="137"/>
      <c r="XEF66" s="137"/>
      <c r="XEG66" s="137"/>
      <c r="XEH66" s="137"/>
      <c r="XEI66" s="137"/>
      <c r="XEJ66" s="137"/>
      <c r="XEK66" s="137"/>
      <c r="XEL66" s="137"/>
      <c r="XEM66" s="137"/>
      <c r="XEN66" s="137"/>
      <c r="XEO66" s="137"/>
      <c r="XEP66" s="137"/>
      <c r="XEQ66" s="137"/>
      <c r="XER66" s="137"/>
      <c r="XES66" s="137"/>
      <c r="XET66" s="137"/>
      <c r="XEU66" s="137"/>
      <c r="XEV66" s="137"/>
      <c r="XEW66" s="137"/>
      <c r="XEX66" s="137"/>
      <c r="XEY66" s="137"/>
      <c r="XEZ66" s="137"/>
      <c r="XFA66" s="137"/>
      <c r="XFB66" s="137"/>
      <c r="XFC66" s="137"/>
      <c r="XFD66" s="137"/>
    </row>
    <row r="67" spans="1:16384" x14ac:dyDescent="0.3">
      <c r="A67" s="133" t="s">
        <v>173</v>
      </c>
      <c r="B67" s="33" t="s">
        <v>80</v>
      </c>
      <c r="C67" s="33">
        <v>0.47</v>
      </c>
      <c r="D67" s="12"/>
      <c r="E67" s="133" t="s">
        <v>709</v>
      </c>
      <c r="F67" s="7" t="s">
        <v>80</v>
      </c>
      <c r="G67" s="93">
        <v>10</v>
      </c>
    </row>
    <row r="68" spans="1:16384" x14ac:dyDescent="0.3">
      <c r="A68" s="133" t="s">
        <v>156</v>
      </c>
      <c r="B68" s="7" t="s">
        <v>157</v>
      </c>
      <c r="C68" s="33">
        <v>95</v>
      </c>
      <c r="E68" s="133" t="s">
        <v>710</v>
      </c>
      <c r="F68" s="7" t="s">
        <v>80</v>
      </c>
      <c r="G68" s="93">
        <v>46</v>
      </c>
    </row>
    <row r="69" spans="1:16384" x14ac:dyDescent="0.3">
      <c r="A69" s="129" t="s">
        <v>224</v>
      </c>
      <c r="B69" s="126"/>
      <c r="C69" s="127"/>
      <c r="D69" s="44"/>
      <c r="E69" s="133" t="s">
        <v>711</v>
      </c>
      <c r="F69" s="7" t="s">
        <v>80</v>
      </c>
      <c r="G69" s="93">
        <v>10</v>
      </c>
      <c r="L69" s="35"/>
      <c r="M69" s="35"/>
      <c r="N69" s="35"/>
      <c r="O69" s="35"/>
      <c r="P69" s="35"/>
      <c r="Q69" s="35"/>
      <c r="R69" s="35"/>
      <c r="S69" s="35"/>
      <c r="T69" s="35"/>
      <c r="U69" s="35"/>
      <c r="V69" s="35"/>
      <c r="W69" s="35"/>
      <c r="X69" s="35"/>
      <c r="Y69" s="35"/>
      <c r="Z69" s="35"/>
      <c r="AA69" s="35"/>
      <c r="AB69" s="35"/>
      <c r="AC69" s="35"/>
      <c r="AD69" s="35"/>
      <c r="AE69" s="35"/>
      <c r="AF69" s="35"/>
      <c r="AG69" s="35"/>
      <c r="AH69" s="35"/>
      <c r="AI69" s="35"/>
      <c r="AJ69" s="35"/>
      <c r="AK69" s="35"/>
      <c r="AL69" s="35"/>
      <c r="AM69" s="35"/>
      <c r="AN69" s="35"/>
    </row>
    <row r="70" spans="1:16384" x14ac:dyDescent="0.3">
      <c r="A70" s="133" t="s">
        <v>272</v>
      </c>
      <c r="B70" s="7" t="s">
        <v>171</v>
      </c>
      <c r="C70" s="33">
        <v>1526</v>
      </c>
      <c r="D70" s="12"/>
      <c r="E70" s="133"/>
      <c r="F70" s="7"/>
      <c r="G70" s="93"/>
      <c r="H70" s="15"/>
      <c r="I70" s="15"/>
      <c r="J70" s="15"/>
    </row>
    <row r="71" spans="1:16384" x14ac:dyDescent="0.3">
      <c r="A71" s="133" t="s">
        <v>172</v>
      </c>
      <c r="B71" s="7" t="s">
        <v>171</v>
      </c>
      <c r="C71" s="33">
        <v>300</v>
      </c>
      <c r="D71" s="12"/>
      <c r="E71" s="133" t="s">
        <v>895</v>
      </c>
      <c r="F71" s="7"/>
      <c r="G71" s="93"/>
      <c r="H71" s="15"/>
      <c r="I71" s="15"/>
      <c r="J71" s="15"/>
    </row>
    <row r="72" spans="1:16384" x14ac:dyDescent="0.3">
      <c r="A72" s="129" t="s">
        <v>243</v>
      </c>
      <c r="B72" s="126"/>
      <c r="C72" s="127"/>
      <c r="D72" s="44"/>
      <c r="E72" s="133" t="s">
        <v>896</v>
      </c>
      <c r="F72" s="7" t="s">
        <v>80</v>
      </c>
      <c r="G72" s="93">
        <v>0.37669999999999998</v>
      </c>
      <c r="L72" s="35"/>
      <c r="M72" s="35"/>
      <c r="N72" s="35"/>
      <c r="O72" s="35"/>
      <c r="P72" s="35"/>
      <c r="Q72" s="35"/>
      <c r="R72" s="35"/>
      <c r="S72" s="35"/>
      <c r="T72" s="35"/>
      <c r="U72" s="35"/>
      <c r="V72" s="35"/>
      <c r="W72" s="35"/>
      <c r="X72" s="35"/>
      <c r="Y72" s="35"/>
      <c r="Z72" s="35"/>
      <c r="AA72" s="35"/>
      <c r="AB72" s="35"/>
      <c r="AC72" s="35"/>
      <c r="AD72" s="35"/>
      <c r="AE72" s="35"/>
      <c r="AF72" s="35"/>
      <c r="AG72" s="35"/>
      <c r="AH72" s="35"/>
      <c r="AI72" s="35"/>
      <c r="AJ72" s="35"/>
      <c r="AK72" s="35"/>
      <c r="AL72" s="35"/>
      <c r="AM72" s="35"/>
      <c r="AN72" s="35"/>
    </row>
    <row r="73" spans="1:16384" x14ac:dyDescent="0.3">
      <c r="A73" s="133" t="s">
        <v>170</v>
      </c>
      <c r="B73" s="7" t="s">
        <v>580</v>
      </c>
      <c r="C73" s="33">
        <v>238.32929015926584</v>
      </c>
      <c r="D73" s="12"/>
      <c r="E73" s="133" t="s">
        <v>897</v>
      </c>
      <c r="F73" s="7" t="s">
        <v>80</v>
      </c>
      <c r="G73" s="93">
        <v>0.4</v>
      </c>
      <c r="H73" s="15"/>
      <c r="I73" s="15"/>
      <c r="J73" s="116"/>
      <c r="K73" s="35"/>
    </row>
    <row r="74" spans="1:16384" x14ac:dyDescent="0.3">
      <c r="A74" s="133" t="s">
        <v>176</v>
      </c>
      <c r="B74" s="33" t="s">
        <v>80</v>
      </c>
      <c r="C74" s="33">
        <v>2.7E-2</v>
      </c>
      <c r="D74" s="12"/>
    </row>
    <row r="75" spans="1:16384" x14ac:dyDescent="0.3">
      <c r="A75" s="133" t="s">
        <v>260</v>
      </c>
      <c r="B75" s="33" t="s">
        <v>261</v>
      </c>
      <c r="C75" s="33">
        <v>106</v>
      </c>
    </row>
    <row r="76" spans="1:16384" x14ac:dyDescent="0.3">
      <c r="A76" s="133" t="s">
        <v>262</v>
      </c>
      <c r="B76" s="33" t="s">
        <v>261</v>
      </c>
      <c r="C76" s="33">
        <v>40</v>
      </c>
    </row>
    <row r="77" spans="1:16384" x14ac:dyDescent="0.3">
      <c r="A77" s="133" t="s">
        <v>578</v>
      </c>
      <c r="B77" s="7" t="s">
        <v>80</v>
      </c>
      <c r="C77" s="33">
        <v>6.1499999999999999E-2</v>
      </c>
    </row>
    <row r="78" spans="1:16384" x14ac:dyDescent="0.3">
      <c r="A78" s="129" t="s">
        <v>564</v>
      </c>
      <c r="B78" s="126"/>
      <c r="C78" s="127"/>
      <c r="E78" s="129" t="s">
        <v>677</v>
      </c>
      <c r="F78" s="126"/>
      <c r="G78" s="127"/>
    </row>
    <row r="79" spans="1:16384" x14ac:dyDescent="0.3">
      <c r="A79" s="133" t="s">
        <v>642</v>
      </c>
      <c r="B79" s="7" t="s">
        <v>80</v>
      </c>
      <c r="C79" s="33">
        <v>9.0505873210581969E-2</v>
      </c>
      <c r="E79" s="133" t="s">
        <v>678</v>
      </c>
      <c r="F79" s="7" t="s">
        <v>80</v>
      </c>
      <c r="G79" s="33">
        <v>7.3845198145614122E-3</v>
      </c>
    </row>
    <row r="80" spans="1:16384" x14ac:dyDescent="0.3">
      <c r="A80" s="133" t="s">
        <v>643</v>
      </c>
      <c r="B80" s="7" t="s">
        <v>80</v>
      </c>
      <c r="C80" s="33">
        <v>0.39937684180874966</v>
      </c>
      <c r="E80" s="133" t="s">
        <v>679</v>
      </c>
      <c r="F80" s="7" t="s">
        <v>80</v>
      </c>
      <c r="G80" s="33">
        <v>0.34932337340295677</v>
      </c>
    </row>
    <row r="81" spans="1:31" x14ac:dyDescent="0.3">
      <c r="A81" s="133" t="s">
        <v>648</v>
      </c>
      <c r="B81" s="7" t="s">
        <v>80</v>
      </c>
      <c r="C81" s="33">
        <v>0.31858724855960674</v>
      </c>
      <c r="E81" s="133" t="s">
        <v>680</v>
      </c>
      <c r="F81" s="7" t="s">
        <v>80</v>
      </c>
      <c r="G81" s="33">
        <v>0.23346908054458176</v>
      </c>
    </row>
    <row r="82" spans="1:31" x14ac:dyDescent="0.3">
      <c r="A82" s="133" t="s">
        <v>649</v>
      </c>
      <c r="B82" s="7" t="s">
        <v>80</v>
      </c>
      <c r="C82" s="33">
        <v>0.19153003642106164</v>
      </c>
      <c r="E82" s="133" t="s">
        <v>681</v>
      </c>
      <c r="F82" s="7" t="s">
        <v>80</v>
      </c>
      <c r="G82" s="33">
        <v>0.40982302623790012</v>
      </c>
    </row>
    <row r="83" spans="1:31" x14ac:dyDescent="0.3">
      <c r="A83" s="133" t="s">
        <v>644</v>
      </c>
      <c r="B83" s="7" t="s">
        <v>80</v>
      </c>
      <c r="C83" s="33">
        <v>0.70666608812680876</v>
      </c>
      <c r="E83" s="133" t="s">
        <v>682</v>
      </c>
      <c r="F83" s="7" t="s">
        <v>80</v>
      </c>
      <c r="G83" s="33">
        <v>0.73570165231457663</v>
      </c>
    </row>
    <row r="84" spans="1:31" x14ac:dyDescent="0.3">
      <c r="A84" s="133" t="s">
        <v>645</v>
      </c>
      <c r="B84" s="7" t="s">
        <v>80</v>
      </c>
      <c r="C84" s="33">
        <v>0.24469672999410882</v>
      </c>
      <c r="E84" s="133" t="s">
        <v>683</v>
      </c>
      <c r="F84" s="7" t="s">
        <v>80</v>
      </c>
      <c r="G84" s="303">
        <v>0.29585066538416954</v>
      </c>
      <c r="AC84" s="99"/>
    </row>
    <row r="85" spans="1:31" x14ac:dyDescent="0.3">
      <c r="A85" s="133" t="s">
        <v>646</v>
      </c>
      <c r="B85" s="7" t="s">
        <v>80</v>
      </c>
      <c r="C85" s="33">
        <v>0.33592792668422766</v>
      </c>
      <c r="E85" s="133" t="s">
        <v>684</v>
      </c>
      <c r="F85" s="7" t="s">
        <v>80</v>
      </c>
      <c r="G85" s="33">
        <v>7.9550763275279476E-2</v>
      </c>
      <c r="AD85" s="135"/>
    </row>
    <row r="86" spans="1:31" x14ac:dyDescent="0.3">
      <c r="A86" s="133" t="s">
        <v>647</v>
      </c>
      <c r="B86" s="7" t="s">
        <v>80</v>
      </c>
      <c r="C86" s="33">
        <v>0.17149829235093653</v>
      </c>
      <c r="E86" s="133" t="s">
        <v>685</v>
      </c>
      <c r="F86" s="7" t="s">
        <v>80</v>
      </c>
      <c r="G86" s="33">
        <v>0.39013727930443642</v>
      </c>
    </row>
    <row r="87" spans="1:31" ht="15" thickBot="1" x14ac:dyDescent="0.35">
      <c r="A87" s="166" t="s">
        <v>233</v>
      </c>
      <c r="B87" s="84"/>
      <c r="C87" s="84"/>
      <c r="D87" s="84"/>
      <c r="E87" s="84"/>
      <c r="F87" s="84"/>
      <c r="G87" s="84"/>
      <c r="H87" s="84"/>
      <c r="I87" s="84"/>
      <c r="J87" s="84"/>
      <c r="K87" s="84"/>
      <c r="L87" s="84"/>
      <c r="M87" s="84"/>
      <c r="N87" s="84"/>
      <c r="O87" s="84"/>
      <c r="P87" s="84"/>
      <c r="Q87" s="84"/>
      <c r="R87" s="84"/>
      <c r="S87" s="84"/>
      <c r="T87" s="84"/>
      <c r="U87" s="84"/>
      <c r="V87" s="84"/>
      <c r="W87" s="84"/>
      <c r="X87" s="84"/>
      <c r="Y87" s="84"/>
      <c r="Z87" s="84"/>
      <c r="AA87" s="84"/>
      <c r="AB87" s="84"/>
      <c r="AC87" s="84"/>
      <c r="AD87" s="84"/>
      <c r="AE87" s="84"/>
    </row>
    <row r="88" spans="1:31" ht="15" thickBot="1" x14ac:dyDescent="0.35">
      <c r="A88" s="141" t="s">
        <v>598</v>
      </c>
      <c r="B88" s="142"/>
      <c r="C88" s="347"/>
    </row>
    <row r="89" spans="1:31" x14ac:dyDescent="0.3">
      <c r="A89" s="133" t="s">
        <v>145</v>
      </c>
      <c r="B89" s="293" t="s">
        <v>597</v>
      </c>
      <c r="C89" s="33">
        <v>165.2</v>
      </c>
      <c r="D89" s="314"/>
    </row>
    <row r="90" spans="1:31" x14ac:dyDescent="0.3">
      <c r="A90" s="133" t="s">
        <v>147</v>
      </c>
      <c r="B90" s="293" t="s">
        <v>597</v>
      </c>
      <c r="C90" s="33">
        <v>103.3</v>
      </c>
      <c r="D90" s="314"/>
      <c r="F90" s="12"/>
    </row>
    <row r="91" spans="1:31" x14ac:dyDescent="0.3">
      <c r="A91" s="133" t="s">
        <v>149</v>
      </c>
      <c r="B91" s="293" t="s">
        <v>597</v>
      </c>
      <c r="C91" s="33">
        <v>94.6</v>
      </c>
      <c r="D91" s="314"/>
      <c r="F91" s="12"/>
    </row>
    <row r="92" spans="1:31" x14ac:dyDescent="0.3">
      <c r="A92" s="133" t="s">
        <v>150</v>
      </c>
      <c r="B92" s="293" t="s">
        <v>597</v>
      </c>
      <c r="C92" s="33">
        <v>56.1</v>
      </c>
      <c r="D92" s="314"/>
      <c r="F92" s="12"/>
    </row>
    <row r="93" spans="1:31" x14ac:dyDescent="0.3">
      <c r="A93" s="133" t="s">
        <v>151</v>
      </c>
      <c r="B93" s="293" t="s">
        <v>597</v>
      </c>
      <c r="C93" s="33">
        <v>73.3</v>
      </c>
      <c r="D93" s="314"/>
      <c r="F93" s="12"/>
    </row>
    <row r="94" spans="1:31" x14ac:dyDescent="0.3">
      <c r="A94" s="133" t="s">
        <v>152</v>
      </c>
      <c r="B94" s="293" t="s">
        <v>597</v>
      </c>
      <c r="C94" s="345">
        <v>56.1</v>
      </c>
      <c r="D94" s="346"/>
      <c r="F94" s="62"/>
    </row>
    <row r="95" spans="1:31" x14ac:dyDescent="0.3">
      <c r="A95" s="133" t="s">
        <v>154</v>
      </c>
      <c r="B95" s="293" t="s">
        <v>597</v>
      </c>
      <c r="C95" s="33">
        <v>91.4</v>
      </c>
      <c r="D95" s="314"/>
      <c r="F95" s="12"/>
    </row>
    <row r="96" spans="1:31" x14ac:dyDescent="0.3">
      <c r="A96" s="133" t="s">
        <v>155</v>
      </c>
      <c r="B96" s="293" t="s">
        <v>597</v>
      </c>
      <c r="C96" s="33">
        <v>146.1</v>
      </c>
      <c r="D96" s="314"/>
    </row>
    <row r="97" spans="1:113" x14ac:dyDescent="0.3">
      <c r="A97" s="51" t="s">
        <v>599</v>
      </c>
      <c r="B97" s="293" t="s">
        <v>601</v>
      </c>
      <c r="C97" s="278">
        <v>0.78</v>
      </c>
      <c r="D97" s="162"/>
      <c r="E97" s="51" t="s">
        <v>889</v>
      </c>
      <c r="F97" s="293" t="s">
        <v>601</v>
      </c>
      <c r="G97" s="7">
        <v>9.4E-2</v>
      </c>
    </row>
    <row r="98" spans="1:113" s="35" customFormat="1" x14ac:dyDescent="0.3">
      <c r="A98" s="51" t="s">
        <v>600</v>
      </c>
      <c r="B98" s="293" t="s">
        <v>601</v>
      </c>
      <c r="C98" s="279">
        <v>2.48</v>
      </c>
      <c r="E98" s="51" t="s">
        <v>890</v>
      </c>
      <c r="F98" s="293" t="s">
        <v>601</v>
      </c>
      <c r="G98" s="33">
        <v>9.4E-2</v>
      </c>
    </row>
    <row r="99" spans="1:113" s="35" customFormat="1" x14ac:dyDescent="0.3">
      <c r="A99" s="51" t="s">
        <v>634</v>
      </c>
      <c r="B99" s="293" t="s">
        <v>601</v>
      </c>
      <c r="C99" s="294">
        <v>9.4E-2</v>
      </c>
      <c r="E99" s="33"/>
      <c r="F99" s="293"/>
      <c r="G99" s="33"/>
    </row>
    <row r="100" spans="1:113" s="35" customFormat="1" x14ac:dyDescent="0.3">
      <c r="A100" s="51" t="s">
        <v>635</v>
      </c>
      <c r="B100" s="293" t="s">
        <v>601</v>
      </c>
      <c r="C100" s="294">
        <v>9.4E-2</v>
      </c>
    </row>
    <row r="101" spans="1:113" s="35" customFormat="1" ht="15" thickBot="1" x14ac:dyDescent="0.35"/>
    <row r="102" spans="1:113" x14ac:dyDescent="0.3">
      <c r="A102" s="143" t="s">
        <v>287</v>
      </c>
      <c r="B102" s="161"/>
      <c r="C102" s="145">
        <v>1990</v>
      </c>
      <c r="D102" s="145">
        <f t="shared" ref="D102:AI102" si="15">1+C102</f>
        <v>1991</v>
      </c>
      <c r="E102" s="145">
        <f t="shared" si="15"/>
        <v>1992</v>
      </c>
      <c r="F102" s="145">
        <f t="shared" si="15"/>
        <v>1993</v>
      </c>
      <c r="G102" s="145">
        <f t="shared" si="15"/>
        <v>1994</v>
      </c>
      <c r="H102" s="145">
        <f t="shared" si="15"/>
        <v>1995</v>
      </c>
      <c r="I102" s="145">
        <f t="shared" si="15"/>
        <v>1996</v>
      </c>
      <c r="J102" s="145">
        <f t="shared" si="15"/>
        <v>1997</v>
      </c>
      <c r="K102" s="145">
        <f t="shared" si="15"/>
        <v>1998</v>
      </c>
      <c r="L102" s="145">
        <f t="shared" si="15"/>
        <v>1999</v>
      </c>
      <c r="M102" s="145">
        <f t="shared" si="15"/>
        <v>2000</v>
      </c>
      <c r="N102" s="145">
        <f t="shared" si="15"/>
        <v>2001</v>
      </c>
      <c r="O102" s="145">
        <f t="shared" si="15"/>
        <v>2002</v>
      </c>
      <c r="P102" s="145">
        <f t="shared" si="15"/>
        <v>2003</v>
      </c>
      <c r="Q102" s="145">
        <f t="shared" si="15"/>
        <v>2004</v>
      </c>
      <c r="R102" s="145">
        <f t="shared" si="15"/>
        <v>2005</v>
      </c>
      <c r="S102" s="145">
        <f t="shared" si="15"/>
        <v>2006</v>
      </c>
      <c r="T102" s="145">
        <f t="shared" si="15"/>
        <v>2007</v>
      </c>
      <c r="U102" s="145">
        <f t="shared" si="15"/>
        <v>2008</v>
      </c>
      <c r="V102" s="145">
        <f t="shared" si="15"/>
        <v>2009</v>
      </c>
      <c r="W102" s="145">
        <f t="shared" si="15"/>
        <v>2010</v>
      </c>
      <c r="X102" s="145">
        <f t="shared" si="15"/>
        <v>2011</v>
      </c>
      <c r="Y102" s="145">
        <f t="shared" si="15"/>
        <v>2012</v>
      </c>
      <c r="Z102" s="145">
        <f t="shared" si="15"/>
        <v>2013</v>
      </c>
      <c r="AA102" s="145">
        <f t="shared" si="15"/>
        <v>2014</v>
      </c>
      <c r="AB102" s="145">
        <f t="shared" si="15"/>
        <v>2015</v>
      </c>
      <c r="AC102" s="145">
        <f t="shared" si="15"/>
        <v>2016</v>
      </c>
      <c r="AD102" s="145">
        <f t="shared" si="15"/>
        <v>2017</v>
      </c>
      <c r="AE102" s="145">
        <f t="shared" si="15"/>
        <v>2018</v>
      </c>
      <c r="AF102" s="145">
        <f t="shared" si="15"/>
        <v>2019</v>
      </c>
      <c r="AG102" s="145">
        <f t="shared" si="15"/>
        <v>2020</v>
      </c>
      <c r="AH102" s="145">
        <f t="shared" si="15"/>
        <v>2021</v>
      </c>
      <c r="AI102" s="145">
        <f t="shared" si="15"/>
        <v>2022</v>
      </c>
      <c r="AJ102" s="145">
        <f t="shared" ref="AJ102:BO102" si="16">1+AI102</f>
        <v>2023</v>
      </c>
      <c r="AK102" s="145">
        <f t="shared" si="16"/>
        <v>2024</v>
      </c>
      <c r="AL102" s="145">
        <f t="shared" si="16"/>
        <v>2025</v>
      </c>
      <c r="AM102" s="145">
        <f t="shared" si="16"/>
        <v>2026</v>
      </c>
      <c r="AN102" s="145">
        <f t="shared" si="16"/>
        <v>2027</v>
      </c>
      <c r="AO102" s="145">
        <f t="shared" si="16"/>
        <v>2028</v>
      </c>
      <c r="AP102" s="145">
        <f t="shared" si="16"/>
        <v>2029</v>
      </c>
      <c r="AQ102" s="145">
        <f t="shared" si="16"/>
        <v>2030</v>
      </c>
      <c r="AR102" s="145">
        <f t="shared" si="16"/>
        <v>2031</v>
      </c>
      <c r="AS102" s="145">
        <f t="shared" si="16"/>
        <v>2032</v>
      </c>
      <c r="AT102" s="145">
        <f t="shared" si="16"/>
        <v>2033</v>
      </c>
      <c r="AU102" s="145">
        <f t="shared" si="16"/>
        <v>2034</v>
      </c>
      <c r="AV102" s="145">
        <f t="shared" si="16"/>
        <v>2035</v>
      </c>
      <c r="AW102" s="145">
        <f t="shared" si="16"/>
        <v>2036</v>
      </c>
      <c r="AX102" s="145">
        <f t="shared" si="16"/>
        <v>2037</v>
      </c>
      <c r="AY102" s="145">
        <f t="shared" si="16"/>
        <v>2038</v>
      </c>
      <c r="AZ102" s="145">
        <f t="shared" si="16"/>
        <v>2039</v>
      </c>
      <c r="BA102" s="145">
        <f t="shared" si="16"/>
        <v>2040</v>
      </c>
      <c r="BB102" s="145">
        <f t="shared" si="16"/>
        <v>2041</v>
      </c>
      <c r="BC102" s="145">
        <f t="shared" si="16"/>
        <v>2042</v>
      </c>
      <c r="BD102" s="145">
        <f t="shared" si="16"/>
        <v>2043</v>
      </c>
      <c r="BE102" s="145">
        <f t="shared" si="16"/>
        <v>2044</v>
      </c>
      <c r="BF102" s="145">
        <f t="shared" si="16"/>
        <v>2045</v>
      </c>
      <c r="BG102" s="145">
        <f t="shared" si="16"/>
        <v>2046</v>
      </c>
      <c r="BH102" s="145">
        <f t="shared" si="16"/>
        <v>2047</v>
      </c>
      <c r="BI102" s="145">
        <f t="shared" si="16"/>
        <v>2048</v>
      </c>
      <c r="BJ102" s="145">
        <f t="shared" si="16"/>
        <v>2049</v>
      </c>
      <c r="BK102" s="145">
        <f t="shared" si="16"/>
        <v>2050</v>
      </c>
      <c r="BL102" s="145">
        <f t="shared" si="16"/>
        <v>2051</v>
      </c>
      <c r="BM102" s="145">
        <f t="shared" si="16"/>
        <v>2052</v>
      </c>
      <c r="BN102" s="145">
        <f t="shared" si="16"/>
        <v>2053</v>
      </c>
      <c r="BO102" s="145">
        <f t="shared" si="16"/>
        <v>2054</v>
      </c>
      <c r="BP102" s="145">
        <f t="shared" ref="BP102:CU102" si="17">1+BO102</f>
        <v>2055</v>
      </c>
      <c r="BQ102" s="145">
        <f t="shared" si="17"/>
        <v>2056</v>
      </c>
      <c r="BR102" s="145">
        <f t="shared" si="17"/>
        <v>2057</v>
      </c>
      <c r="BS102" s="145">
        <f t="shared" si="17"/>
        <v>2058</v>
      </c>
      <c r="BT102" s="145">
        <f t="shared" si="17"/>
        <v>2059</v>
      </c>
      <c r="BU102" s="145">
        <f t="shared" si="17"/>
        <v>2060</v>
      </c>
      <c r="BV102" s="145">
        <f t="shared" si="17"/>
        <v>2061</v>
      </c>
      <c r="BW102" s="145">
        <f t="shared" si="17"/>
        <v>2062</v>
      </c>
      <c r="BX102" s="145">
        <f t="shared" si="17"/>
        <v>2063</v>
      </c>
      <c r="BY102" s="145">
        <f t="shared" si="17"/>
        <v>2064</v>
      </c>
      <c r="BZ102" s="145">
        <f t="shared" si="17"/>
        <v>2065</v>
      </c>
      <c r="CA102" s="145">
        <f t="shared" si="17"/>
        <v>2066</v>
      </c>
      <c r="CB102" s="145">
        <f t="shared" si="17"/>
        <v>2067</v>
      </c>
      <c r="CC102" s="145">
        <f t="shared" si="17"/>
        <v>2068</v>
      </c>
      <c r="CD102" s="145">
        <f t="shared" si="17"/>
        <v>2069</v>
      </c>
      <c r="CE102" s="145">
        <f t="shared" si="17"/>
        <v>2070</v>
      </c>
      <c r="CF102" s="145">
        <f t="shared" si="17"/>
        <v>2071</v>
      </c>
      <c r="CG102" s="145">
        <f t="shared" si="17"/>
        <v>2072</v>
      </c>
      <c r="CH102" s="145">
        <f t="shared" si="17"/>
        <v>2073</v>
      </c>
      <c r="CI102" s="145">
        <f t="shared" si="17"/>
        <v>2074</v>
      </c>
      <c r="CJ102" s="145">
        <f t="shared" si="17"/>
        <v>2075</v>
      </c>
      <c r="CK102" s="145">
        <f t="shared" si="17"/>
        <v>2076</v>
      </c>
      <c r="CL102" s="145">
        <f t="shared" si="17"/>
        <v>2077</v>
      </c>
      <c r="CM102" s="145">
        <f t="shared" si="17"/>
        <v>2078</v>
      </c>
      <c r="CN102" s="145">
        <f t="shared" si="17"/>
        <v>2079</v>
      </c>
      <c r="CO102" s="145">
        <f t="shared" si="17"/>
        <v>2080</v>
      </c>
      <c r="CP102" s="145">
        <f t="shared" si="17"/>
        <v>2081</v>
      </c>
      <c r="CQ102" s="145">
        <f t="shared" si="17"/>
        <v>2082</v>
      </c>
      <c r="CR102" s="145">
        <f t="shared" si="17"/>
        <v>2083</v>
      </c>
      <c r="CS102" s="145">
        <f t="shared" si="17"/>
        <v>2084</v>
      </c>
      <c r="CT102" s="145">
        <f t="shared" si="17"/>
        <v>2085</v>
      </c>
      <c r="CU102" s="145">
        <f t="shared" si="17"/>
        <v>2086</v>
      </c>
      <c r="CV102" s="145">
        <f t="shared" ref="CV102:DI102" si="18">1+CU102</f>
        <v>2087</v>
      </c>
      <c r="CW102" s="145">
        <f t="shared" si="18"/>
        <v>2088</v>
      </c>
      <c r="CX102" s="145">
        <f t="shared" si="18"/>
        <v>2089</v>
      </c>
      <c r="CY102" s="145">
        <f t="shared" si="18"/>
        <v>2090</v>
      </c>
      <c r="CZ102" s="145">
        <f t="shared" si="18"/>
        <v>2091</v>
      </c>
      <c r="DA102" s="145">
        <f t="shared" si="18"/>
        <v>2092</v>
      </c>
      <c r="DB102" s="145">
        <f t="shared" si="18"/>
        <v>2093</v>
      </c>
      <c r="DC102" s="145">
        <f t="shared" si="18"/>
        <v>2094</v>
      </c>
      <c r="DD102" s="145">
        <f t="shared" si="18"/>
        <v>2095</v>
      </c>
      <c r="DE102" s="145">
        <f t="shared" si="18"/>
        <v>2096</v>
      </c>
      <c r="DF102" s="145">
        <f t="shared" si="18"/>
        <v>2097</v>
      </c>
      <c r="DG102" s="145">
        <f t="shared" si="18"/>
        <v>2098</v>
      </c>
      <c r="DH102" s="145">
        <f t="shared" si="18"/>
        <v>2099</v>
      </c>
      <c r="DI102" s="146">
        <f t="shared" si="18"/>
        <v>2100</v>
      </c>
    </row>
    <row r="103" spans="1:113" x14ac:dyDescent="0.3">
      <c r="A103" s="133" t="s">
        <v>273</v>
      </c>
      <c r="B103" s="7" t="s">
        <v>234</v>
      </c>
      <c r="C103" s="7">
        <v>3.3</v>
      </c>
      <c r="D103" s="7">
        <v>3.3</v>
      </c>
      <c r="E103" s="7">
        <v>3.3</v>
      </c>
      <c r="F103" s="7">
        <v>3.3</v>
      </c>
      <c r="G103" s="7">
        <v>3.3</v>
      </c>
      <c r="H103" s="7">
        <v>3.3</v>
      </c>
      <c r="I103" s="7">
        <v>3.3</v>
      </c>
      <c r="J103" s="7">
        <v>3.3</v>
      </c>
      <c r="K103" s="7">
        <v>3.3</v>
      </c>
      <c r="L103" s="7">
        <v>3.3</v>
      </c>
      <c r="M103" s="7">
        <v>3.3</v>
      </c>
      <c r="N103" s="7">
        <v>3.3</v>
      </c>
      <c r="O103" s="7">
        <v>3.3</v>
      </c>
      <c r="P103" s="7">
        <v>3.3</v>
      </c>
      <c r="Q103" s="7">
        <v>3.3</v>
      </c>
      <c r="R103" s="7">
        <v>3.3</v>
      </c>
      <c r="S103" s="7">
        <v>3.3</v>
      </c>
      <c r="T103" s="7">
        <v>3.3</v>
      </c>
      <c r="U103" s="7">
        <v>3.3</v>
      </c>
      <c r="V103" s="7">
        <v>3.3</v>
      </c>
      <c r="W103" s="7">
        <v>3.3</v>
      </c>
      <c r="X103" s="7">
        <v>3.3</v>
      </c>
      <c r="Y103" s="7">
        <v>3.3</v>
      </c>
      <c r="Z103" s="7">
        <v>3.3</v>
      </c>
      <c r="AA103" s="7">
        <v>3.3</v>
      </c>
      <c r="AB103" s="7">
        <v>3.3</v>
      </c>
      <c r="AC103" s="7">
        <v>3.3</v>
      </c>
      <c r="AD103" s="7">
        <v>3.3</v>
      </c>
      <c r="AE103" s="7">
        <v>3.3</v>
      </c>
      <c r="AF103" s="7">
        <v>3.3</v>
      </c>
      <c r="AG103" s="7">
        <v>3.3</v>
      </c>
      <c r="AH103" s="7">
        <v>3.3</v>
      </c>
      <c r="AI103" s="7">
        <v>3.3</v>
      </c>
      <c r="AJ103" s="7">
        <v>3.3</v>
      </c>
      <c r="AK103" s="7">
        <v>3.3</v>
      </c>
      <c r="AL103" s="7">
        <v>3.3</v>
      </c>
      <c r="AM103" s="7">
        <v>3.3</v>
      </c>
      <c r="AN103" s="7">
        <v>3.3</v>
      </c>
      <c r="AO103" s="7">
        <v>3.3</v>
      </c>
      <c r="AP103" s="7">
        <v>3.3</v>
      </c>
      <c r="AQ103" s="7">
        <v>3.3</v>
      </c>
      <c r="AR103" s="7">
        <v>3.3</v>
      </c>
      <c r="AS103" s="7">
        <v>3.3</v>
      </c>
      <c r="AT103" s="7">
        <v>3.3</v>
      </c>
      <c r="AU103" s="7">
        <v>3.3</v>
      </c>
      <c r="AV103" s="7">
        <v>3.3</v>
      </c>
      <c r="AW103" s="7">
        <v>3.3</v>
      </c>
      <c r="AX103" s="7">
        <v>3.3</v>
      </c>
      <c r="AY103" s="7">
        <v>3.3</v>
      </c>
      <c r="AZ103" s="7">
        <v>3.3</v>
      </c>
      <c r="BA103" s="7">
        <v>3.3</v>
      </c>
      <c r="BB103" s="7">
        <v>3.3</v>
      </c>
      <c r="BC103" s="7">
        <v>3.3</v>
      </c>
      <c r="BD103" s="7">
        <v>3.3</v>
      </c>
      <c r="BE103" s="7">
        <v>3.3</v>
      </c>
      <c r="BF103" s="7">
        <v>3.3</v>
      </c>
      <c r="BG103" s="7">
        <v>3.3</v>
      </c>
      <c r="BH103" s="7">
        <v>3.3</v>
      </c>
      <c r="BI103" s="7">
        <v>3.3</v>
      </c>
      <c r="BJ103" s="7">
        <v>3.3</v>
      </c>
      <c r="BK103" s="7">
        <v>3.3</v>
      </c>
      <c r="BL103" s="7">
        <v>3.3</v>
      </c>
      <c r="BM103" s="7">
        <v>3.3</v>
      </c>
      <c r="BN103" s="7">
        <v>3.3</v>
      </c>
      <c r="BO103" s="7">
        <v>3.3</v>
      </c>
      <c r="BP103" s="7">
        <v>3.3</v>
      </c>
      <c r="BQ103" s="7">
        <v>3.3</v>
      </c>
      <c r="BR103" s="7">
        <v>3.3</v>
      </c>
      <c r="BS103" s="7">
        <v>3.3</v>
      </c>
      <c r="BT103" s="7">
        <v>3.3</v>
      </c>
      <c r="BU103" s="7">
        <v>3.3</v>
      </c>
      <c r="BV103" s="7">
        <v>3.3</v>
      </c>
      <c r="BW103" s="7">
        <v>3.3</v>
      </c>
      <c r="BX103" s="7">
        <v>3.3</v>
      </c>
      <c r="BY103" s="7">
        <v>3.3</v>
      </c>
      <c r="BZ103" s="7">
        <v>3.3</v>
      </c>
      <c r="CA103" s="7">
        <v>3.3</v>
      </c>
      <c r="CB103" s="7">
        <v>3.3</v>
      </c>
      <c r="CC103" s="7">
        <v>3.3</v>
      </c>
      <c r="CD103" s="7">
        <v>3.3</v>
      </c>
      <c r="CE103" s="7">
        <v>3.3</v>
      </c>
      <c r="CF103" s="7">
        <v>3.3</v>
      </c>
      <c r="CG103" s="7">
        <v>3.3</v>
      </c>
      <c r="CH103" s="7">
        <v>3.3</v>
      </c>
      <c r="CI103" s="7">
        <v>3.3</v>
      </c>
      <c r="CJ103" s="7">
        <v>3.3</v>
      </c>
      <c r="CK103" s="7">
        <v>3.3</v>
      </c>
      <c r="CL103" s="7">
        <v>3.3</v>
      </c>
      <c r="CM103" s="7">
        <v>3.3</v>
      </c>
      <c r="CN103" s="7">
        <v>3.3</v>
      </c>
      <c r="CO103" s="7">
        <v>3.3</v>
      </c>
      <c r="CP103" s="7">
        <v>3.3</v>
      </c>
      <c r="CQ103" s="7">
        <v>3.3</v>
      </c>
      <c r="CR103" s="7">
        <v>3.3</v>
      </c>
      <c r="CS103" s="7">
        <v>3.3</v>
      </c>
      <c r="CT103" s="7">
        <v>3.3</v>
      </c>
      <c r="CU103" s="7">
        <v>3.3</v>
      </c>
      <c r="CV103" s="7">
        <v>3.3</v>
      </c>
      <c r="CW103" s="7">
        <v>3.3</v>
      </c>
      <c r="CX103" s="7">
        <v>3.3</v>
      </c>
      <c r="CY103" s="7">
        <v>3.3</v>
      </c>
      <c r="CZ103" s="7">
        <v>3.3</v>
      </c>
      <c r="DA103" s="7">
        <v>3.3</v>
      </c>
      <c r="DB103" s="7">
        <v>3.3</v>
      </c>
      <c r="DC103" s="7">
        <v>3.3</v>
      </c>
      <c r="DD103" s="7">
        <v>3.3</v>
      </c>
      <c r="DE103" s="7">
        <v>3.3</v>
      </c>
      <c r="DF103" s="7">
        <v>3.3</v>
      </c>
      <c r="DG103" s="7">
        <v>3.3</v>
      </c>
      <c r="DH103" s="7">
        <v>3.3</v>
      </c>
      <c r="DI103" s="8">
        <v>3.3</v>
      </c>
    </row>
    <row r="104" spans="1:113" ht="15" thickBot="1" x14ac:dyDescent="0.35">
      <c r="A104" s="133" t="s">
        <v>236</v>
      </c>
      <c r="B104" s="7" t="s">
        <v>235</v>
      </c>
      <c r="C104" s="40">
        <f>W104/COUNT(C102:W102)</f>
        <v>1.1904761904761904E-2</v>
      </c>
      <c r="D104" s="144">
        <f t="shared" ref="D104:V104" si="19">C104+$C$104</f>
        <v>2.3809523809523808E-2</v>
      </c>
      <c r="E104" s="144">
        <f t="shared" si="19"/>
        <v>3.5714285714285712E-2</v>
      </c>
      <c r="F104" s="144">
        <f t="shared" si="19"/>
        <v>4.7619047619047616E-2</v>
      </c>
      <c r="G104" s="144">
        <f t="shared" si="19"/>
        <v>5.9523809523809521E-2</v>
      </c>
      <c r="H104" s="144">
        <f t="shared" si="19"/>
        <v>7.1428571428571425E-2</v>
      </c>
      <c r="I104" s="144">
        <f t="shared" si="19"/>
        <v>8.3333333333333329E-2</v>
      </c>
      <c r="J104" s="144">
        <f t="shared" si="19"/>
        <v>9.5238095238095233E-2</v>
      </c>
      <c r="K104" s="144">
        <f t="shared" si="19"/>
        <v>0.10714285714285714</v>
      </c>
      <c r="L104" s="144">
        <f t="shared" si="19"/>
        <v>0.11904761904761904</v>
      </c>
      <c r="M104" s="144">
        <f t="shared" si="19"/>
        <v>0.13095238095238093</v>
      </c>
      <c r="N104" s="144">
        <f t="shared" si="19"/>
        <v>0.14285714285714285</v>
      </c>
      <c r="O104" s="144">
        <f t="shared" si="19"/>
        <v>0.15476190476190477</v>
      </c>
      <c r="P104" s="144">
        <f t="shared" si="19"/>
        <v>0.16666666666666669</v>
      </c>
      <c r="Q104" s="144">
        <f t="shared" si="19"/>
        <v>0.1785714285714286</v>
      </c>
      <c r="R104" s="144">
        <f t="shared" si="19"/>
        <v>0.19047619047619052</v>
      </c>
      <c r="S104" s="144">
        <f t="shared" si="19"/>
        <v>0.20238095238095244</v>
      </c>
      <c r="T104" s="144">
        <f t="shared" si="19"/>
        <v>0.21428571428571436</v>
      </c>
      <c r="U104" s="144">
        <f t="shared" si="19"/>
        <v>0.22619047619047628</v>
      </c>
      <c r="V104" s="144">
        <f t="shared" si="19"/>
        <v>0.23809523809523819</v>
      </c>
      <c r="W104" s="40">
        <v>0.25</v>
      </c>
      <c r="X104" s="40">
        <v>0.25481121912286414</v>
      </c>
      <c r="Y104" s="40">
        <v>0.25971502956352116</v>
      </c>
      <c r="Z104" s="40">
        <v>0.26471321323044611</v>
      </c>
      <c r="AA104" s="40">
        <v>0.26980758632472263</v>
      </c>
      <c r="AB104" s="40">
        <v>0.27499999999999991</v>
      </c>
      <c r="AC104" s="40">
        <v>0.27982750872328649</v>
      </c>
      <c r="AD104" s="40">
        <v>0.28473976232102183</v>
      </c>
      <c r="AE104" s="40">
        <v>0.28973824845364465</v>
      </c>
      <c r="AF104" s="40">
        <v>0.29482448089684371</v>
      </c>
      <c r="AG104" s="40">
        <v>0.29999999999999993</v>
      </c>
      <c r="AH104" s="40">
        <v>0.30484120942247861</v>
      </c>
      <c r="AI104" s="40">
        <v>0.30976054320719831</v>
      </c>
      <c r="AJ104" s="40">
        <v>0.31475926207548766</v>
      </c>
      <c r="AK104" s="40">
        <v>0.31983864709339532</v>
      </c>
      <c r="AL104" s="40">
        <v>0.32499999999999996</v>
      </c>
      <c r="AM104" s="40">
        <v>0.32985289315725291</v>
      </c>
      <c r="AN104" s="40">
        <v>0.33477824961295422</v>
      </c>
      <c r="AO104" s="40">
        <v>0.3397771513875506</v>
      </c>
      <c r="AP104" s="40">
        <v>0.34485069665819534</v>
      </c>
      <c r="AQ104" s="40">
        <v>0.34999999999999987</v>
      </c>
      <c r="AR104" s="40">
        <v>0.35486297490513247</v>
      </c>
      <c r="AS104" s="40">
        <v>0.35979351702434492</v>
      </c>
      <c r="AT104" s="40">
        <v>0.36479256515097003</v>
      </c>
      <c r="AU104" s="40">
        <v>0.36986107112213606</v>
      </c>
      <c r="AV104" s="40">
        <v>0.37500000000000006</v>
      </c>
      <c r="AW104" s="40">
        <v>0.37987176308408871</v>
      </c>
      <c r="AX104" s="40">
        <v>0.38480681703630398</v>
      </c>
      <c r="AY104" s="40">
        <v>0.38980598409161898</v>
      </c>
      <c r="AZ104" s="40">
        <v>0.39487009716696403</v>
      </c>
      <c r="BA104" s="40">
        <v>0.40000000000000008</v>
      </c>
      <c r="BB104" s="40">
        <v>0.40487949169997711</v>
      </c>
      <c r="BC104" s="40">
        <v>0.40981850699807953</v>
      </c>
      <c r="BD104" s="40">
        <v>0.41481777200656483</v>
      </c>
      <c r="BE104" s="40">
        <v>0.41987802169533733</v>
      </c>
      <c r="BF104" s="40">
        <v>0.42500000000000027</v>
      </c>
      <c r="BG104" s="40">
        <v>0.42988634151593319</v>
      </c>
      <c r="BH104" s="40">
        <v>0.4348288626398904</v>
      </c>
      <c r="BI104" s="40">
        <v>0.43982820928422728</v>
      </c>
      <c r="BJ104" s="40">
        <v>0.44488503478753066</v>
      </c>
      <c r="BK104" s="40">
        <v>0.45000000000000023</v>
      </c>
      <c r="BL104" s="40">
        <v>0.45489245438265813</v>
      </c>
      <c r="BM104" s="40">
        <v>0.4598381001206191</v>
      </c>
      <c r="BN104" s="40">
        <v>0.4648375155167262</v>
      </c>
      <c r="BO104" s="40">
        <v>0.46989128516120088</v>
      </c>
      <c r="BP104" s="40">
        <v>0.47500000000000014</v>
      </c>
      <c r="BQ104" s="40">
        <v>0.4798979431760198</v>
      </c>
      <c r="BR104" s="40">
        <v>0.48484639129384055</v>
      </c>
      <c r="BS104" s="40">
        <v>0.48984586513311512</v>
      </c>
      <c r="BT104" s="40">
        <v>0.49489689084349442</v>
      </c>
      <c r="BU104" s="40">
        <v>0.50000000000000022</v>
      </c>
      <c r="BV104" s="40">
        <v>0.50490289883674289</v>
      </c>
      <c r="BW104" s="40">
        <v>0.5098538745074922</v>
      </c>
      <c r="BX104" s="40">
        <v>0.51485339844395528</v>
      </c>
      <c r="BY104" s="40">
        <v>0.51990194670060308</v>
      </c>
      <c r="BZ104" s="40">
        <v>0.52500000000000036</v>
      </c>
      <c r="CA104" s="40">
        <v>0.52990739545252408</v>
      </c>
      <c r="CB104" s="40">
        <v>0.53486066239100483</v>
      </c>
      <c r="CC104" s="40">
        <v>0.53986022959548374</v>
      </c>
      <c r="CD104" s="40">
        <v>0.54490652985398902</v>
      </c>
      <c r="CE104" s="40">
        <v>0.55000000000000027</v>
      </c>
      <c r="CF104" s="40">
        <v>0.55491149398959827</v>
      </c>
      <c r="CG104" s="40">
        <v>0.55986684756685046</v>
      </c>
      <c r="CH104" s="40">
        <v>0.56486645239739541</v>
      </c>
      <c r="CI104" s="40">
        <v>0.56991070364444141</v>
      </c>
      <c r="CJ104" s="40">
        <v>0.57499999999999996</v>
      </c>
      <c r="CK104" s="40">
        <v>0.57991524507476111</v>
      </c>
      <c r="CL104" s="40">
        <v>0.58487250690455694</v>
      </c>
      <c r="CM104" s="40">
        <v>0.58987214465921056</v>
      </c>
      <c r="CN104" s="40">
        <v>0.59491452057881922</v>
      </c>
      <c r="CO104" s="40">
        <v>0.6</v>
      </c>
      <c r="CP104" s="40">
        <v>0.60491869109829988</v>
      </c>
      <c r="CQ104" s="40">
        <v>0.60987770473346725</v>
      </c>
      <c r="CR104" s="40">
        <v>0.61487737146234067</v>
      </c>
      <c r="CS104" s="40">
        <v>0.61991802455160372</v>
      </c>
      <c r="CT104" s="40">
        <v>0.62499999999999978</v>
      </c>
      <c r="CU104" s="40">
        <v>0.62992186782368231</v>
      </c>
      <c r="CV104" s="40">
        <v>0.63488249529996299</v>
      </c>
      <c r="CW104" s="40">
        <v>0.63988218766066096</v>
      </c>
      <c r="CX104" s="40">
        <v>0.6449212525412924</v>
      </c>
      <c r="CY104" s="40">
        <v>0.64999999999999969</v>
      </c>
      <c r="CZ104" s="40">
        <v>0.65492480563391287</v>
      </c>
      <c r="DA104" s="40">
        <v>0.65988692466864429</v>
      </c>
      <c r="DB104" s="40">
        <v>0.66488663981380403</v>
      </c>
      <c r="DC104" s="40">
        <v>0.6699242359209866</v>
      </c>
      <c r="DD104" s="40">
        <v>0.67499999999999993</v>
      </c>
      <c r="DE104" s="40">
        <v>0.6799275305067678</v>
      </c>
      <c r="DF104" s="40">
        <v>0.68489103220893588</v>
      </c>
      <c r="DG104" s="40">
        <v>0.68989076769785629</v>
      </c>
      <c r="DH104" s="40">
        <v>0.69492700148180986</v>
      </c>
      <c r="DI104" s="60">
        <v>0.7</v>
      </c>
    </row>
    <row r="105" spans="1:113" s="35" customFormat="1" x14ac:dyDescent="0.3">
      <c r="A105" s="15"/>
      <c r="B105" s="15"/>
      <c r="C105" s="160"/>
    </row>
    <row r="106" spans="1:113" s="35" customFormat="1" x14ac:dyDescent="0.3">
      <c r="A106" s="15"/>
      <c r="B106" s="15"/>
      <c r="C106" s="160"/>
    </row>
    <row r="107" spans="1:113" s="35" customFormat="1" x14ac:dyDescent="0.3">
      <c r="A107" s="15"/>
      <c r="B107" s="15"/>
      <c r="C107" s="160"/>
    </row>
    <row r="108" spans="1:113" ht="15" thickBot="1" x14ac:dyDescent="0.35"/>
    <row r="109" spans="1:113" ht="15" thickBot="1" x14ac:dyDescent="0.35">
      <c r="A109" s="149" t="s">
        <v>219</v>
      </c>
      <c r="B109" s="150"/>
      <c r="C109" s="151"/>
      <c r="F109" s="154" t="s">
        <v>431</v>
      </c>
    </row>
    <row r="110" spans="1:113" x14ac:dyDescent="0.3">
      <c r="A110" s="133" t="s">
        <v>160</v>
      </c>
      <c r="B110" s="55" t="s">
        <v>80</v>
      </c>
      <c r="C110" s="89">
        <v>0.64</v>
      </c>
      <c r="F110" s="133" t="s">
        <v>434</v>
      </c>
      <c r="G110" s="315" t="s">
        <v>718</v>
      </c>
    </row>
    <row r="111" spans="1:113" x14ac:dyDescent="0.3">
      <c r="A111" s="133" t="s">
        <v>275</v>
      </c>
      <c r="B111" s="55" t="s">
        <v>216</v>
      </c>
      <c r="C111" s="89">
        <v>360.3</v>
      </c>
      <c r="F111" s="133" t="s">
        <v>432</v>
      </c>
      <c r="G111" s="7" t="s">
        <v>80</v>
      </c>
      <c r="H111" s="7">
        <v>600</v>
      </c>
    </row>
    <row r="112" spans="1:113" x14ac:dyDescent="0.3">
      <c r="A112" s="133" t="s">
        <v>215</v>
      </c>
      <c r="B112" s="55" t="s">
        <v>174</v>
      </c>
      <c r="C112" s="89">
        <v>8.3330000000000001E-3</v>
      </c>
      <c r="F112" s="133" t="s">
        <v>433</v>
      </c>
      <c r="G112" s="7" t="s">
        <v>80</v>
      </c>
      <c r="H112" s="7">
        <v>50</v>
      </c>
    </row>
    <row r="113" spans="1:24" x14ac:dyDescent="0.3">
      <c r="A113" s="133" t="s">
        <v>214</v>
      </c>
      <c r="B113" s="55" t="s">
        <v>213</v>
      </c>
      <c r="C113" s="89">
        <v>588000000000</v>
      </c>
    </row>
    <row r="114" spans="1:24" x14ac:dyDescent="0.3">
      <c r="A114" s="51" t="s">
        <v>212</v>
      </c>
      <c r="B114" s="7" t="s">
        <v>211</v>
      </c>
      <c r="C114" s="33">
        <v>3.8</v>
      </c>
      <c r="D114" s="12"/>
    </row>
    <row r="115" spans="1:24" x14ac:dyDescent="0.3">
      <c r="A115" s="33"/>
      <c r="B115" s="33"/>
      <c r="C115" s="33"/>
      <c r="D115" s="15"/>
    </row>
    <row r="116" spans="1:24" x14ac:dyDescent="0.3">
      <c r="A116" s="51" t="s">
        <v>209</v>
      </c>
      <c r="B116" s="7" t="s">
        <v>174</v>
      </c>
      <c r="C116" s="33">
        <v>2.5000000000000001E-2</v>
      </c>
    </row>
    <row r="117" spans="1:24" x14ac:dyDescent="0.3">
      <c r="A117" s="51" t="s">
        <v>208</v>
      </c>
      <c r="B117" s="7" t="s">
        <v>207</v>
      </c>
      <c r="C117" s="33">
        <v>8.7999999999999995E-2</v>
      </c>
    </row>
    <row r="118" spans="1:24" x14ac:dyDescent="0.3">
      <c r="A118" s="133" t="s">
        <v>206</v>
      </c>
      <c r="B118" s="55" t="s">
        <v>205</v>
      </c>
      <c r="C118" s="89">
        <v>9.8000000000000004E-2</v>
      </c>
    </row>
    <row r="119" spans="1:24" x14ac:dyDescent="0.3">
      <c r="A119" s="133" t="s">
        <v>204</v>
      </c>
      <c r="B119" s="55" t="s">
        <v>202</v>
      </c>
      <c r="C119" s="89">
        <v>0.35</v>
      </c>
    </row>
    <row r="120" spans="1:24" x14ac:dyDescent="0.3">
      <c r="A120" s="133" t="s">
        <v>203</v>
      </c>
      <c r="B120" s="55" t="s">
        <v>202</v>
      </c>
      <c r="C120" s="89">
        <v>6.7999999999999996E-3</v>
      </c>
    </row>
    <row r="122" spans="1:24" x14ac:dyDescent="0.3">
      <c r="A122" s="204" t="s">
        <v>395</v>
      </c>
      <c r="B122" t="s">
        <v>393</v>
      </c>
      <c r="C122">
        <v>1000</v>
      </c>
    </row>
    <row r="124" spans="1:24" ht="15" thickBot="1" x14ac:dyDescent="0.35"/>
    <row r="125" spans="1:24" x14ac:dyDescent="0.3">
      <c r="A125" s="143" t="s">
        <v>288</v>
      </c>
      <c r="B125" s="70"/>
      <c r="C125" s="70">
        <v>1980</v>
      </c>
      <c r="D125" s="70">
        <v>2020</v>
      </c>
      <c r="E125" s="70">
        <f>D125+5</f>
        <v>2025</v>
      </c>
      <c r="F125" s="70">
        <f t="shared" ref="F125:X125" si="20">E125+5</f>
        <v>2030</v>
      </c>
      <c r="G125" s="70">
        <f t="shared" si="20"/>
        <v>2035</v>
      </c>
      <c r="H125" s="70">
        <f t="shared" si="20"/>
        <v>2040</v>
      </c>
      <c r="I125" s="70">
        <f t="shared" si="20"/>
        <v>2045</v>
      </c>
      <c r="J125" s="70">
        <f t="shared" si="20"/>
        <v>2050</v>
      </c>
      <c r="K125" s="70">
        <f t="shared" si="20"/>
        <v>2055</v>
      </c>
      <c r="L125" s="70">
        <f t="shared" si="20"/>
        <v>2060</v>
      </c>
      <c r="M125" s="70">
        <f>L125+5</f>
        <v>2065</v>
      </c>
      <c r="N125" s="70">
        <f t="shared" si="20"/>
        <v>2070</v>
      </c>
      <c r="O125" s="70">
        <f t="shared" si="20"/>
        <v>2075</v>
      </c>
      <c r="P125" s="70">
        <f t="shared" si="20"/>
        <v>2080</v>
      </c>
      <c r="Q125" s="70">
        <f t="shared" si="20"/>
        <v>2085</v>
      </c>
      <c r="R125" s="70">
        <f t="shared" si="20"/>
        <v>2090</v>
      </c>
      <c r="S125" s="70">
        <f t="shared" si="20"/>
        <v>2095</v>
      </c>
      <c r="T125" s="70">
        <f t="shared" si="20"/>
        <v>2100</v>
      </c>
      <c r="U125" s="70">
        <f t="shared" si="20"/>
        <v>2105</v>
      </c>
      <c r="V125" s="70">
        <f t="shared" si="20"/>
        <v>2110</v>
      </c>
      <c r="W125" s="70">
        <f t="shared" si="20"/>
        <v>2115</v>
      </c>
      <c r="X125" s="70">
        <f t="shared" si="20"/>
        <v>2120</v>
      </c>
    </row>
    <row r="126" spans="1:24" x14ac:dyDescent="0.3">
      <c r="A126" s="133" t="s">
        <v>288</v>
      </c>
      <c r="B126" s="7" t="s">
        <v>289</v>
      </c>
      <c r="C126" s="7">
        <v>0</v>
      </c>
      <c r="D126" s="7">
        <v>0</v>
      </c>
      <c r="E126" s="7">
        <v>138.27270413283259</v>
      </c>
      <c r="F126" s="7">
        <v>299.56044274475425</v>
      </c>
      <c r="G126" s="7">
        <v>452.93534236308187</v>
      </c>
      <c r="H126" s="7">
        <v>597.87985625211149</v>
      </c>
      <c r="I126" s="7">
        <v>733.87643769476563</v>
      </c>
      <c r="J126" s="7">
        <v>860.40753996092826</v>
      </c>
      <c r="K126" s="7">
        <v>976.95561632420868</v>
      </c>
      <c r="L126" s="7">
        <v>1083.0031200675294</v>
      </c>
      <c r="M126" s="7">
        <v>1178.0325044589117</v>
      </c>
      <c r="N126" s="7">
        <v>1261.5262227738276</v>
      </c>
      <c r="O126" s="7">
        <v>1332.9667282933369</v>
      </c>
      <c r="P126" s="7">
        <v>1391.8364742817357</v>
      </c>
      <c r="Q126" s="7">
        <v>1437.6179140219465</v>
      </c>
      <c r="R126" s="7">
        <v>1469.7935007894412</v>
      </c>
      <c r="S126" s="7">
        <v>1487.8456878541037</v>
      </c>
      <c r="T126" s="7">
        <v>1491.2569284969941</v>
      </c>
      <c r="U126" s="7">
        <v>1479.5096759861335</v>
      </c>
      <c r="V126" s="7">
        <v>1452.0863836025819</v>
      </c>
      <c r="W126" s="7">
        <v>1408.4695046180859</v>
      </c>
      <c r="X126" s="7">
        <v>1348.1414923118427</v>
      </c>
    </row>
  </sheetData>
  <mergeCells count="13">
    <mergeCell ref="Y13:Y14"/>
    <mergeCell ref="Z13:Z14"/>
    <mergeCell ref="W13:W14"/>
    <mergeCell ref="X13:X14"/>
    <mergeCell ref="U13:U14"/>
    <mergeCell ref="V13:V14"/>
    <mergeCell ref="A34:C34"/>
    <mergeCell ref="H44:J44"/>
    <mergeCell ref="A4:T4"/>
    <mergeCell ref="G5:R5"/>
    <mergeCell ref="A13:A14"/>
    <mergeCell ref="S13:S14"/>
    <mergeCell ref="T13:T14"/>
  </mergeCells>
  <pageMargins left="0.7" right="0.7" top="0.75" bottom="0.75" header="0.3" footer="0.3"/>
  <pageSetup paperSize="9" orientation="portrait" horizontalDpi="1200" verticalDpi="1200" r:id="rId1"/>
  <ignoredErrors>
    <ignoredError sqref="N15:R15" formula="1"/>
  </ignoredError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7" tint="0.59999389629810485"/>
  </sheetPr>
  <dimension ref="A1:CL225"/>
  <sheetViews>
    <sheetView topLeftCell="A118" zoomScale="60" zoomScaleNormal="60" workbookViewId="0"/>
  </sheetViews>
  <sheetFormatPr baseColWidth="10" defaultRowHeight="14.4" x14ac:dyDescent="0.3"/>
  <cols>
    <col min="1" max="1" width="44.88671875" bestFit="1" customWidth="1"/>
    <col min="2" max="2" width="35.33203125" bestFit="1" customWidth="1"/>
    <col min="3" max="3" width="40.109375" customWidth="1"/>
    <col min="4" max="4" width="36" customWidth="1"/>
    <col min="5" max="5" width="39.44140625" customWidth="1"/>
    <col min="6" max="6" width="26" customWidth="1"/>
    <col min="7" max="7" width="34.33203125" customWidth="1"/>
    <col min="8" max="8" width="32.44140625" customWidth="1"/>
    <col min="9" max="9" width="20.33203125" customWidth="1"/>
  </cols>
  <sheetData>
    <row r="1" spans="1:90" ht="31.8" thickBot="1" x14ac:dyDescent="0.65">
      <c r="A1" s="1" t="s">
        <v>291</v>
      </c>
      <c r="B1" s="115"/>
      <c r="C1" s="148"/>
      <c r="D1" s="148"/>
    </row>
    <row r="2" spans="1:90" x14ac:dyDescent="0.3">
      <c r="A2" s="71" t="s">
        <v>442</v>
      </c>
      <c r="B2" s="2"/>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c r="CA2" s="2"/>
      <c r="CB2" s="2"/>
      <c r="CC2" s="2"/>
      <c r="CD2" s="2"/>
      <c r="CE2" s="2"/>
      <c r="CF2" s="2"/>
      <c r="CG2" s="2"/>
      <c r="CH2" s="2"/>
      <c r="CI2" s="2"/>
      <c r="CJ2" s="2"/>
      <c r="CK2" s="2"/>
      <c r="CL2" s="3"/>
    </row>
    <row r="3" spans="1:90" s="35" customFormat="1" x14ac:dyDescent="0.3">
      <c r="A3" s="293"/>
      <c r="B3" s="33"/>
      <c r="C3" s="293"/>
      <c r="D3" s="215" t="s">
        <v>721</v>
      </c>
      <c r="E3" s="217"/>
      <c r="F3" s="217"/>
      <c r="G3" s="217"/>
      <c r="H3" s="217"/>
      <c r="I3" s="217"/>
      <c r="J3" s="217"/>
      <c r="K3" s="217"/>
      <c r="L3" s="217"/>
      <c r="M3" s="217"/>
      <c r="N3" s="217"/>
      <c r="O3" s="217"/>
      <c r="P3" s="217"/>
      <c r="Q3" s="217"/>
      <c r="R3" s="217"/>
      <c r="S3" s="217"/>
      <c r="T3" s="217"/>
      <c r="U3" s="217"/>
      <c r="V3" s="217"/>
      <c r="W3" s="217"/>
      <c r="X3" s="217"/>
      <c r="Y3" s="217"/>
      <c r="Z3" s="217"/>
      <c r="AA3" s="217"/>
      <c r="AB3" s="217"/>
      <c r="AC3" s="217"/>
      <c r="AD3" s="217"/>
      <c r="AE3" s="217"/>
      <c r="AF3" s="217"/>
      <c r="AG3" s="217"/>
      <c r="AH3" s="217"/>
      <c r="AI3" s="217"/>
      <c r="AJ3" s="217"/>
      <c r="AK3" s="217"/>
      <c r="AL3" s="217"/>
      <c r="AM3" s="217"/>
      <c r="AN3" s="217"/>
      <c r="AO3" s="217"/>
      <c r="AP3" s="217"/>
      <c r="AQ3" s="217"/>
      <c r="AR3" s="217"/>
      <c r="AS3" s="217"/>
      <c r="AT3" s="217"/>
      <c r="AU3" s="217"/>
      <c r="AV3" s="217"/>
      <c r="AW3" s="217"/>
      <c r="AX3" s="217"/>
      <c r="AY3" s="217"/>
      <c r="AZ3" s="217"/>
      <c r="BA3" s="217"/>
      <c r="BB3" s="217"/>
      <c r="BC3" s="217"/>
      <c r="BD3" s="217"/>
      <c r="BE3" s="217"/>
      <c r="BF3" s="217"/>
      <c r="BG3" s="217"/>
      <c r="BH3" s="217"/>
      <c r="BI3" s="217"/>
      <c r="BJ3" s="217"/>
      <c r="BK3" s="217"/>
      <c r="BL3" s="217"/>
      <c r="BM3" s="217"/>
      <c r="BN3" s="217"/>
      <c r="BO3" s="217"/>
      <c r="BP3" s="217"/>
      <c r="BQ3" s="217"/>
      <c r="BR3" s="217"/>
      <c r="BS3" s="217"/>
      <c r="BT3" s="217"/>
      <c r="BU3" s="217"/>
      <c r="BV3" s="217"/>
      <c r="BW3" s="217"/>
      <c r="BX3" s="217"/>
      <c r="BY3" s="217"/>
      <c r="BZ3" s="217"/>
      <c r="CA3" s="217"/>
      <c r="CB3" s="217"/>
      <c r="CC3" s="217"/>
      <c r="CD3" s="217"/>
      <c r="CE3" s="217"/>
      <c r="CF3" s="217"/>
      <c r="CG3" s="217"/>
      <c r="CH3" s="217"/>
      <c r="CI3" s="218"/>
      <c r="CJ3" s="218"/>
      <c r="CK3" s="218"/>
      <c r="CL3" s="219"/>
    </row>
    <row r="4" spans="1:90" ht="15" thickBot="1" x14ac:dyDescent="0.35">
      <c r="A4" s="220" t="s">
        <v>722</v>
      </c>
      <c r="B4" s="12" t="s">
        <v>80</v>
      </c>
      <c r="C4" s="340" t="s">
        <v>910</v>
      </c>
      <c r="D4" s="216" t="s">
        <v>174</v>
      </c>
      <c r="E4" s="340" t="s">
        <v>911</v>
      </c>
      <c r="F4" s="12"/>
      <c r="G4" s="12"/>
      <c r="H4" s="12"/>
      <c r="I4" s="12"/>
      <c r="J4" s="12"/>
      <c r="K4" s="12"/>
      <c r="L4" s="12"/>
      <c r="M4" s="12"/>
      <c r="N4" s="12"/>
      <c r="O4" s="12"/>
      <c r="P4" s="12"/>
      <c r="Q4" s="12"/>
      <c r="R4" s="12"/>
      <c r="S4" s="12"/>
      <c r="T4" s="12"/>
      <c r="U4" s="12"/>
      <c r="V4" s="12"/>
      <c r="W4" s="12"/>
      <c r="X4" s="12"/>
      <c r="Y4" s="12"/>
      <c r="Z4" s="12"/>
      <c r="AA4" s="12"/>
      <c r="AB4" s="12"/>
      <c r="AC4" s="12"/>
      <c r="AD4" s="12"/>
      <c r="AE4" s="12"/>
      <c r="AF4" s="12"/>
      <c r="AG4" s="12"/>
      <c r="AH4" s="12"/>
      <c r="AI4" s="12"/>
      <c r="AJ4" s="12"/>
      <c r="AK4" s="12"/>
      <c r="AL4" s="12"/>
      <c r="AM4" s="12"/>
      <c r="AN4" s="12"/>
      <c r="AO4" s="12"/>
      <c r="AP4" s="12"/>
      <c r="AQ4" s="12"/>
      <c r="AR4" s="12"/>
      <c r="AS4" s="12"/>
      <c r="AT4" s="12"/>
      <c r="AU4" s="12"/>
      <c r="AV4" s="12"/>
      <c r="AW4" s="12"/>
      <c r="AX4" s="12"/>
      <c r="AY4" s="12"/>
      <c r="AZ4" s="12"/>
      <c r="BA4" s="12"/>
      <c r="BB4" s="12"/>
      <c r="BC4" s="12"/>
      <c r="BD4" s="12"/>
      <c r="BE4" s="12"/>
      <c r="BF4" s="12"/>
      <c r="BG4" s="12"/>
      <c r="BH4" s="12"/>
      <c r="BI4" s="12"/>
      <c r="BJ4" s="12"/>
      <c r="BK4" s="12"/>
      <c r="BL4" s="12"/>
      <c r="BM4" s="12"/>
      <c r="BN4" s="12"/>
      <c r="BO4" s="12"/>
      <c r="BP4" s="12"/>
      <c r="BQ4" s="12"/>
      <c r="BR4" s="12"/>
      <c r="BS4" s="12"/>
      <c r="BT4" s="12"/>
      <c r="BU4" s="12"/>
      <c r="BV4" s="12"/>
      <c r="BW4" s="12"/>
      <c r="BX4" s="12"/>
      <c r="BY4" s="12"/>
      <c r="BZ4" s="12"/>
      <c r="CA4" s="12"/>
      <c r="CB4" s="12"/>
      <c r="CC4" s="12"/>
      <c r="CD4" s="12"/>
      <c r="CE4" s="12"/>
      <c r="CF4" s="12"/>
      <c r="CG4" s="12"/>
      <c r="CH4" s="12"/>
    </row>
    <row r="5" spans="1:90" x14ac:dyDescent="0.3">
      <c r="A5" s="71" t="s">
        <v>441</v>
      </c>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c r="BC5" s="2"/>
      <c r="BD5" s="2"/>
      <c r="BE5" s="2"/>
      <c r="BF5" s="2"/>
      <c r="BG5" s="2"/>
      <c r="BH5" s="2"/>
      <c r="BI5" s="2"/>
      <c r="BJ5" s="2"/>
      <c r="BK5" s="2"/>
      <c r="BL5" s="2"/>
      <c r="BM5" s="2"/>
      <c r="BN5" s="2"/>
      <c r="BO5" s="2"/>
      <c r="BP5" s="2"/>
      <c r="BQ5" s="2"/>
      <c r="BR5" s="2"/>
      <c r="BS5" s="2"/>
      <c r="BT5" s="2"/>
      <c r="BU5" s="2"/>
      <c r="BV5" s="2"/>
      <c r="BW5" s="2"/>
      <c r="BX5" s="2"/>
      <c r="BY5" s="2"/>
      <c r="BZ5" s="2"/>
      <c r="CA5" s="2"/>
      <c r="CB5" s="2"/>
      <c r="CC5" s="2"/>
      <c r="CD5" s="2"/>
      <c r="CE5" s="2"/>
      <c r="CF5" s="2"/>
      <c r="CG5" s="2"/>
      <c r="CH5" s="2"/>
      <c r="CI5" s="2"/>
      <c r="CJ5" s="2"/>
      <c r="CK5" s="2"/>
      <c r="CL5" s="3"/>
    </row>
    <row r="6" spans="1:90" x14ac:dyDescent="0.3">
      <c r="A6" s="4" t="s">
        <v>184</v>
      </c>
      <c r="B6" s="5" t="s">
        <v>174</v>
      </c>
      <c r="C6" s="5"/>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6"/>
    </row>
    <row r="7" spans="1:90" x14ac:dyDescent="0.3">
      <c r="A7" s="7">
        <v>2015</v>
      </c>
      <c r="B7" s="7">
        <v>2016</v>
      </c>
      <c r="C7" s="7">
        <v>2017</v>
      </c>
      <c r="D7" s="7">
        <v>2018</v>
      </c>
      <c r="E7" s="7">
        <v>2019</v>
      </c>
      <c r="F7" s="7">
        <v>2020</v>
      </c>
      <c r="G7" s="7">
        <v>2021</v>
      </c>
      <c r="H7" s="7">
        <v>2022</v>
      </c>
      <c r="I7" s="7">
        <v>2023</v>
      </c>
      <c r="J7" s="7">
        <v>2024</v>
      </c>
      <c r="K7" s="7">
        <v>2025</v>
      </c>
      <c r="L7" s="7">
        <v>2026</v>
      </c>
      <c r="M7" s="7">
        <v>2027</v>
      </c>
      <c r="N7" s="7">
        <v>2028</v>
      </c>
      <c r="O7" s="7">
        <v>2029</v>
      </c>
      <c r="P7" s="7">
        <v>2030</v>
      </c>
      <c r="Q7" s="7">
        <v>2031</v>
      </c>
      <c r="R7" s="7">
        <v>2032</v>
      </c>
      <c r="S7" s="7">
        <v>2033</v>
      </c>
      <c r="T7" s="7">
        <v>2034</v>
      </c>
      <c r="U7" s="7">
        <v>2035</v>
      </c>
      <c r="V7" s="7">
        <v>2036</v>
      </c>
      <c r="W7" s="7">
        <v>2037</v>
      </c>
      <c r="X7" s="7">
        <v>2038</v>
      </c>
      <c r="Y7" s="7">
        <v>2039</v>
      </c>
      <c r="Z7" s="7">
        <v>2040</v>
      </c>
      <c r="AA7" s="7">
        <v>2041</v>
      </c>
      <c r="AB7" s="7">
        <v>2042</v>
      </c>
      <c r="AC7" s="7">
        <v>2043</v>
      </c>
      <c r="AD7" s="7">
        <v>2044</v>
      </c>
      <c r="AE7" s="7">
        <v>2045</v>
      </c>
      <c r="AF7" s="7">
        <v>2046</v>
      </c>
      <c r="AG7" s="7">
        <v>2047</v>
      </c>
      <c r="AH7" s="7">
        <v>2048</v>
      </c>
      <c r="AI7" s="7">
        <v>2049</v>
      </c>
      <c r="AJ7" s="7">
        <v>2050</v>
      </c>
      <c r="AK7" s="7">
        <v>2051</v>
      </c>
      <c r="AL7" s="7">
        <v>2052</v>
      </c>
      <c r="AM7" s="7">
        <v>2053</v>
      </c>
      <c r="AN7" s="7">
        <v>2054</v>
      </c>
      <c r="AO7" s="7">
        <v>2055</v>
      </c>
      <c r="AP7" s="7">
        <v>2056</v>
      </c>
      <c r="AQ7" s="7">
        <v>2057</v>
      </c>
      <c r="AR7" s="7">
        <v>2058</v>
      </c>
      <c r="AS7" s="7">
        <v>2059</v>
      </c>
      <c r="AT7" s="7">
        <v>2060</v>
      </c>
      <c r="AU7" s="7">
        <v>2061</v>
      </c>
      <c r="AV7" s="7">
        <v>2062</v>
      </c>
      <c r="AW7" s="7">
        <v>2063</v>
      </c>
      <c r="AX7" s="7">
        <v>2064</v>
      </c>
      <c r="AY7" s="7">
        <v>2065</v>
      </c>
      <c r="AZ7" s="7">
        <v>2066</v>
      </c>
      <c r="BA7" s="7">
        <v>2067</v>
      </c>
      <c r="BB7" s="7">
        <v>2068</v>
      </c>
      <c r="BC7" s="7">
        <v>2069</v>
      </c>
      <c r="BD7" s="7">
        <v>2070</v>
      </c>
      <c r="BE7" s="7">
        <v>2071</v>
      </c>
      <c r="BF7" s="7">
        <v>2072</v>
      </c>
      <c r="BG7" s="7">
        <v>2073</v>
      </c>
      <c r="BH7" s="7">
        <v>2074</v>
      </c>
      <c r="BI7" s="7">
        <v>2075</v>
      </c>
      <c r="BJ7" s="7">
        <v>2076</v>
      </c>
      <c r="BK7" s="7">
        <v>2077</v>
      </c>
      <c r="BL7" s="7">
        <v>2078</v>
      </c>
      <c r="BM7" s="7">
        <v>2079</v>
      </c>
      <c r="BN7" s="7">
        <v>2080</v>
      </c>
      <c r="BO7" s="7">
        <v>2081</v>
      </c>
      <c r="BP7" s="7">
        <v>2082</v>
      </c>
      <c r="BQ7" s="7">
        <v>2083</v>
      </c>
      <c r="BR7" s="7">
        <v>2084</v>
      </c>
      <c r="BS7" s="7">
        <v>2085</v>
      </c>
      <c r="BT7" s="7">
        <v>2086</v>
      </c>
      <c r="BU7" s="7">
        <v>2087</v>
      </c>
      <c r="BV7" s="7">
        <v>2088</v>
      </c>
      <c r="BW7" s="7">
        <v>2089</v>
      </c>
      <c r="BX7" s="7">
        <v>2090</v>
      </c>
      <c r="BY7" s="7">
        <v>2091</v>
      </c>
      <c r="BZ7" s="7">
        <v>2092</v>
      </c>
      <c r="CA7" s="7">
        <v>2093</v>
      </c>
      <c r="CB7" s="7">
        <v>2094</v>
      </c>
      <c r="CC7" s="7">
        <v>2095</v>
      </c>
      <c r="CD7" s="7">
        <v>2096</v>
      </c>
      <c r="CE7" s="7">
        <v>2097</v>
      </c>
      <c r="CF7" s="7">
        <v>2098</v>
      </c>
      <c r="CG7" s="7">
        <v>2099</v>
      </c>
      <c r="CH7" s="8">
        <v>2100</v>
      </c>
    </row>
    <row r="8" spans="1:90" x14ac:dyDescent="0.3">
      <c r="A8" s="70" t="s">
        <v>308</v>
      </c>
      <c r="B8" s="70"/>
      <c r="C8" s="70"/>
      <c r="D8" s="70"/>
      <c r="E8" s="70"/>
      <c r="F8" s="154"/>
      <c r="G8" s="70"/>
      <c r="H8" s="70"/>
      <c r="I8" s="70"/>
      <c r="J8" s="70"/>
      <c r="K8" s="70"/>
      <c r="L8" s="70"/>
      <c r="M8" s="70"/>
      <c r="N8" s="70"/>
      <c r="O8" s="70"/>
      <c r="P8" s="70"/>
      <c r="Q8" s="70"/>
      <c r="R8" s="70"/>
      <c r="S8" s="70"/>
      <c r="T8" s="70"/>
      <c r="U8" s="70"/>
      <c r="V8" s="70"/>
      <c r="W8" s="70"/>
      <c r="X8" s="70"/>
      <c r="Y8" s="70"/>
      <c r="Z8" s="70"/>
      <c r="AA8" s="70"/>
      <c r="AB8" s="70"/>
      <c r="AC8" s="70"/>
      <c r="AD8" s="70"/>
      <c r="AE8" s="70"/>
      <c r="AF8" s="70"/>
      <c r="AG8" s="70"/>
      <c r="AH8" s="70"/>
      <c r="AI8" s="70"/>
      <c r="AJ8" s="70"/>
      <c r="AK8" s="70"/>
      <c r="AL8" s="70"/>
      <c r="AM8" s="70"/>
      <c r="AN8" s="70"/>
      <c r="AO8" s="70"/>
      <c r="AP8" s="70"/>
      <c r="AQ8" s="70"/>
      <c r="AR8" s="70"/>
      <c r="AS8" s="70"/>
      <c r="AT8" s="70"/>
      <c r="AU8" s="70"/>
      <c r="AV8" s="70"/>
      <c r="AW8" s="70"/>
      <c r="AX8" s="70"/>
      <c r="AY8" s="70"/>
      <c r="AZ8" s="70"/>
      <c r="BA8" s="70"/>
      <c r="BB8" s="70"/>
      <c r="BC8" s="70"/>
      <c r="BD8" s="70"/>
      <c r="BE8" s="70"/>
      <c r="BF8" s="70"/>
      <c r="BG8" s="70"/>
      <c r="BH8" s="70"/>
      <c r="BI8" s="70"/>
      <c r="BJ8" s="70"/>
      <c r="BK8" s="70"/>
      <c r="BL8" s="70"/>
      <c r="BM8" s="70"/>
      <c r="BN8" s="70"/>
      <c r="BO8" s="70"/>
      <c r="BP8" s="70"/>
      <c r="BQ8" s="70"/>
      <c r="BR8" s="70"/>
      <c r="BS8" s="70"/>
      <c r="BT8" s="70"/>
      <c r="BU8" s="70"/>
      <c r="BV8" s="70"/>
      <c r="BW8" s="70"/>
      <c r="BX8" s="70"/>
      <c r="BY8" s="70"/>
      <c r="BZ8" s="70"/>
      <c r="CA8" s="70"/>
      <c r="CB8" s="70"/>
      <c r="CC8" s="70"/>
      <c r="CD8" s="70"/>
      <c r="CE8" s="70"/>
      <c r="CF8" s="70"/>
      <c r="CG8" s="70"/>
      <c r="CH8" s="153"/>
    </row>
    <row r="9" spans="1:90" x14ac:dyDescent="0.3">
      <c r="A9" s="72" t="s">
        <v>564</v>
      </c>
      <c r="B9" s="10"/>
      <c r="C9" s="10"/>
      <c r="D9" s="10"/>
      <c r="E9" s="10" t="s">
        <v>744</v>
      </c>
      <c r="F9" s="10"/>
      <c r="G9" s="10"/>
      <c r="H9" s="10"/>
      <c r="I9" s="10"/>
      <c r="J9" s="10"/>
      <c r="K9" s="10"/>
      <c r="L9" s="10"/>
      <c r="M9" s="10"/>
      <c r="N9" s="10"/>
      <c r="O9" s="10"/>
      <c r="P9" s="10"/>
      <c r="Q9" s="10"/>
      <c r="R9" s="10"/>
      <c r="S9" s="10"/>
      <c r="T9" s="10"/>
      <c r="U9" s="10"/>
      <c r="V9" s="10"/>
      <c r="W9" s="10"/>
      <c r="X9" s="10"/>
      <c r="Y9" s="10"/>
      <c r="Z9" s="10"/>
      <c r="AA9" s="10"/>
      <c r="AB9" s="10"/>
      <c r="AC9" s="10"/>
      <c r="AD9" s="10"/>
      <c r="AE9" s="10"/>
      <c r="AF9" s="10"/>
      <c r="AG9" s="10"/>
      <c r="AH9" s="10"/>
      <c r="AI9" s="10"/>
      <c r="AJ9" s="10"/>
      <c r="AK9" s="10"/>
      <c r="AL9" s="10"/>
      <c r="AM9" s="10"/>
      <c r="AN9" s="10"/>
      <c r="AO9" s="10"/>
      <c r="AP9" s="10"/>
      <c r="AQ9" s="10"/>
      <c r="AR9" s="10"/>
      <c r="AS9" s="10"/>
      <c r="AT9" s="10"/>
      <c r="AU9" s="10"/>
      <c r="AV9" s="10"/>
      <c r="AW9" s="10"/>
      <c r="AX9" s="10"/>
      <c r="AY9" s="10"/>
      <c r="AZ9" s="10"/>
      <c r="BA9" s="10"/>
      <c r="BB9" s="10"/>
      <c r="BC9" s="10"/>
      <c r="BD9" s="10"/>
      <c r="BE9" s="10"/>
      <c r="BF9" s="10"/>
      <c r="BG9" s="10"/>
      <c r="BH9" s="10"/>
      <c r="BI9" s="10"/>
      <c r="BJ9" s="10"/>
      <c r="BK9" s="10"/>
      <c r="BL9" s="10"/>
      <c r="BM9" s="10"/>
      <c r="BN9" s="10"/>
      <c r="BO9" s="10"/>
      <c r="BP9" s="10"/>
      <c r="BQ9" s="10"/>
      <c r="BR9" s="10"/>
      <c r="BS9" s="10"/>
      <c r="BT9" s="10"/>
      <c r="BU9" s="10"/>
      <c r="BV9" s="10"/>
      <c r="BW9" s="10"/>
      <c r="BX9" s="10"/>
      <c r="BY9" s="10"/>
      <c r="BZ9" s="10"/>
      <c r="CA9" s="10"/>
      <c r="CB9" s="10"/>
      <c r="CC9" s="10"/>
      <c r="CD9" s="10"/>
      <c r="CE9" s="10"/>
      <c r="CF9" s="10"/>
      <c r="CG9" s="10"/>
      <c r="CH9" s="10"/>
      <c r="CI9" s="10"/>
      <c r="CJ9" s="10"/>
      <c r="CK9" s="10"/>
      <c r="CL9" s="11"/>
    </row>
    <row r="10" spans="1:90" x14ac:dyDescent="0.3">
      <c r="A10" s="147" t="s">
        <v>637</v>
      </c>
      <c r="B10" s="7" t="s">
        <v>94</v>
      </c>
      <c r="C10" s="78" t="s">
        <v>640</v>
      </c>
      <c r="E10" s="147" t="s">
        <v>745</v>
      </c>
      <c r="F10" s="313" t="s">
        <v>80</v>
      </c>
      <c r="G10" s="340" t="s">
        <v>912</v>
      </c>
      <c r="H10" s="389"/>
      <c r="I10" s="12"/>
      <c r="J10" s="12"/>
      <c r="K10" s="12"/>
      <c r="L10" s="12"/>
      <c r="M10" s="12"/>
      <c r="N10" s="12"/>
      <c r="O10" s="12"/>
      <c r="P10" s="12"/>
      <c r="Q10" s="12"/>
      <c r="R10" s="12"/>
      <c r="S10" s="12"/>
      <c r="T10" s="12"/>
      <c r="U10" s="12"/>
      <c r="V10" s="12"/>
      <c r="W10" s="12"/>
      <c r="X10" s="12"/>
      <c r="Y10" s="12"/>
      <c r="Z10" s="12"/>
      <c r="AA10" s="12"/>
      <c r="AB10" s="12"/>
      <c r="AC10" s="12"/>
      <c r="AD10" s="12"/>
      <c r="AE10" s="12"/>
      <c r="AF10" s="12"/>
      <c r="AG10" s="12"/>
      <c r="AH10" s="12"/>
      <c r="AI10" s="12"/>
      <c r="AJ10" s="12"/>
      <c r="AK10" s="12"/>
      <c r="AL10" s="12"/>
      <c r="AM10" s="12"/>
      <c r="AN10" s="12"/>
      <c r="AO10" s="12"/>
      <c r="AP10" s="12"/>
      <c r="AQ10" s="12"/>
      <c r="AR10" s="12"/>
      <c r="AS10" s="12"/>
      <c r="AT10" s="12"/>
      <c r="AU10" s="12"/>
      <c r="AV10" s="12"/>
      <c r="AW10" s="12"/>
      <c r="AX10" s="12"/>
      <c r="AY10" s="12"/>
      <c r="AZ10" s="12"/>
      <c r="BA10" s="12"/>
      <c r="BB10" s="12"/>
      <c r="BC10" s="12"/>
      <c r="BD10" s="12"/>
      <c r="BE10" s="12"/>
      <c r="BF10" s="12"/>
      <c r="BG10" s="12"/>
      <c r="BH10" s="12"/>
      <c r="BI10" s="12"/>
      <c r="BJ10" s="12"/>
      <c r="BK10" s="12"/>
      <c r="BL10" s="12"/>
      <c r="BM10" s="12"/>
      <c r="BN10" s="12"/>
      <c r="BO10" s="12"/>
      <c r="BP10" s="12"/>
      <c r="BQ10" s="12"/>
      <c r="BR10" s="12"/>
      <c r="BS10" s="12"/>
      <c r="BT10" s="12"/>
      <c r="BU10" s="12"/>
      <c r="BV10" s="12"/>
      <c r="BW10" s="12"/>
      <c r="BX10" s="12"/>
      <c r="BY10" s="12"/>
      <c r="BZ10" s="12"/>
      <c r="CA10" s="12"/>
      <c r="CB10" s="12"/>
      <c r="CC10" s="12"/>
      <c r="CD10" s="12"/>
      <c r="CE10" s="12"/>
      <c r="CF10" s="12"/>
      <c r="CG10" s="12"/>
      <c r="CH10" s="12"/>
      <c r="CI10" s="12"/>
      <c r="CJ10" s="12"/>
      <c r="CK10" s="12"/>
      <c r="CL10" s="13"/>
    </row>
    <row r="11" spans="1:90" x14ac:dyDescent="0.3">
      <c r="A11" s="147" t="s">
        <v>638</v>
      </c>
      <c r="B11" s="33" t="s">
        <v>190</v>
      </c>
      <c r="C11" s="78" t="s">
        <v>641</v>
      </c>
      <c r="D11" s="14"/>
      <c r="E11" s="12"/>
      <c r="F11" s="12"/>
      <c r="G11" s="12"/>
      <c r="H11" s="12"/>
      <c r="I11" s="12"/>
      <c r="J11" s="12"/>
      <c r="K11" s="12"/>
      <c r="L11" s="12"/>
      <c r="M11" s="12"/>
      <c r="N11" s="12"/>
      <c r="O11" s="12"/>
      <c r="P11" s="12"/>
      <c r="Q11" s="12"/>
      <c r="R11" s="12"/>
      <c r="S11" s="12"/>
      <c r="T11" s="12"/>
      <c r="U11" s="12"/>
      <c r="V11" s="12"/>
      <c r="W11" s="12"/>
      <c r="X11" s="12"/>
      <c r="Y11" s="12"/>
      <c r="Z11" s="12"/>
      <c r="AA11" s="12"/>
      <c r="AB11" s="12"/>
      <c r="AC11" s="12"/>
      <c r="AD11" s="12"/>
      <c r="AE11" s="12"/>
      <c r="AF11" s="12"/>
      <c r="AG11" s="12"/>
      <c r="AH11" s="12"/>
      <c r="AI11" s="12"/>
      <c r="AJ11" s="12"/>
      <c r="AK11" s="12"/>
      <c r="AL11" s="12"/>
      <c r="AM11" s="12"/>
      <c r="AN11" s="12"/>
      <c r="AO11" s="12"/>
      <c r="AP11" s="12"/>
      <c r="AQ11" s="12"/>
      <c r="AR11" s="12"/>
      <c r="AS11" s="12"/>
      <c r="AT11" s="12"/>
      <c r="AU11" s="12"/>
      <c r="AV11" s="12"/>
      <c r="AW11" s="12"/>
      <c r="AX11" s="12"/>
      <c r="AY11" s="12"/>
      <c r="AZ11" s="12"/>
      <c r="BA11" s="12"/>
      <c r="BB11" s="12"/>
      <c r="BC11" s="12"/>
      <c r="BD11" s="12"/>
      <c r="BE11" s="12"/>
      <c r="BF11" s="12"/>
      <c r="BG11" s="12"/>
      <c r="BH11" s="12"/>
      <c r="BI11" s="12"/>
      <c r="BJ11" s="12"/>
      <c r="BK11" s="12"/>
      <c r="BL11" s="12"/>
      <c r="BM11" s="12"/>
      <c r="BN11" s="12"/>
      <c r="BO11" s="12"/>
      <c r="BP11" s="12"/>
      <c r="BQ11" s="12"/>
      <c r="BR11" s="12"/>
      <c r="BS11" s="12"/>
      <c r="BT11" s="12"/>
      <c r="BU11" s="12"/>
      <c r="BV11" s="12"/>
      <c r="BW11" s="12"/>
      <c r="BX11" s="12"/>
      <c r="BY11" s="12"/>
      <c r="BZ11" s="12"/>
      <c r="CA11" s="12"/>
      <c r="CB11" s="12"/>
      <c r="CC11" s="12"/>
      <c r="CD11" s="12"/>
      <c r="CE11" s="12"/>
      <c r="CF11" s="12"/>
      <c r="CG11" s="12"/>
      <c r="CH11" s="12"/>
      <c r="CI11" s="12"/>
      <c r="CJ11" s="12"/>
      <c r="CK11" s="12"/>
      <c r="CL11" s="13"/>
    </row>
    <row r="12" spans="1:90" x14ac:dyDescent="0.3">
      <c r="A12" s="147"/>
      <c r="B12" s="7"/>
      <c r="C12" s="78"/>
      <c r="E12" s="12"/>
      <c r="F12" s="12"/>
      <c r="G12" s="12"/>
      <c r="H12" s="12"/>
      <c r="I12" s="12"/>
      <c r="J12" s="12"/>
      <c r="K12" s="12"/>
      <c r="L12" s="12"/>
      <c r="M12" s="12"/>
      <c r="N12" s="12"/>
      <c r="O12" s="12"/>
      <c r="P12" s="12"/>
      <c r="Q12" s="12"/>
      <c r="R12" s="12"/>
      <c r="S12" s="12"/>
      <c r="T12" s="12"/>
      <c r="U12" s="12"/>
      <c r="V12" s="12"/>
      <c r="W12" s="12"/>
      <c r="X12" s="12"/>
      <c r="Y12" s="12"/>
      <c r="Z12" s="12"/>
      <c r="AA12" s="12"/>
      <c r="AB12" s="12"/>
      <c r="AC12" s="12"/>
      <c r="AD12" s="12"/>
      <c r="AE12" s="12"/>
      <c r="AF12" s="12"/>
      <c r="AG12" s="12"/>
      <c r="AH12" s="12"/>
      <c r="AI12" s="12"/>
      <c r="AJ12" s="12"/>
      <c r="AK12" s="12"/>
      <c r="AL12" s="12"/>
      <c r="AM12" s="12"/>
      <c r="AN12" s="12"/>
      <c r="AO12" s="12"/>
      <c r="AP12" s="12"/>
      <c r="AQ12" s="12"/>
      <c r="AR12" s="12"/>
      <c r="AS12" s="12"/>
      <c r="AT12" s="12"/>
      <c r="AU12" s="12"/>
      <c r="AV12" s="12"/>
      <c r="AW12" s="12"/>
      <c r="AX12" s="12"/>
      <c r="AY12" s="12"/>
      <c r="AZ12" s="12"/>
      <c r="BA12" s="12"/>
      <c r="BB12" s="12"/>
      <c r="BC12" s="12"/>
      <c r="BD12" s="12"/>
      <c r="BE12" s="12"/>
      <c r="BF12" s="12"/>
      <c r="BG12" s="12"/>
      <c r="BH12" s="12"/>
      <c r="BI12" s="12"/>
      <c r="BJ12" s="12"/>
      <c r="BK12" s="12"/>
      <c r="BL12" s="12"/>
      <c r="BM12" s="12"/>
      <c r="BN12" s="12"/>
      <c r="BO12" s="12"/>
      <c r="BP12" s="12"/>
      <c r="BQ12" s="12"/>
      <c r="BR12" s="12"/>
      <c r="BS12" s="12"/>
      <c r="BT12" s="12"/>
      <c r="BU12" s="12"/>
      <c r="BV12" s="12"/>
      <c r="BW12" s="12"/>
      <c r="BX12" s="12"/>
      <c r="BY12" s="12"/>
      <c r="BZ12" s="12"/>
      <c r="CA12" s="12"/>
      <c r="CB12" s="12"/>
      <c r="CC12" s="12"/>
      <c r="CD12" s="12"/>
      <c r="CE12" s="12"/>
      <c r="CF12" s="12"/>
      <c r="CG12" s="12"/>
      <c r="CH12" s="12"/>
      <c r="CI12" s="12"/>
      <c r="CJ12" s="12"/>
      <c r="CK12" s="12"/>
      <c r="CL12" s="13"/>
    </row>
    <row r="13" spans="1:90" x14ac:dyDescent="0.3">
      <c r="A13" s="147"/>
      <c r="B13" s="7"/>
      <c r="C13" s="78"/>
      <c r="D13" s="14"/>
      <c r="E13" s="12"/>
      <c r="F13" s="12"/>
      <c r="G13" s="12"/>
      <c r="H13" s="12"/>
      <c r="I13" s="12"/>
      <c r="J13" s="12"/>
      <c r="K13" s="12"/>
      <c r="L13" s="12"/>
      <c r="M13" s="12"/>
      <c r="N13" s="12"/>
      <c r="O13" s="12"/>
      <c r="P13" s="12"/>
      <c r="Q13" s="12"/>
      <c r="R13" s="12"/>
      <c r="S13" s="12"/>
      <c r="T13" s="12"/>
      <c r="U13" s="12"/>
      <c r="V13" s="12"/>
      <c r="W13" s="12"/>
      <c r="X13" s="12"/>
      <c r="Y13" s="12"/>
      <c r="Z13" s="12"/>
      <c r="AA13" s="12"/>
      <c r="AB13" s="12"/>
      <c r="AC13" s="12"/>
      <c r="AD13" s="12"/>
      <c r="AE13" s="12"/>
      <c r="AF13" s="12"/>
      <c r="AG13" s="12"/>
      <c r="AH13" s="12"/>
      <c r="AI13" s="12"/>
      <c r="AJ13" s="12"/>
      <c r="AK13" s="12"/>
      <c r="AL13" s="12"/>
      <c r="AM13" s="12"/>
      <c r="AN13" s="12"/>
      <c r="AO13" s="12"/>
      <c r="AP13" s="12"/>
      <c r="AQ13" s="12"/>
      <c r="AR13" s="12"/>
      <c r="AS13" s="12"/>
      <c r="AT13" s="12"/>
      <c r="AU13" s="12"/>
      <c r="AV13" s="12"/>
      <c r="AW13" s="12"/>
      <c r="AX13" s="12"/>
      <c r="AY13" s="12"/>
      <c r="AZ13" s="12"/>
      <c r="BA13" s="12"/>
      <c r="BB13" s="12"/>
      <c r="BC13" s="12"/>
      <c r="BD13" s="12"/>
      <c r="BE13" s="12"/>
      <c r="BF13" s="12"/>
      <c r="BG13" s="12"/>
      <c r="BH13" s="12"/>
      <c r="BI13" s="12"/>
      <c r="BJ13" s="12"/>
      <c r="BK13" s="12"/>
      <c r="BL13" s="12"/>
      <c r="BM13" s="12"/>
      <c r="BN13" s="12"/>
      <c r="BO13" s="12"/>
      <c r="BP13" s="12"/>
      <c r="BQ13" s="12"/>
      <c r="BR13" s="12"/>
      <c r="BS13" s="12"/>
      <c r="BT13" s="12"/>
      <c r="BU13" s="12"/>
      <c r="BV13" s="12"/>
      <c r="BW13" s="12"/>
      <c r="BX13" s="12"/>
      <c r="BY13" s="12"/>
      <c r="BZ13" s="12"/>
      <c r="CA13" s="12"/>
      <c r="CB13" s="12"/>
      <c r="CC13" s="12"/>
      <c r="CD13" s="12"/>
      <c r="CE13" s="12"/>
      <c r="CF13" s="12"/>
      <c r="CG13" s="12"/>
      <c r="CH13" s="12"/>
      <c r="CI13" s="12"/>
      <c r="CJ13" s="12"/>
      <c r="CK13" s="12"/>
      <c r="CL13" s="13"/>
    </row>
    <row r="14" spans="1:90" x14ac:dyDescent="0.3">
      <c r="A14" s="147"/>
      <c r="B14" s="7"/>
      <c r="C14" s="78"/>
      <c r="E14" s="12"/>
      <c r="F14" s="12"/>
      <c r="G14" s="12"/>
      <c r="H14" s="12"/>
      <c r="I14" s="12"/>
      <c r="J14" s="12"/>
      <c r="K14" s="12"/>
      <c r="L14" s="12"/>
      <c r="M14" s="12"/>
      <c r="N14" s="12"/>
      <c r="O14" s="12"/>
      <c r="P14" s="12"/>
      <c r="Q14" s="12"/>
      <c r="R14" s="12"/>
      <c r="S14" s="12"/>
      <c r="T14" s="12"/>
      <c r="U14" s="12"/>
      <c r="V14" s="12"/>
      <c r="W14" s="12"/>
      <c r="X14" s="12"/>
      <c r="Y14" s="12"/>
      <c r="Z14" s="12"/>
      <c r="AA14" s="12"/>
      <c r="AB14" s="12"/>
      <c r="AC14" s="12"/>
      <c r="AD14" s="12"/>
      <c r="AE14" s="12"/>
      <c r="AF14" s="12"/>
      <c r="AG14" s="12"/>
      <c r="AH14" s="12"/>
      <c r="AI14" s="12"/>
      <c r="AJ14" s="12"/>
      <c r="AK14" s="12"/>
      <c r="AL14" s="12"/>
      <c r="AM14" s="12"/>
      <c r="AN14" s="12"/>
      <c r="AO14" s="12"/>
      <c r="AP14" s="12"/>
      <c r="AQ14" s="12"/>
      <c r="AR14" s="12"/>
      <c r="AS14" s="12"/>
      <c r="AT14" s="12"/>
      <c r="AU14" s="12"/>
      <c r="AV14" s="12"/>
      <c r="AW14" s="12"/>
      <c r="AX14" s="12"/>
      <c r="AY14" s="12"/>
      <c r="AZ14" s="12"/>
      <c r="BA14" s="12"/>
      <c r="BB14" s="12"/>
      <c r="BC14" s="12"/>
      <c r="BD14" s="12"/>
      <c r="BE14" s="12"/>
      <c r="BF14" s="12"/>
      <c r="BG14" s="12"/>
      <c r="BH14" s="12"/>
      <c r="BI14" s="12"/>
      <c r="BJ14" s="12"/>
      <c r="BK14" s="12"/>
      <c r="BL14" s="12"/>
      <c r="BM14" s="12"/>
      <c r="BN14" s="12"/>
      <c r="BO14" s="12"/>
      <c r="BP14" s="12"/>
      <c r="BQ14" s="12"/>
      <c r="BR14" s="12"/>
      <c r="BS14" s="12"/>
      <c r="BT14" s="12"/>
      <c r="BU14" s="12"/>
      <c r="BV14" s="12"/>
      <c r="BW14" s="12"/>
      <c r="BX14" s="12"/>
      <c r="BY14" s="12"/>
      <c r="BZ14" s="12"/>
      <c r="CA14" s="12"/>
      <c r="CB14" s="12"/>
      <c r="CC14" s="12"/>
      <c r="CD14" s="12"/>
      <c r="CE14" s="12"/>
      <c r="CF14" s="12"/>
      <c r="CG14" s="12"/>
      <c r="CH14" s="12"/>
      <c r="CI14" s="12"/>
      <c r="CJ14" s="12"/>
      <c r="CK14" s="12"/>
      <c r="CL14" s="13"/>
    </row>
    <row r="15" spans="1:90" x14ac:dyDescent="0.3">
      <c r="A15" s="72" t="s">
        <v>665</v>
      </c>
      <c r="B15" s="10"/>
      <c r="C15" s="23"/>
      <c r="D15" s="23"/>
      <c r="E15" s="23"/>
      <c r="F15" s="23"/>
      <c r="G15" s="23"/>
      <c r="H15" s="23"/>
      <c r="I15" s="23"/>
      <c r="J15" s="23"/>
      <c r="K15" s="23"/>
      <c r="L15" s="23"/>
      <c r="M15" s="23"/>
      <c r="N15" s="23"/>
      <c r="O15" s="23"/>
      <c r="P15" s="23"/>
      <c r="Q15" s="23"/>
      <c r="R15" s="23"/>
      <c r="S15" s="23"/>
      <c r="T15" s="23"/>
      <c r="U15" s="23"/>
      <c r="V15" s="23"/>
      <c r="W15" s="23"/>
      <c r="X15" s="23"/>
      <c r="Y15" s="23"/>
      <c r="Z15" s="23"/>
      <c r="AA15" s="23"/>
      <c r="AB15" s="23"/>
      <c r="AC15" s="23"/>
      <c r="AD15" s="23"/>
      <c r="AE15" s="23"/>
      <c r="AF15" s="23"/>
      <c r="AG15" s="23"/>
      <c r="AH15" s="23"/>
      <c r="AI15" s="23"/>
      <c r="AJ15" s="23"/>
      <c r="AK15" s="23"/>
      <c r="AL15" s="23"/>
      <c r="AM15" s="23"/>
      <c r="AN15" s="23"/>
      <c r="AO15" s="23"/>
      <c r="AP15" s="23"/>
      <c r="AQ15" s="23"/>
      <c r="AR15" s="23"/>
      <c r="AS15" s="23"/>
      <c r="AT15" s="23"/>
      <c r="AU15" s="23"/>
      <c r="AV15" s="23"/>
      <c r="AW15" s="23"/>
      <c r="AX15" s="23"/>
      <c r="AY15" s="23"/>
      <c r="AZ15" s="23"/>
      <c r="BA15" s="23"/>
      <c r="BB15" s="23"/>
      <c r="BC15" s="23"/>
      <c r="BD15" s="23"/>
      <c r="BE15" s="23"/>
      <c r="BF15" s="23"/>
      <c r="BG15" s="23"/>
      <c r="BH15" s="23"/>
      <c r="BI15" s="23"/>
      <c r="BJ15" s="23"/>
      <c r="BK15" s="23"/>
      <c r="BL15" s="23"/>
      <c r="BM15" s="23"/>
      <c r="BN15" s="23"/>
      <c r="BO15" s="23"/>
      <c r="BP15" s="23"/>
      <c r="BQ15" s="23"/>
      <c r="BR15" s="23"/>
      <c r="BS15" s="23"/>
      <c r="BT15" s="23"/>
      <c r="BU15" s="23"/>
      <c r="BV15" s="23"/>
      <c r="BW15" s="23"/>
      <c r="BX15" s="23"/>
      <c r="BY15" s="23"/>
      <c r="BZ15" s="23"/>
      <c r="CA15" s="23"/>
      <c r="CB15" s="23"/>
      <c r="CC15" s="23"/>
      <c r="CD15" s="23"/>
      <c r="CE15" s="23"/>
      <c r="CF15" s="23"/>
      <c r="CG15" s="23"/>
      <c r="CH15" s="23"/>
      <c r="CI15" s="23"/>
      <c r="CJ15" s="23"/>
      <c r="CK15" s="23"/>
      <c r="CL15" s="299"/>
    </row>
    <row r="16" spans="1:90" s="15" customFormat="1" x14ac:dyDescent="0.3">
      <c r="A16" s="147" t="s">
        <v>667</v>
      </c>
      <c r="B16" s="159" t="s">
        <v>664</v>
      </c>
      <c r="C16" s="232" t="s">
        <v>668</v>
      </c>
      <c r="D16" s="70"/>
    </row>
    <row r="17" spans="1:90" x14ac:dyDescent="0.3">
      <c r="A17" s="147" t="s">
        <v>666</v>
      </c>
      <c r="B17" s="159" t="s">
        <v>664</v>
      </c>
      <c r="C17" s="232" t="s">
        <v>669</v>
      </c>
      <c r="D17" s="70"/>
      <c r="E17" s="15"/>
      <c r="F17" s="12"/>
      <c r="G17" s="12"/>
      <c r="H17" s="12"/>
      <c r="I17" s="12"/>
      <c r="J17" s="12"/>
      <c r="K17" s="12"/>
      <c r="L17" s="12"/>
      <c r="M17" s="12"/>
      <c r="N17" s="12"/>
      <c r="O17" s="12"/>
      <c r="P17" s="12"/>
      <c r="Q17" s="12"/>
      <c r="R17" s="12"/>
      <c r="S17" s="12"/>
      <c r="T17" s="12"/>
      <c r="U17" s="12"/>
      <c r="V17" s="12"/>
      <c r="W17" s="12"/>
      <c r="X17" s="12"/>
      <c r="Y17" s="12"/>
      <c r="Z17" s="12"/>
      <c r="AA17" s="12"/>
      <c r="AB17" s="12"/>
      <c r="AC17" s="12"/>
      <c r="AD17" s="12"/>
      <c r="AE17" s="12"/>
      <c r="AF17" s="12"/>
      <c r="AG17" s="12"/>
      <c r="AH17" s="12"/>
      <c r="AI17" s="12"/>
      <c r="AJ17" s="12"/>
      <c r="AK17" s="12"/>
      <c r="AL17" s="12"/>
      <c r="AM17" s="12"/>
      <c r="AN17" s="12"/>
      <c r="AO17" s="12"/>
      <c r="AP17" s="12"/>
      <c r="AQ17" s="12"/>
      <c r="AR17" s="12"/>
      <c r="AS17" s="12"/>
      <c r="AT17" s="12"/>
      <c r="AU17" s="12"/>
      <c r="AV17" s="12"/>
      <c r="AW17" s="12"/>
      <c r="AX17" s="12"/>
      <c r="AY17" s="12"/>
      <c r="AZ17" s="12"/>
      <c r="BA17" s="12"/>
      <c r="BB17" s="12"/>
      <c r="BC17" s="12"/>
      <c r="BD17" s="12"/>
      <c r="BE17" s="12"/>
      <c r="BF17" s="12"/>
      <c r="BG17" s="12"/>
      <c r="BH17" s="12"/>
      <c r="BI17" s="12"/>
      <c r="BJ17" s="12"/>
      <c r="BK17" s="12"/>
      <c r="BL17" s="12"/>
      <c r="BM17" s="12"/>
      <c r="BN17" s="12"/>
      <c r="BO17" s="12"/>
      <c r="BP17" s="12"/>
      <c r="BQ17" s="12"/>
      <c r="BR17" s="12"/>
      <c r="BS17" s="12"/>
      <c r="BT17" s="12"/>
      <c r="BU17" s="12"/>
      <c r="BV17" s="12"/>
      <c r="BW17" s="12"/>
      <c r="BX17" s="12"/>
      <c r="BY17" s="12"/>
      <c r="BZ17" s="12"/>
      <c r="CA17" s="12"/>
      <c r="CB17" s="12"/>
      <c r="CC17" s="12"/>
      <c r="CD17" s="12"/>
      <c r="CE17" s="12"/>
      <c r="CF17" s="12"/>
      <c r="CG17" s="12"/>
      <c r="CH17" s="12"/>
      <c r="CI17" s="12"/>
      <c r="CJ17" s="12"/>
      <c r="CK17" s="12"/>
      <c r="CL17" s="13"/>
    </row>
    <row r="18" spans="1:90" x14ac:dyDescent="0.3">
      <c r="A18" s="72" t="s">
        <v>8</v>
      </c>
      <c r="B18" s="10"/>
      <c r="C18" s="21"/>
      <c r="D18" s="21"/>
      <c r="E18" s="21"/>
      <c r="F18" s="21"/>
      <c r="G18" s="21"/>
      <c r="H18" s="10"/>
      <c r="I18" s="10"/>
      <c r="J18" s="10"/>
      <c r="K18" s="10"/>
      <c r="L18" s="10"/>
      <c r="M18" s="10"/>
      <c r="N18" s="10"/>
      <c r="O18" s="10"/>
      <c r="P18" s="10"/>
      <c r="Q18" s="10"/>
      <c r="R18" s="10"/>
      <c r="S18" s="10"/>
      <c r="T18" s="10"/>
      <c r="U18" s="10"/>
      <c r="V18" s="10"/>
      <c r="W18" s="10"/>
      <c r="X18" s="10"/>
      <c r="Y18" s="10"/>
      <c r="Z18" s="10"/>
      <c r="AA18" s="10"/>
      <c r="AB18" s="10"/>
      <c r="AC18" s="10"/>
      <c r="AD18" s="10"/>
      <c r="AE18" s="10"/>
      <c r="AF18" s="10"/>
      <c r="AG18" s="10"/>
      <c r="AH18" s="10"/>
      <c r="AI18" s="10"/>
      <c r="AJ18" s="10"/>
      <c r="AK18" s="10"/>
      <c r="AL18" s="10"/>
      <c r="AM18" s="10"/>
      <c r="AN18" s="10"/>
      <c r="AO18" s="10"/>
      <c r="AP18" s="10"/>
      <c r="AQ18" s="10"/>
      <c r="AR18" s="10"/>
      <c r="AS18" s="10"/>
      <c r="AT18" s="10"/>
      <c r="AU18" s="10"/>
      <c r="AV18" s="10"/>
      <c r="AW18" s="10"/>
      <c r="AX18" s="10"/>
      <c r="AY18" s="10"/>
      <c r="AZ18" s="10"/>
      <c r="BA18" s="10"/>
      <c r="BB18" s="10"/>
      <c r="BC18" s="10"/>
      <c r="BD18" s="10"/>
      <c r="BE18" s="10"/>
      <c r="BF18" s="10"/>
      <c r="BG18" s="10"/>
      <c r="BH18" s="10"/>
      <c r="BI18" s="10"/>
      <c r="BJ18" s="10"/>
      <c r="BK18" s="10"/>
      <c r="BL18" s="10"/>
      <c r="BM18" s="10"/>
      <c r="BN18" s="10"/>
      <c r="BO18" s="10"/>
      <c r="BP18" s="10"/>
      <c r="BQ18" s="10"/>
      <c r="BR18" s="10"/>
      <c r="BS18" s="10"/>
      <c r="BT18" s="10"/>
      <c r="BU18" s="10"/>
      <c r="BV18" s="10"/>
      <c r="BW18" s="10"/>
      <c r="BX18" s="10"/>
      <c r="BY18" s="10"/>
      <c r="BZ18" s="10"/>
      <c r="CA18" s="10"/>
      <c r="CB18" s="10"/>
      <c r="CC18" s="10"/>
      <c r="CD18" s="10"/>
      <c r="CE18" s="10"/>
      <c r="CF18" s="10"/>
      <c r="CG18" s="10"/>
      <c r="CH18" s="10"/>
      <c r="CI18" s="10"/>
      <c r="CJ18" s="10"/>
      <c r="CK18" s="10"/>
      <c r="CL18" s="11"/>
    </row>
    <row r="19" spans="1:90" ht="14.4" customHeight="1" x14ac:dyDescent="0.3">
      <c r="A19" s="445" t="s">
        <v>9</v>
      </c>
      <c r="B19" s="453" t="s">
        <v>445</v>
      </c>
      <c r="C19" s="453"/>
      <c r="D19" s="454" t="s">
        <v>309</v>
      </c>
      <c r="E19" s="44"/>
      <c r="F19" s="44"/>
      <c r="G19" s="226"/>
      <c r="H19" s="12"/>
      <c r="J19" s="12"/>
      <c r="K19" s="12"/>
      <c r="L19" s="223"/>
      <c r="M19" s="12"/>
      <c r="N19" s="12"/>
      <c r="O19" s="12"/>
      <c r="P19" s="12"/>
      <c r="Q19" s="12"/>
      <c r="R19" s="12"/>
      <c r="S19" s="12"/>
      <c r="T19" s="12"/>
      <c r="U19" s="12"/>
      <c r="V19" s="12"/>
      <c r="W19" s="12"/>
      <c r="X19" s="12"/>
      <c r="Y19" s="12"/>
      <c r="Z19" s="12"/>
      <c r="AA19" s="12"/>
      <c r="AB19" s="12"/>
      <c r="AC19" s="12"/>
      <c r="AD19" s="12"/>
      <c r="AE19" s="12"/>
      <c r="AF19" s="12"/>
      <c r="AG19" s="12"/>
      <c r="AH19" s="12"/>
      <c r="AI19" s="12"/>
      <c r="AJ19" s="12"/>
      <c r="AK19" s="12"/>
      <c r="AL19" s="12"/>
      <c r="AM19" s="12"/>
      <c r="AN19" s="12"/>
      <c r="AO19" s="12"/>
      <c r="AP19" s="12"/>
      <c r="AQ19" s="12"/>
      <c r="AR19" s="12"/>
      <c r="AS19" s="12"/>
      <c r="AT19" s="12"/>
      <c r="AU19" s="12"/>
      <c r="AV19" s="12"/>
      <c r="AW19" s="12"/>
      <c r="AX19" s="12"/>
      <c r="AY19" s="12"/>
      <c r="AZ19" s="12"/>
      <c r="BA19" s="12"/>
      <c r="BB19" s="12"/>
      <c r="BC19" s="12"/>
      <c r="BD19" s="12"/>
      <c r="BE19" s="12"/>
      <c r="BF19" s="12"/>
      <c r="BG19" s="12"/>
      <c r="BH19" s="12"/>
      <c r="BI19" s="12"/>
      <c r="BJ19" s="12"/>
      <c r="BK19" s="12"/>
      <c r="BL19" s="12"/>
      <c r="BM19" s="12"/>
      <c r="BN19" s="12"/>
      <c r="BO19" s="12"/>
      <c r="BP19" s="12"/>
      <c r="BQ19" s="12"/>
      <c r="BR19" s="12"/>
      <c r="BS19" s="12"/>
      <c r="BT19" s="12"/>
      <c r="BU19" s="12"/>
      <c r="BV19" s="12"/>
      <c r="BW19" s="12"/>
      <c r="BX19" s="12"/>
      <c r="BY19" s="12"/>
      <c r="BZ19" s="12"/>
      <c r="CA19" s="12"/>
      <c r="CB19" s="12"/>
      <c r="CC19" s="12"/>
      <c r="CD19" s="12"/>
      <c r="CE19" s="12"/>
      <c r="CF19" s="12"/>
      <c r="CG19" s="12"/>
      <c r="CH19" s="12"/>
      <c r="CI19" s="12"/>
      <c r="CJ19" s="12"/>
      <c r="CK19" s="12"/>
      <c r="CL19" s="13"/>
    </row>
    <row r="20" spans="1:90" x14ac:dyDescent="0.3">
      <c r="A20" s="445"/>
      <c r="B20" s="453" t="s">
        <v>446</v>
      </c>
      <c r="C20" s="453"/>
      <c r="D20" s="454"/>
      <c r="E20" s="44"/>
      <c r="F20" s="44"/>
      <c r="G20" s="226"/>
      <c r="H20" s="12"/>
      <c r="J20" s="12"/>
      <c r="K20" s="12"/>
      <c r="L20" s="224"/>
      <c r="M20" s="12"/>
      <c r="N20" s="12"/>
      <c r="O20" s="12"/>
      <c r="P20" s="12"/>
      <c r="Q20" s="12"/>
      <c r="R20" s="12"/>
      <c r="S20" s="12"/>
      <c r="T20" s="12"/>
      <c r="U20" s="12"/>
      <c r="V20" s="12"/>
      <c r="W20" s="12"/>
      <c r="X20" s="12"/>
      <c r="Y20" s="12"/>
      <c r="Z20" s="12"/>
      <c r="AA20" s="12"/>
      <c r="AB20" s="12"/>
      <c r="AC20" s="12"/>
      <c r="AD20" s="12"/>
      <c r="AE20" s="12"/>
      <c r="AF20" s="12"/>
      <c r="AG20" s="12"/>
      <c r="AH20" s="12"/>
      <c r="AI20" s="12"/>
      <c r="AJ20" s="12"/>
      <c r="AK20" s="12"/>
      <c r="AL20" s="12"/>
      <c r="AM20" s="12"/>
      <c r="AN20" s="12"/>
      <c r="AO20" s="12"/>
      <c r="AP20" s="12"/>
      <c r="AQ20" s="12"/>
      <c r="AR20" s="12"/>
      <c r="AS20" s="12"/>
      <c r="AT20" s="12"/>
      <c r="AU20" s="12"/>
      <c r="AV20" s="12"/>
      <c r="AW20" s="12"/>
      <c r="AX20" s="12"/>
      <c r="AY20" s="12"/>
      <c r="AZ20" s="12"/>
      <c r="BA20" s="12"/>
      <c r="BB20" s="12"/>
      <c r="BC20" s="12"/>
      <c r="BD20" s="12"/>
      <c r="BE20" s="12"/>
      <c r="BF20" s="12"/>
      <c r="BG20" s="12"/>
      <c r="BH20" s="12"/>
      <c r="BI20" s="12"/>
      <c r="BJ20" s="12"/>
      <c r="BK20" s="12"/>
      <c r="BL20" s="12"/>
      <c r="BM20" s="12"/>
      <c r="BN20" s="12"/>
      <c r="BO20" s="12"/>
      <c r="BP20" s="12"/>
      <c r="BQ20" s="12"/>
      <c r="BR20" s="12"/>
      <c r="BS20" s="12"/>
      <c r="BT20" s="12"/>
      <c r="BU20" s="12"/>
      <c r="BV20" s="12"/>
      <c r="BW20" s="12"/>
      <c r="BX20" s="12"/>
      <c r="BY20" s="12"/>
      <c r="BZ20" s="12"/>
      <c r="CA20" s="12"/>
      <c r="CB20" s="12"/>
      <c r="CC20" s="12"/>
      <c r="CD20" s="12"/>
      <c r="CE20" s="12"/>
      <c r="CF20" s="12"/>
      <c r="CG20" s="12"/>
      <c r="CH20" s="12"/>
      <c r="CI20" s="12"/>
      <c r="CJ20" s="12"/>
      <c r="CK20" s="12"/>
      <c r="CL20" s="13"/>
    </row>
    <row r="21" spans="1:90" x14ac:dyDescent="0.3">
      <c r="A21" s="445"/>
      <c r="B21" s="453" t="s">
        <v>447</v>
      </c>
      <c r="C21" s="453"/>
      <c r="D21" s="454"/>
      <c r="E21" s="44"/>
      <c r="F21" s="44"/>
      <c r="G21" s="226"/>
      <c r="H21" s="12"/>
      <c r="J21" s="12"/>
      <c r="K21" s="12"/>
      <c r="L21" s="224"/>
      <c r="M21" s="12"/>
      <c r="N21" s="12"/>
      <c r="O21" s="12"/>
      <c r="P21" s="12"/>
      <c r="Q21" s="12"/>
      <c r="R21" s="12"/>
      <c r="S21" s="12"/>
      <c r="T21" s="12"/>
      <c r="U21" s="12"/>
      <c r="V21" s="12"/>
      <c r="W21" s="12"/>
      <c r="X21" s="12"/>
      <c r="Y21" s="12"/>
      <c r="Z21" s="12"/>
      <c r="AA21" s="12"/>
      <c r="AB21" s="12"/>
      <c r="AC21" s="12"/>
      <c r="AD21" s="12"/>
      <c r="AE21" s="12"/>
      <c r="AF21" s="12"/>
      <c r="AG21" s="12"/>
      <c r="AH21" s="12"/>
      <c r="AI21" s="12"/>
      <c r="AJ21" s="12"/>
      <c r="AK21" s="12"/>
      <c r="AL21" s="12"/>
      <c r="AM21" s="12"/>
      <c r="AN21" s="12"/>
      <c r="AO21" s="12"/>
      <c r="AP21" s="12"/>
      <c r="AQ21" s="12"/>
      <c r="AR21" s="12"/>
      <c r="AS21" s="12"/>
      <c r="AT21" s="12"/>
      <c r="AU21" s="12"/>
      <c r="AV21" s="12"/>
      <c r="AW21" s="12"/>
      <c r="AX21" s="12"/>
      <c r="AY21" s="12"/>
      <c r="AZ21" s="12"/>
      <c r="BA21" s="12"/>
      <c r="BB21" s="12"/>
      <c r="BC21" s="12"/>
      <c r="BD21" s="12"/>
      <c r="BE21" s="12"/>
      <c r="BF21" s="12"/>
      <c r="BG21" s="12"/>
      <c r="BH21" s="12"/>
      <c r="BI21" s="12"/>
      <c r="BJ21" s="12"/>
      <c r="BK21" s="12"/>
      <c r="BL21" s="12"/>
      <c r="BM21" s="12"/>
      <c r="BN21" s="12"/>
      <c r="BO21" s="12"/>
      <c r="BP21" s="12"/>
      <c r="BQ21" s="12"/>
      <c r="BR21" s="12"/>
      <c r="BS21" s="12"/>
      <c r="BT21" s="12"/>
      <c r="BU21" s="12"/>
      <c r="BV21" s="12"/>
      <c r="BW21" s="12"/>
      <c r="BX21" s="12"/>
      <c r="BY21" s="12"/>
      <c r="BZ21" s="12"/>
      <c r="CA21" s="12"/>
      <c r="CB21" s="12"/>
      <c r="CC21" s="12"/>
      <c r="CD21" s="12"/>
      <c r="CE21" s="12"/>
      <c r="CF21" s="12"/>
      <c r="CG21" s="12"/>
      <c r="CH21" s="12"/>
      <c r="CI21" s="12"/>
      <c r="CJ21" s="12"/>
      <c r="CK21" s="12"/>
      <c r="CL21" s="13"/>
    </row>
    <row r="22" spans="1:90" x14ac:dyDescent="0.3">
      <c r="A22" s="446"/>
      <c r="B22" s="453" t="s">
        <v>448</v>
      </c>
      <c r="C22" s="453"/>
      <c r="D22" s="454"/>
      <c r="E22" s="28" t="s">
        <v>449</v>
      </c>
      <c r="F22" s="222" t="s">
        <v>452</v>
      </c>
      <c r="G22" s="29" t="s">
        <v>450</v>
      </c>
      <c r="H22" s="70" t="s">
        <v>453</v>
      </c>
      <c r="I22" s="154"/>
      <c r="L22" s="225"/>
      <c r="M22" s="34"/>
      <c r="N22" s="227"/>
      <c r="O22" s="15"/>
      <c r="P22" s="15"/>
      <c r="Q22" s="12"/>
      <c r="R22" s="12"/>
      <c r="S22" s="12"/>
      <c r="T22" s="12"/>
      <c r="U22" s="12"/>
      <c r="V22" s="12"/>
      <c r="W22" s="12"/>
      <c r="X22" s="12"/>
      <c r="Y22" s="12"/>
      <c r="Z22" s="12"/>
      <c r="AA22" s="12"/>
      <c r="AB22" s="12"/>
      <c r="AC22" s="12"/>
      <c r="AD22" s="12"/>
      <c r="AE22" s="12"/>
      <c r="AF22" s="12"/>
      <c r="AG22" s="12"/>
      <c r="AH22" s="12"/>
      <c r="AI22" s="12"/>
      <c r="AJ22" s="12"/>
      <c r="AK22" s="12"/>
      <c r="AL22" s="12"/>
      <c r="AM22" s="12"/>
      <c r="AN22" s="12"/>
      <c r="AO22" s="12"/>
      <c r="AP22" s="12"/>
      <c r="AQ22" s="12"/>
      <c r="AR22" s="12"/>
      <c r="AS22" s="12"/>
      <c r="AT22" s="12"/>
      <c r="AU22" s="12"/>
      <c r="AV22" s="12"/>
      <c r="AW22" s="12"/>
      <c r="AX22" s="12"/>
      <c r="AY22" s="12"/>
      <c r="AZ22" s="12"/>
      <c r="BA22" s="12"/>
      <c r="BB22" s="12"/>
      <c r="BC22" s="12"/>
      <c r="BD22" s="12"/>
      <c r="BE22" s="12"/>
      <c r="BF22" s="12"/>
      <c r="BG22" s="12"/>
      <c r="BH22" s="12"/>
      <c r="BI22" s="12"/>
      <c r="BJ22" s="12"/>
      <c r="BK22" s="12"/>
      <c r="BL22" s="12"/>
      <c r="BM22" s="12"/>
      <c r="BN22" s="12"/>
      <c r="BO22" s="12"/>
      <c r="BP22" s="12"/>
      <c r="BQ22" s="12"/>
      <c r="BR22" s="12"/>
      <c r="BS22" s="12"/>
      <c r="BT22" s="12"/>
      <c r="BU22" s="12"/>
      <c r="BV22" s="12"/>
      <c r="BW22" s="12"/>
      <c r="BX22" s="12"/>
      <c r="BY22" s="12"/>
      <c r="BZ22" s="12"/>
      <c r="CA22" s="12"/>
      <c r="CB22" s="12"/>
      <c r="CC22" s="12"/>
      <c r="CD22" s="12"/>
      <c r="CE22" s="12"/>
      <c r="CF22" s="12"/>
      <c r="CG22" s="12"/>
      <c r="CH22" s="12"/>
      <c r="CI22" s="12"/>
      <c r="CJ22" s="12"/>
      <c r="CK22" s="12"/>
      <c r="CL22" s="13"/>
    </row>
    <row r="23" spans="1:90" x14ac:dyDescent="0.3">
      <c r="A23" s="72" t="s">
        <v>44</v>
      </c>
      <c r="B23" s="10"/>
      <c r="C23" s="10"/>
      <c r="D23" s="10"/>
      <c r="E23" s="10"/>
      <c r="F23" s="10"/>
      <c r="G23" s="10"/>
      <c r="H23" s="10"/>
      <c r="I23" s="10"/>
      <c r="J23" s="10"/>
      <c r="K23" s="10"/>
      <c r="L23" s="10"/>
      <c r="M23" s="10"/>
      <c r="N23" s="10"/>
      <c r="O23" s="10"/>
      <c r="P23" s="10"/>
      <c r="Q23" s="10"/>
      <c r="R23" s="10"/>
      <c r="S23" s="10"/>
      <c r="T23" s="10"/>
      <c r="U23" s="10"/>
      <c r="V23" s="10"/>
      <c r="W23" s="10"/>
      <c r="X23" s="10"/>
      <c r="Y23" s="10"/>
      <c r="Z23" s="10"/>
      <c r="AA23" s="10"/>
      <c r="AB23" s="10"/>
      <c r="AC23" s="10"/>
      <c r="AD23" s="10"/>
      <c r="AE23" s="10"/>
      <c r="AF23" s="10"/>
      <c r="AG23" s="10"/>
      <c r="AH23" s="10"/>
      <c r="AI23" s="10"/>
      <c r="AJ23" s="10"/>
      <c r="AK23" s="10"/>
      <c r="AL23" s="10"/>
      <c r="AM23" s="10"/>
      <c r="AN23" s="10"/>
      <c r="AO23" s="10"/>
      <c r="AP23" s="10"/>
      <c r="AQ23" s="10"/>
      <c r="AR23" s="10"/>
      <c r="AS23" s="10"/>
      <c r="AT23" s="10"/>
      <c r="AU23" s="10"/>
      <c r="AV23" s="10"/>
      <c r="AW23" s="10"/>
      <c r="AX23" s="10"/>
      <c r="AY23" s="10"/>
      <c r="AZ23" s="10"/>
      <c r="BA23" s="10"/>
      <c r="BB23" s="10"/>
      <c r="BC23" s="10"/>
      <c r="BD23" s="10"/>
      <c r="BE23" s="10"/>
      <c r="BF23" s="10"/>
      <c r="BG23" s="10"/>
      <c r="BH23" s="10"/>
      <c r="BI23" s="10"/>
      <c r="BJ23" s="10"/>
      <c r="BK23" s="10"/>
      <c r="BL23" s="10"/>
      <c r="BM23" s="10"/>
      <c r="BN23" s="10"/>
      <c r="BO23" s="10"/>
      <c r="BP23" s="10"/>
      <c r="BQ23" s="10"/>
      <c r="BR23" s="10"/>
      <c r="BS23" s="10"/>
      <c r="BT23" s="10"/>
      <c r="BU23" s="10"/>
      <c r="BV23" s="10"/>
      <c r="BW23" s="10"/>
      <c r="BX23" s="10"/>
      <c r="BY23" s="10"/>
      <c r="BZ23" s="10"/>
      <c r="CA23" s="10"/>
      <c r="CB23" s="10"/>
      <c r="CC23" s="10"/>
      <c r="CD23" s="10"/>
      <c r="CE23" s="10"/>
      <c r="CF23" s="10"/>
      <c r="CG23" s="10"/>
      <c r="CH23" s="10"/>
      <c r="CI23" s="10"/>
      <c r="CJ23" s="10"/>
      <c r="CK23" s="10"/>
      <c r="CL23" s="11"/>
    </row>
    <row r="24" spans="1:90" ht="15" customHeight="1" x14ac:dyDescent="0.3">
      <c r="A24" s="147" t="s">
        <v>186</v>
      </c>
      <c r="B24" s="33" t="s">
        <v>312</v>
      </c>
      <c r="C24" s="185" t="s">
        <v>310</v>
      </c>
      <c r="D24" s="14"/>
      <c r="E24" s="147" t="s">
        <v>703</v>
      </c>
      <c r="F24" s="313" t="s">
        <v>312</v>
      </c>
      <c r="G24" s="188" t="s">
        <v>913</v>
      </c>
      <c r="K24" s="12"/>
      <c r="L24" s="12"/>
      <c r="M24" s="12"/>
      <c r="N24" s="12"/>
      <c r="O24" s="12"/>
      <c r="P24" s="12"/>
      <c r="Q24" s="12"/>
      <c r="R24" s="12"/>
      <c r="S24" s="12"/>
      <c r="T24" s="12"/>
      <c r="U24" s="12"/>
      <c r="V24" s="12"/>
      <c r="W24" s="12"/>
      <c r="X24" s="12"/>
      <c r="Y24" s="12"/>
      <c r="Z24" s="12"/>
      <c r="AA24" s="12"/>
      <c r="AB24" s="12"/>
      <c r="AC24" s="12"/>
      <c r="AD24" s="12"/>
      <c r="AE24" s="12"/>
      <c r="AF24" s="12"/>
      <c r="AG24" s="12"/>
      <c r="AH24" s="12"/>
      <c r="AI24" s="12"/>
      <c r="AJ24" s="12"/>
      <c r="AK24" s="12"/>
      <c r="AL24" s="12"/>
      <c r="AM24" s="12"/>
      <c r="AN24" s="12"/>
      <c r="AO24" s="12"/>
      <c r="AP24" s="12"/>
      <c r="AQ24" s="12"/>
      <c r="AR24" s="12"/>
      <c r="AS24" s="12"/>
      <c r="AT24" s="12"/>
      <c r="AU24" s="12"/>
      <c r="AV24" s="12"/>
      <c r="AW24" s="12"/>
      <c r="AX24" s="12"/>
      <c r="AY24" s="12"/>
      <c r="AZ24" s="12"/>
      <c r="BA24" s="12"/>
      <c r="BB24" s="12"/>
      <c r="BC24" s="12"/>
      <c r="BD24" s="12"/>
      <c r="BE24" s="12"/>
      <c r="BF24" s="12"/>
      <c r="BG24" s="12"/>
      <c r="BH24" s="12"/>
      <c r="BI24" s="12"/>
      <c r="BJ24" s="12"/>
      <c r="BK24" s="12"/>
      <c r="BL24" s="12"/>
      <c r="BM24" s="12"/>
      <c r="BN24" s="12"/>
      <c r="BO24" s="12"/>
      <c r="BP24" s="12"/>
      <c r="BQ24" s="12"/>
      <c r="BR24" s="12"/>
      <c r="BS24" s="12"/>
      <c r="BT24" s="12"/>
      <c r="BU24" s="12"/>
      <c r="BV24" s="12"/>
      <c r="BW24" s="12"/>
      <c r="BX24" s="12"/>
      <c r="BY24" s="12"/>
      <c r="BZ24" s="12"/>
      <c r="CA24" s="12"/>
      <c r="CB24" s="12"/>
      <c r="CC24" s="12"/>
      <c r="CD24" s="12"/>
      <c r="CE24" s="12"/>
      <c r="CF24" s="12"/>
      <c r="CG24" s="12"/>
      <c r="CH24" s="12"/>
      <c r="CI24" s="12"/>
      <c r="CJ24" s="12"/>
      <c r="CK24" s="12"/>
      <c r="CL24" s="13"/>
    </row>
    <row r="25" spans="1:90" x14ac:dyDescent="0.3">
      <c r="A25" s="147" t="s">
        <v>587</v>
      </c>
      <c r="B25" s="33" t="s">
        <v>230</v>
      </c>
      <c r="C25" s="180" t="s">
        <v>311</v>
      </c>
      <c r="D25" s="183"/>
      <c r="E25" s="187"/>
      <c r="F25" s="34"/>
      <c r="G25" s="33"/>
      <c r="K25" s="12"/>
      <c r="L25" s="12"/>
      <c r="M25" s="12"/>
      <c r="N25" s="12"/>
      <c r="O25" s="12"/>
      <c r="P25" s="12"/>
      <c r="Q25" s="12"/>
      <c r="R25" s="12"/>
      <c r="S25" s="12"/>
      <c r="T25" s="12"/>
      <c r="U25" s="12"/>
      <c r="V25" s="12"/>
      <c r="W25" s="12"/>
      <c r="X25" s="12"/>
      <c r="Y25" s="12"/>
      <c r="Z25" s="12"/>
      <c r="AA25" s="12"/>
      <c r="AB25" s="12"/>
      <c r="AC25" s="12"/>
      <c r="AD25" s="12"/>
      <c r="AE25" s="12"/>
      <c r="AF25" s="12"/>
      <c r="AG25" s="12"/>
      <c r="AH25" s="12"/>
      <c r="AI25" s="12"/>
      <c r="AJ25" s="12"/>
      <c r="AK25" s="12"/>
      <c r="AL25" s="12"/>
      <c r="AM25" s="12"/>
      <c r="AN25" s="12"/>
      <c r="AO25" s="12"/>
      <c r="AP25" s="12"/>
      <c r="AQ25" s="12"/>
      <c r="AR25" s="12"/>
      <c r="AS25" s="12"/>
      <c r="AT25" s="12"/>
      <c r="AU25" s="12"/>
      <c r="AV25" s="12"/>
      <c r="AW25" s="12"/>
      <c r="AX25" s="12"/>
      <c r="AY25" s="12"/>
      <c r="AZ25" s="12"/>
      <c r="BA25" s="12"/>
      <c r="BB25" s="12"/>
      <c r="BC25" s="12"/>
      <c r="BD25" s="12"/>
      <c r="BE25" s="12"/>
      <c r="BF25" s="12"/>
      <c r="BG25" s="12"/>
      <c r="BH25" s="12"/>
      <c r="BI25" s="12"/>
      <c r="BJ25" s="12"/>
      <c r="BK25" s="12"/>
      <c r="BL25" s="12"/>
      <c r="BM25" s="12"/>
      <c r="BN25" s="12"/>
      <c r="BO25" s="12"/>
      <c r="BP25" s="12"/>
      <c r="BQ25" s="12"/>
      <c r="BR25" s="12"/>
      <c r="BS25" s="12"/>
      <c r="BT25" s="12"/>
      <c r="BU25" s="12"/>
      <c r="BV25" s="12"/>
      <c r="BW25" s="12"/>
      <c r="BX25" s="12"/>
      <c r="BY25" s="12"/>
      <c r="BZ25" s="12"/>
      <c r="CA25" s="12"/>
      <c r="CB25" s="12"/>
      <c r="CC25" s="12"/>
      <c r="CD25" s="12"/>
      <c r="CE25" s="12"/>
      <c r="CF25" s="12"/>
      <c r="CG25" s="12"/>
      <c r="CH25" s="12"/>
      <c r="CI25" s="12"/>
      <c r="CJ25" s="12"/>
      <c r="CK25" s="12"/>
      <c r="CL25" s="13"/>
    </row>
    <row r="26" spans="1:90" ht="14.4" customHeight="1" x14ac:dyDescent="0.3">
      <c r="A26" s="304"/>
      <c r="B26" s="305"/>
      <c r="C26" s="180"/>
      <c r="D26" s="187"/>
      <c r="E26" s="14"/>
      <c r="K26" s="12"/>
      <c r="L26" s="12"/>
      <c r="M26" s="12"/>
      <c r="N26" s="12"/>
      <c r="O26" s="12"/>
      <c r="P26" s="12"/>
      <c r="Q26" s="12"/>
      <c r="R26" s="12"/>
      <c r="S26" s="12"/>
      <c r="T26" s="12"/>
      <c r="U26" s="12"/>
      <c r="V26" s="12"/>
      <c r="W26" s="12"/>
      <c r="X26" s="12"/>
      <c r="Y26" s="12"/>
      <c r="Z26" s="12"/>
      <c r="AA26" s="12"/>
      <c r="AB26" s="12"/>
      <c r="AC26" s="12"/>
      <c r="AD26" s="12"/>
      <c r="AE26" s="12"/>
      <c r="AF26" s="12"/>
      <c r="AG26" s="12"/>
      <c r="AH26" s="12"/>
      <c r="AI26" s="12"/>
      <c r="AJ26" s="12"/>
      <c r="AK26" s="12"/>
      <c r="AL26" s="12"/>
      <c r="AM26" s="12"/>
      <c r="AN26" s="12"/>
      <c r="AO26" s="12"/>
      <c r="AP26" s="12"/>
      <c r="AQ26" s="12"/>
      <c r="AR26" s="12"/>
      <c r="AS26" s="12"/>
      <c r="AT26" s="12"/>
      <c r="AU26" s="12"/>
      <c r="AV26" s="12"/>
      <c r="AW26" s="12"/>
      <c r="AX26" s="12"/>
      <c r="AY26" s="12"/>
      <c r="AZ26" s="12"/>
      <c r="BA26" s="12"/>
      <c r="BB26" s="12"/>
      <c r="BC26" s="12"/>
      <c r="BD26" s="12"/>
      <c r="BE26" s="12"/>
      <c r="BF26" s="12"/>
      <c r="BG26" s="12"/>
      <c r="BH26" s="12"/>
      <c r="BI26" s="12"/>
      <c r="BJ26" s="12"/>
      <c r="BK26" s="12"/>
      <c r="BL26" s="12"/>
      <c r="BM26" s="12"/>
      <c r="BN26" s="12"/>
      <c r="BO26" s="12"/>
      <c r="BP26" s="12"/>
      <c r="BQ26" s="12"/>
      <c r="BR26" s="12"/>
      <c r="BS26" s="12"/>
      <c r="BT26" s="12"/>
      <c r="BU26" s="12"/>
      <c r="BV26" s="12"/>
      <c r="BW26" s="12"/>
      <c r="BX26" s="12"/>
      <c r="BY26" s="12"/>
      <c r="BZ26" s="12"/>
      <c r="CA26" s="12"/>
      <c r="CB26" s="12"/>
      <c r="CC26" s="12"/>
      <c r="CD26" s="12"/>
      <c r="CE26" s="12"/>
      <c r="CF26" s="12"/>
      <c r="CG26" s="12"/>
      <c r="CH26" s="12"/>
      <c r="CI26" s="12"/>
      <c r="CJ26" s="12"/>
      <c r="CK26" s="12"/>
      <c r="CL26" s="13"/>
    </row>
    <row r="27" spans="1:90" x14ac:dyDescent="0.3">
      <c r="A27" s="147" t="s">
        <v>187</v>
      </c>
      <c r="B27" s="33" t="s">
        <v>312</v>
      </c>
      <c r="C27" s="188" t="s">
        <v>313</v>
      </c>
      <c r="D27" s="14"/>
      <c r="E27" s="14"/>
      <c r="F27" s="14"/>
      <c r="K27" s="12"/>
      <c r="L27" s="12"/>
      <c r="M27" s="12"/>
      <c r="N27" s="12"/>
      <c r="O27" s="12"/>
      <c r="P27" s="12"/>
      <c r="Q27" s="12"/>
      <c r="R27" s="12"/>
      <c r="S27" s="12"/>
      <c r="T27" s="12"/>
      <c r="U27" s="12"/>
      <c r="V27" s="12"/>
      <c r="W27" s="12"/>
      <c r="X27" s="12"/>
      <c r="Y27" s="12"/>
      <c r="Z27" s="12"/>
      <c r="AA27" s="12"/>
      <c r="AB27" s="12"/>
      <c r="AC27" s="12"/>
      <c r="AD27" s="12"/>
      <c r="AE27" s="12"/>
      <c r="AF27" s="12"/>
      <c r="AG27" s="12"/>
      <c r="AH27" s="12"/>
      <c r="AI27" s="12"/>
      <c r="AJ27" s="12"/>
      <c r="AK27" s="12"/>
      <c r="AL27" s="12"/>
      <c r="AM27" s="12"/>
      <c r="AN27" s="12"/>
      <c r="AO27" s="12"/>
      <c r="AP27" s="12"/>
      <c r="AQ27" s="12"/>
      <c r="AR27" s="12"/>
      <c r="AS27" s="12"/>
      <c r="AT27" s="12"/>
      <c r="AU27" s="12"/>
      <c r="AV27" s="12"/>
      <c r="AW27" s="12"/>
      <c r="AX27" s="12"/>
      <c r="AY27" s="12"/>
      <c r="AZ27" s="12"/>
      <c r="BA27" s="12"/>
      <c r="BB27" s="12"/>
      <c r="BC27" s="12"/>
      <c r="BD27" s="12"/>
      <c r="BE27" s="12"/>
      <c r="BF27" s="12"/>
      <c r="BG27" s="12"/>
      <c r="BH27" s="12"/>
      <c r="BI27" s="12"/>
      <c r="BJ27" s="12"/>
      <c r="BK27" s="12"/>
      <c r="BL27" s="12"/>
      <c r="BM27" s="12"/>
      <c r="BN27" s="12"/>
      <c r="BO27" s="12"/>
      <c r="BP27" s="12"/>
      <c r="BQ27" s="12"/>
      <c r="BR27" s="12"/>
      <c r="BS27" s="12"/>
      <c r="BT27" s="12"/>
      <c r="BU27" s="12"/>
      <c r="BV27" s="12"/>
      <c r="BW27" s="12"/>
      <c r="BX27" s="12"/>
      <c r="BY27" s="12"/>
      <c r="BZ27" s="12"/>
      <c r="CA27" s="12"/>
      <c r="CB27" s="12"/>
      <c r="CC27" s="12"/>
      <c r="CD27" s="12"/>
      <c r="CE27" s="12"/>
      <c r="CF27" s="12"/>
      <c r="CG27" s="12"/>
      <c r="CH27" s="12"/>
      <c r="CI27" s="12"/>
      <c r="CJ27" s="12"/>
      <c r="CK27" s="12"/>
      <c r="CL27" s="13"/>
    </row>
    <row r="28" spans="1:90" x14ac:dyDescent="0.3">
      <c r="A28" s="147" t="s">
        <v>188</v>
      </c>
      <c r="B28" s="33" t="s">
        <v>312</v>
      </c>
      <c r="C28" s="180" t="s">
        <v>314</v>
      </c>
      <c r="D28" s="187"/>
      <c r="E28" s="14"/>
      <c r="F28" s="34"/>
      <c r="K28" s="12"/>
      <c r="L28" s="12"/>
      <c r="M28" s="12"/>
      <c r="N28" s="12"/>
      <c r="O28" s="12"/>
      <c r="P28" s="12"/>
      <c r="Q28" s="12"/>
      <c r="R28" s="12"/>
      <c r="S28" s="12"/>
      <c r="T28" s="12"/>
      <c r="U28" s="12"/>
      <c r="V28" s="12"/>
      <c r="W28" s="12"/>
      <c r="X28" s="12"/>
      <c r="Y28" s="12"/>
      <c r="Z28" s="12"/>
      <c r="AA28" s="12"/>
      <c r="AB28" s="12"/>
      <c r="AC28" s="12"/>
      <c r="AD28" s="12"/>
      <c r="AE28" s="12"/>
      <c r="AF28" s="12"/>
      <c r="AG28" s="12"/>
      <c r="AH28" s="12"/>
      <c r="AI28" s="12"/>
      <c r="AJ28" s="12"/>
      <c r="AK28" s="12"/>
      <c r="AL28" s="12"/>
      <c r="AM28" s="12"/>
      <c r="AN28" s="12"/>
      <c r="AO28" s="12"/>
      <c r="AP28" s="12"/>
      <c r="AQ28" s="12"/>
      <c r="AR28" s="12"/>
      <c r="AS28" s="12"/>
      <c r="AT28" s="12"/>
      <c r="AU28" s="12"/>
      <c r="AV28" s="12"/>
      <c r="AW28" s="12"/>
      <c r="AX28" s="12"/>
      <c r="AY28" s="12"/>
      <c r="AZ28" s="12"/>
      <c r="BA28" s="12"/>
      <c r="BB28" s="12"/>
      <c r="BC28" s="12"/>
      <c r="BD28" s="12"/>
      <c r="BE28" s="12"/>
      <c r="BF28" s="12"/>
      <c r="BG28" s="12"/>
      <c r="BH28" s="12"/>
      <c r="BI28" s="12"/>
      <c r="BJ28" s="12"/>
      <c r="BK28" s="12"/>
      <c r="BL28" s="12"/>
      <c r="BM28" s="12"/>
      <c r="BN28" s="12"/>
      <c r="BO28" s="12"/>
      <c r="BP28" s="12"/>
      <c r="BQ28" s="12"/>
      <c r="BR28" s="12"/>
      <c r="BS28" s="12"/>
      <c r="BT28" s="12"/>
      <c r="BU28" s="12"/>
      <c r="BV28" s="12"/>
      <c r="BW28" s="12"/>
      <c r="BX28" s="12"/>
      <c r="BY28" s="12"/>
      <c r="BZ28" s="12"/>
      <c r="CA28" s="12"/>
      <c r="CB28" s="12"/>
      <c r="CC28" s="12"/>
      <c r="CD28" s="12"/>
      <c r="CE28" s="12"/>
      <c r="CF28" s="12"/>
      <c r="CG28" s="12"/>
      <c r="CH28" s="12"/>
      <c r="CI28" s="12"/>
      <c r="CJ28" s="12"/>
      <c r="CK28" s="12"/>
      <c r="CL28" s="13"/>
    </row>
    <row r="29" spans="1:90" x14ac:dyDescent="0.3">
      <c r="A29" s="147" t="s">
        <v>189</v>
      </c>
      <c r="B29" s="33" t="s">
        <v>312</v>
      </c>
      <c r="C29" s="180" t="s">
        <v>315</v>
      </c>
      <c r="D29" s="187"/>
      <c r="E29" s="14"/>
      <c r="F29" s="34"/>
      <c r="K29" s="12"/>
      <c r="L29" s="12"/>
      <c r="M29" s="12"/>
      <c r="N29" s="12"/>
      <c r="O29" s="12"/>
      <c r="P29" s="12"/>
      <c r="Q29" s="12"/>
      <c r="R29" s="12"/>
      <c r="S29" s="12"/>
      <c r="T29" s="12"/>
      <c r="U29" s="12"/>
      <c r="V29" s="12"/>
      <c r="W29" s="12"/>
      <c r="X29" s="12"/>
      <c r="Y29" s="12"/>
      <c r="Z29" s="12"/>
      <c r="AA29" s="12"/>
      <c r="AB29" s="12"/>
      <c r="AC29" s="12"/>
      <c r="AD29" s="12"/>
      <c r="AE29" s="12"/>
      <c r="AF29" s="12"/>
      <c r="AG29" s="12"/>
      <c r="AH29" s="12"/>
      <c r="AI29" s="12"/>
      <c r="AJ29" s="12"/>
      <c r="AK29" s="12"/>
      <c r="AL29" s="12"/>
      <c r="AM29" s="12"/>
      <c r="AN29" s="12"/>
      <c r="AO29" s="12"/>
      <c r="AP29" s="12"/>
      <c r="AQ29" s="12"/>
      <c r="AR29" s="12"/>
      <c r="AS29" s="12"/>
      <c r="AT29" s="12"/>
      <c r="AU29" s="12"/>
      <c r="AV29" s="12"/>
      <c r="AW29" s="12"/>
      <c r="AX29" s="12"/>
      <c r="AY29" s="12"/>
      <c r="AZ29" s="12"/>
      <c r="BA29" s="12"/>
      <c r="BB29" s="12"/>
      <c r="BC29" s="12"/>
      <c r="BD29" s="12"/>
      <c r="BE29" s="12"/>
      <c r="BF29" s="12"/>
      <c r="BG29" s="12"/>
      <c r="BH29" s="12"/>
      <c r="BI29" s="12"/>
      <c r="BJ29" s="12"/>
      <c r="BK29" s="12"/>
      <c r="BL29" s="12"/>
      <c r="BM29" s="12"/>
      <c r="BN29" s="12"/>
      <c r="BO29" s="12"/>
      <c r="BP29" s="12"/>
      <c r="BQ29" s="12"/>
      <c r="BR29" s="12"/>
      <c r="BS29" s="12"/>
      <c r="BT29" s="12"/>
      <c r="BU29" s="12"/>
      <c r="BV29" s="12"/>
      <c r="BW29" s="12"/>
      <c r="BX29" s="12"/>
      <c r="BY29" s="12"/>
      <c r="BZ29" s="12"/>
      <c r="CA29" s="12"/>
      <c r="CB29" s="12"/>
      <c r="CC29" s="12"/>
      <c r="CD29" s="12"/>
      <c r="CE29" s="12"/>
      <c r="CF29" s="12"/>
      <c r="CG29" s="12"/>
      <c r="CH29" s="12"/>
      <c r="CI29" s="12"/>
      <c r="CJ29" s="12"/>
      <c r="CK29" s="12"/>
      <c r="CL29" s="13"/>
    </row>
    <row r="30" spans="1:90" x14ac:dyDescent="0.3">
      <c r="A30" s="147" t="s">
        <v>891</v>
      </c>
      <c r="B30" s="33" t="s">
        <v>185</v>
      </c>
      <c r="C30" s="186" t="s">
        <v>316</v>
      </c>
      <c r="D30" s="180"/>
      <c r="E30" s="14"/>
      <c r="F30" s="34"/>
      <c r="K30" s="12"/>
      <c r="L30" s="12"/>
      <c r="M30" s="12"/>
      <c r="N30" s="12"/>
      <c r="O30" s="12"/>
      <c r="P30" s="12"/>
      <c r="Q30" s="12"/>
      <c r="R30" s="12"/>
      <c r="S30" s="12"/>
      <c r="T30" s="12"/>
      <c r="U30" s="12"/>
      <c r="V30" s="12"/>
      <c r="W30" s="12"/>
      <c r="X30" s="12"/>
      <c r="Y30" s="12"/>
      <c r="Z30" s="12"/>
      <c r="AA30" s="12"/>
      <c r="AB30" s="12"/>
      <c r="AC30" s="12"/>
      <c r="AD30" s="12"/>
      <c r="AE30" s="12"/>
      <c r="AF30" s="12"/>
      <c r="AG30" s="12"/>
      <c r="AH30" s="12"/>
      <c r="AI30" s="12"/>
      <c r="AJ30" s="12"/>
      <c r="AK30" s="12"/>
      <c r="AL30" s="12"/>
      <c r="AM30" s="12"/>
      <c r="AN30" s="12"/>
      <c r="AO30" s="12"/>
      <c r="AP30" s="12"/>
      <c r="AQ30" s="12"/>
      <c r="AR30" s="12"/>
      <c r="AS30" s="12"/>
      <c r="AT30" s="12"/>
      <c r="AU30" s="12"/>
      <c r="AV30" s="12"/>
      <c r="AW30" s="12"/>
      <c r="AX30" s="12"/>
      <c r="AY30" s="12"/>
      <c r="AZ30" s="12"/>
      <c r="BA30" s="12"/>
      <c r="BB30" s="12"/>
      <c r="BC30" s="12"/>
      <c r="BD30" s="12"/>
      <c r="BE30" s="12"/>
      <c r="BF30" s="12"/>
      <c r="BG30" s="12"/>
      <c r="BH30" s="12"/>
      <c r="BI30" s="12"/>
      <c r="BJ30" s="12"/>
      <c r="BK30" s="12"/>
      <c r="BL30" s="12"/>
      <c r="BM30" s="12"/>
      <c r="BN30" s="12"/>
      <c r="BO30" s="12"/>
      <c r="BP30" s="12"/>
      <c r="BQ30" s="12"/>
      <c r="BR30" s="12"/>
      <c r="BS30" s="12"/>
      <c r="BT30" s="12"/>
      <c r="BU30" s="12"/>
      <c r="BV30" s="12"/>
      <c r="BW30" s="12"/>
      <c r="BX30" s="12"/>
      <c r="BY30" s="12"/>
      <c r="BZ30" s="12"/>
      <c r="CA30" s="12"/>
      <c r="CB30" s="12"/>
      <c r="CC30" s="12"/>
      <c r="CD30" s="12"/>
      <c r="CE30" s="12"/>
      <c r="CF30" s="12"/>
      <c r="CG30" s="12"/>
      <c r="CH30" s="12"/>
      <c r="CI30" s="12"/>
      <c r="CJ30" s="12"/>
      <c r="CK30" s="12"/>
      <c r="CL30" s="13"/>
    </row>
    <row r="31" spans="1:90" x14ac:dyDescent="0.3">
      <c r="A31" s="72" t="s">
        <v>64</v>
      </c>
      <c r="B31" s="10"/>
      <c r="C31" s="10"/>
      <c r="D31" s="21"/>
      <c r="E31" s="22"/>
      <c r="F31" s="23"/>
      <c r="G31" s="23"/>
      <c r="H31" s="10"/>
      <c r="I31" s="10"/>
      <c r="J31" s="10"/>
      <c r="K31" s="10"/>
      <c r="L31" s="10"/>
      <c r="M31" s="10"/>
      <c r="N31" s="10"/>
      <c r="O31" s="10"/>
      <c r="P31" s="10"/>
      <c r="Q31" s="10"/>
      <c r="R31" s="10"/>
      <c r="S31" s="10"/>
      <c r="T31" s="10"/>
      <c r="U31" s="10"/>
      <c r="V31" s="10"/>
      <c r="W31" s="10"/>
      <c r="X31" s="10"/>
      <c r="Y31" s="10"/>
      <c r="Z31" s="10"/>
      <c r="AA31" s="10"/>
      <c r="AB31" s="10"/>
      <c r="AC31" s="10"/>
      <c r="AD31" s="10"/>
      <c r="AE31" s="10"/>
      <c r="AF31" s="10"/>
      <c r="AG31" s="10"/>
      <c r="AH31" s="10"/>
      <c r="AI31" s="10"/>
      <c r="AJ31" s="10"/>
      <c r="AK31" s="10"/>
      <c r="AL31" s="10"/>
      <c r="AM31" s="10"/>
      <c r="AN31" s="10"/>
      <c r="AO31" s="10"/>
      <c r="AP31" s="10"/>
      <c r="AQ31" s="10"/>
      <c r="AR31" s="10"/>
      <c r="AS31" s="10"/>
      <c r="AT31" s="10"/>
      <c r="AU31" s="10"/>
      <c r="AV31" s="10"/>
      <c r="AW31" s="10"/>
      <c r="AX31" s="10"/>
      <c r="AY31" s="10"/>
      <c r="AZ31" s="10"/>
      <c r="BA31" s="10"/>
      <c r="BB31" s="10"/>
      <c r="BC31" s="10"/>
      <c r="BD31" s="10"/>
      <c r="BE31" s="10"/>
      <c r="BF31" s="10"/>
      <c r="BG31" s="10"/>
      <c r="BH31" s="10"/>
      <c r="BI31" s="10"/>
      <c r="BJ31" s="10"/>
      <c r="BK31" s="10"/>
      <c r="BL31" s="10"/>
      <c r="BM31" s="10"/>
      <c r="BN31" s="10"/>
      <c r="BO31" s="10"/>
      <c r="BP31" s="10"/>
      <c r="BQ31" s="10"/>
      <c r="BR31" s="10"/>
      <c r="BS31" s="10"/>
      <c r="BT31" s="10"/>
      <c r="BU31" s="10"/>
      <c r="BV31" s="10"/>
      <c r="BW31" s="10"/>
      <c r="BX31" s="10"/>
      <c r="BY31" s="10"/>
      <c r="BZ31" s="10"/>
      <c r="CA31" s="10"/>
      <c r="CB31" s="10"/>
      <c r="CC31" s="10"/>
      <c r="CD31" s="10"/>
      <c r="CE31" s="10"/>
      <c r="CF31" s="10"/>
      <c r="CG31" s="10"/>
      <c r="CH31" s="10"/>
      <c r="CI31" s="10"/>
      <c r="CJ31" s="10"/>
      <c r="CK31" s="10"/>
      <c r="CL31" s="11"/>
    </row>
    <row r="32" spans="1:90" x14ac:dyDescent="0.3">
      <c r="A32" s="147" t="s">
        <v>885</v>
      </c>
      <c r="B32" s="33" t="s">
        <v>192</v>
      </c>
      <c r="C32" s="180" t="s">
        <v>317</v>
      </c>
      <c r="D32" s="189"/>
      <c r="E32" s="24"/>
      <c r="F32" s="24"/>
      <c r="G32" s="24"/>
      <c r="H32" s="24"/>
      <c r="I32" s="24"/>
      <c r="J32" s="24"/>
      <c r="K32" s="24"/>
      <c r="L32" s="24"/>
      <c r="M32" s="24"/>
      <c r="N32" s="24"/>
      <c r="O32" s="24"/>
      <c r="P32" s="24"/>
      <c r="Q32" s="24"/>
      <c r="R32" s="24"/>
      <c r="S32" s="24"/>
      <c r="T32" s="24"/>
      <c r="U32" s="12"/>
      <c r="V32" s="12"/>
      <c r="W32" s="12"/>
      <c r="X32" s="12"/>
      <c r="Y32" s="12"/>
      <c r="Z32" s="12"/>
      <c r="AA32" s="12"/>
      <c r="AB32" s="12"/>
      <c r="AC32" s="12"/>
      <c r="AD32" s="12"/>
      <c r="AE32" s="12"/>
      <c r="AF32" s="12"/>
      <c r="AG32" s="12"/>
      <c r="AH32" s="12"/>
      <c r="AI32" s="12"/>
      <c r="AJ32" s="12"/>
      <c r="AK32" s="12"/>
      <c r="AL32" s="12"/>
      <c r="AM32" s="12"/>
      <c r="AN32" s="12"/>
      <c r="AO32" s="12"/>
      <c r="AP32" s="12"/>
      <c r="AQ32" s="12"/>
      <c r="AR32" s="12"/>
      <c r="AS32" s="12"/>
      <c r="AT32" s="12"/>
      <c r="AU32" s="12"/>
      <c r="AV32" s="12"/>
      <c r="AW32" s="12"/>
      <c r="AX32" s="12"/>
      <c r="AY32" s="12"/>
      <c r="AZ32" s="12"/>
      <c r="BA32" s="12"/>
      <c r="BB32" s="12"/>
      <c r="BC32" s="12"/>
      <c r="BD32" s="12"/>
      <c r="BE32" s="12"/>
      <c r="BF32" s="12"/>
      <c r="BG32" s="12"/>
      <c r="BH32" s="12"/>
      <c r="BI32" s="12"/>
      <c r="BJ32" s="12"/>
      <c r="BK32" s="12"/>
      <c r="BL32" s="12"/>
      <c r="BM32" s="12"/>
      <c r="BN32" s="12"/>
      <c r="BO32" s="12"/>
      <c r="BP32" s="12"/>
      <c r="BQ32" s="12"/>
      <c r="BR32" s="12"/>
      <c r="BS32" s="12"/>
      <c r="BT32" s="12"/>
      <c r="BU32" s="12"/>
      <c r="BV32" s="12"/>
      <c r="BW32" s="12"/>
      <c r="BX32" s="12"/>
      <c r="BY32" s="12"/>
      <c r="BZ32" s="12"/>
      <c r="CA32" s="12"/>
      <c r="CB32" s="12"/>
      <c r="CC32" s="12"/>
      <c r="CD32" s="12"/>
      <c r="CE32" s="12"/>
      <c r="CF32" s="12"/>
      <c r="CG32" s="12"/>
      <c r="CH32" s="12"/>
      <c r="CI32" s="12"/>
      <c r="CJ32" s="12"/>
      <c r="CK32" s="12"/>
      <c r="CL32" s="13"/>
    </row>
    <row r="33" spans="1:90" x14ac:dyDescent="0.3">
      <c r="A33" s="147" t="s">
        <v>886</v>
      </c>
      <c r="B33" s="33" t="s">
        <v>192</v>
      </c>
      <c r="C33" s="180" t="s">
        <v>317</v>
      </c>
      <c r="D33" s="189"/>
      <c r="E33" s="24"/>
      <c r="F33" s="24"/>
      <c r="G33" s="24"/>
      <c r="H33" s="24"/>
      <c r="I33" s="24"/>
      <c r="J33" s="24"/>
      <c r="K33" s="24"/>
      <c r="L33" s="24"/>
      <c r="M33" s="24"/>
      <c r="N33" s="24"/>
      <c r="O33" s="24"/>
      <c r="P33" s="24"/>
      <c r="Q33" s="24"/>
      <c r="R33" s="24"/>
      <c r="S33" s="24"/>
      <c r="T33" s="24"/>
      <c r="U33" s="12"/>
      <c r="V33" s="12"/>
      <c r="W33" s="12"/>
      <c r="X33" s="12"/>
      <c r="Y33" s="12"/>
      <c r="Z33" s="12"/>
      <c r="AA33" s="12"/>
      <c r="AB33" s="12"/>
      <c r="AC33" s="12"/>
      <c r="AD33" s="12"/>
      <c r="AE33" s="12"/>
      <c r="AF33" s="12"/>
      <c r="AG33" s="12"/>
      <c r="AH33" s="12"/>
      <c r="AI33" s="12"/>
      <c r="AJ33" s="12"/>
      <c r="AK33" s="12"/>
      <c r="AL33" s="12"/>
      <c r="AM33" s="12"/>
      <c r="AN33" s="12"/>
      <c r="AO33" s="12"/>
      <c r="AP33" s="12"/>
      <c r="AQ33" s="12"/>
      <c r="AR33" s="12"/>
      <c r="AS33" s="12"/>
      <c r="AT33" s="12"/>
      <c r="AU33" s="12"/>
      <c r="AV33" s="12"/>
      <c r="AW33" s="12"/>
      <c r="AX33" s="12"/>
      <c r="AY33" s="12"/>
      <c r="AZ33" s="12"/>
      <c r="BA33" s="12"/>
      <c r="BB33" s="12"/>
      <c r="BC33" s="12"/>
      <c r="BD33" s="12"/>
      <c r="BE33" s="12"/>
      <c r="BF33" s="12"/>
      <c r="BG33" s="12"/>
      <c r="BH33" s="12"/>
      <c r="BI33" s="12"/>
      <c r="BJ33" s="12"/>
      <c r="BK33" s="12"/>
      <c r="BL33" s="12"/>
      <c r="BM33" s="12"/>
      <c r="BN33" s="12"/>
      <c r="BO33" s="12"/>
      <c r="BP33" s="12"/>
      <c r="BQ33" s="12"/>
      <c r="BR33" s="12"/>
      <c r="BS33" s="12"/>
      <c r="BT33" s="12"/>
      <c r="BU33" s="12"/>
      <c r="BV33" s="12"/>
      <c r="BW33" s="12"/>
      <c r="BX33" s="12"/>
      <c r="BY33" s="12"/>
      <c r="BZ33" s="12"/>
      <c r="CA33" s="12"/>
      <c r="CB33" s="12"/>
      <c r="CC33" s="12"/>
      <c r="CD33" s="12"/>
      <c r="CE33" s="12"/>
      <c r="CF33" s="12"/>
      <c r="CG33" s="12"/>
      <c r="CH33" s="12"/>
      <c r="CI33" s="12"/>
      <c r="CJ33" s="12"/>
      <c r="CK33" s="12"/>
      <c r="CL33" s="13"/>
    </row>
    <row r="34" spans="1:90" x14ac:dyDescent="0.3">
      <c r="A34" s="147" t="s">
        <v>887</v>
      </c>
      <c r="B34" s="33" t="s">
        <v>192</v>
      </c>
      <c r="C34" s="180" t="s">
        <v>317</v>
      </c>
      <c r="D34" s="189"/>
      <c r="E34" s="24"/>
      <c r="F34" s="24"/>
      <c r="G34" s="24"/>
      <c r="H34" s="24"/>
      <c r="I34" s="24"/>
      <c r="J34" s="24"/>
      <c r="K34" s="24"/>
      <c r="L34" s="24"/>
      <c r="M34" s="24"/>
      <c r="N34" s="24"/>
      <c r="O34" s="24"/>
      <c r="P34" s="24"/>
      <c r="Q34" s="24"/>
      <c r="R34" s="24"/>
      <c r="S34" s="24"/>
      <c r="T34" s="24"/>
      <c r="U34" s="12"/>
      <c r="V34" s="12"/>
      <c r="W34" s="12"/>
      <c r="X34" s="12"/>
      <c r="Y34" s="12"/>
      <c r="Z34" s="12"/>
      <c r="AA34" s="12"/>
      <c r="AB34" s="12"/>
      <c r="AC34" s="12"/>
      <c r="AD34" s="12"/>
      <c r="AE34" s="12"/>
      <c r="AF34" s="12"/>
      <c r="AG34" s="12"/>
      <c r="AH34" s="12"/>
      <c r="AI34" s="12"/>
      <c r="AJ34" s="12"/>
      <c r="AK34" s="12"/>
      <c r="AL34" s="12"/>
      <c r="AM34" s="12"/>
      <c r="AN34" s="12"/>
      <c r="AO34" s="12"/>
      <c r="AP34" s="12"/>
      <c r="AQ34" s="12"/>
      <c r="AR34" s="12"/>
      <c r="AS34" s="12"/>
      <c r="AT34" s="12"/>
      <c r="AU34" s="12"/>
      <c r="AV34" s="12"/>
      <c r="AW34" s="12"/>
      <c r="AX34" s="12"/>
      <c r="AY34" s="12"/>
      <c r="AZ34" s="12"/>
      <c r="BA34" s="12"/>
      <c r="BB34" s="12"/>
      <c r="BC34" s="12"/>
      <c r="BD34" s="12"/>
      <c r="BE34" s="12"/>
      <c r="BF34" s="12"/>
      <c r="BG34" s="12"/>
      <c r="BH34" s="12"/>
      <c r="BI34" s="12"/>
      <c r="BJ34" s="12"/>
      <c r="BK34" s="12"/>
      <c r="BL34" s="12"/>
      <c r="BM34" s="12"/>
      <c r="BN34" s="12"/>
      <c r="BO34" s="12"/>
      <c r="BP34" s="12"/>
      <c r="BQ34" s="12"/>
      <c r="BR34" s="12"/>
      <c r="BS34" s="12"/>
      <c r="BT34" s="12"/>
      <c r="BU34" s="12"/>
      <c r="BV34" s="12"/>
      <c r="BW34" s="12"/>
      <c r="BX34" s="12"/>
      <c r="BY34" s="12"/>
      <c r="BZ34" s="12"/>
      <c r="CA34" s="12"/>
      <c r="CB34" s="12"/>
      <c r="CC34" s="12"/>
      <c r="CD34" s="12"/>
      <c r="CE34" s="12"/>
      <c r="CF34" s="12"/>
      <c r="CG34" s="12"/>
      <c r="CH34" s="12"/>
      <c r="CI34" s="12"/>
      <c r="CJ34" s="12"/>
      <c r="CK34" s="12"/>
      <c r="CL34" s="13"/>
    </row>
    <row r="35" spans="1:90" x14ac:dyDescent="0.3">
      <c r="A35" s="147" t="s">
        <v>228</v>
      </c>
      <c r="B35" s="33" t="s">
        <v>191</v>
      </c>
      <c r="C35" s="190" t="s">
        <v>318</v>
      </c>
      <c r="D35" s="189"/>
      <c r="E35" s="24"/>
      <c r="F35" s="24"/>
      <c r="G35" s="24"/>
      <c r="H35" s="12"/>
      <c r="I35" s="12"/>
      <c r="J35" s="12"/>
      <c r="K35" s="12"/>
      <c r="L35" s="12"/>
      <c r="M35" s="12"/>
      <c r="N35" s="12"/>
      <c r="O35" s="12"/>
      <c r="P35" s="12"/>
      <c r="Q35" s="12"/>
      <c r="R35" s="12"/>
      <c r="S35" s="12"/>
      <c r="T35" s="12"/>
      <c r="U35" s="12"/>
      <c r="V35" s="12"/>
      <c r="W35" s="12"/>
      <c r="X35" s="12"/>
      <c r="Y35" s="12"/>
      <c r="Z35" s="12"/>
      <c r="AA35" s="12"/>
      <c r="AB35" s="12"/>
      <c r="AC35" s="12"/>
      <c r="AD35" s="12"/>
      <c r="AE35" s="12"/>
      <c r="AF35" s="12"/>
      <c r="AG35" s="12"/>
      <c r="AH35" s="12"/>
      <c r="AI35" s="12"/>
      <c r="AJ35" s="12"/>
      <c r="AK35" s="12"/>
      <c r="AL35" s="12"/>
      <c r="AM35" s="12"/>
      <c r="AN35" s="12"/>
      <c r="AO35" s="12"/>
      <c r="AP35" s="12"/>
      <c r="AQ35" s="12"/>
      <c r="AR35" s="12"/>
      <c r="AS35" s="12"/>
      <c r="AT35" s="12"/>
      <c r="AU35" s="12"/>
      <c r="AV35" s="12"/>
      <c r="AW35" s="12"/>
      <c r="AX35" s="12"/>
      <c r="AY35" s="12"/>
      <c r="AZ35" s="12"/>
      <c r="BA35" s="12"/>
      <c r="BB35" s="12"/>
      <c r="BC35" s="12"/>
      <c r="BD35" s="12"/>
      <c r="BE35" s="12"/>
      <c r="BF35" s="12"/>
      <c r="BG35" s="12"/>
      <c r="BH35" s="12"/>
      <c r="BI35" s="12"/>
      <c r="BJ35" s="12"/>
      <c r="BK35" s="12"/>
      <c r="BL35" s="12"/>
      <c r="BM35" s="12"/>
      <c r="BN35" s="12"/>
      <c r="BO35" s="12"/>
      <c r="BP35" s="12"/>
      <c r="BQ35" s="12"/>
      <c r="BR35" s="12"/>
      <c r="BS35" s="12"/>
      <c r="BT35" s="12"/>
      <c r="BU35" s="12"/>
      <c r="BV35" s="12"/>
      <c r="BW35" s="12"/>
      <c r="BX35" s="12"/>
      <c r="BY35" s="12"/>
      <c r="BZ35" s="12"/>
      <c r="CA35" s="12"/>
      <c r="CB35" s="12"/>
      <c r="CC35" s="12"/>
      <c r="CD35" s="12"/>
      <c r="CE35" s="12"/>
      <c r="CF35" s="12"/>
      <c r="CG35" s="12"/>
      <c r="CH35" s="12"/>
      <c r="CI35" s="12"/>
      <c r="CJ35" s="12"/>
      <c r="CK35" s="12"/>
      <c r="CL35" s="13"/>
    </row>
    <row r="36" spans="1:90" x14ac:dyDescent="0.3">
      <c r="A36" s="147" t="s">
        <v>227</v>
      </c>
      <c r="B36" s="33" t="s">
        <v>190</v>
      </c>
      <c r="C36" s="190" t="s">
        <v>318</v>
      </c>
      <c r="D36" s="189"/>
      <c r="E36" s="24"/>
      <c r="F36" s="24"/>
      <c r="G36" s="25"/>
      <c r="H36" s="12"/>
      <c r="I36" s="12"/>
      <c r="J36" s="12"/>
      <c r="K36" s="12"/>
      <c r="L36" s="12"/>
      <c r="M36" s="12"/>
      <c r="N36" s="12"/>
      <c r="O36" s="12"/>
      <c r="P36" s="12"/>
      <c r="Q36" s="12"/>
      <c r="R36" s="12"/>
      <c r="S36" s="12"/>
      <c r="T36" s="12"/>
      <c r="U36" s="12"/>
      <c r="V36" s="12"/>
      <c r="W36" s="12"/>
      <c r="X36" s="12"/>
      <c r="Y36" s="12"/>
      <c r="Z36" s="12"/>
      <c r="AA36" s="12"/>
      <c r="AB36" s="12"/>
      <c r="AC36" s="12"/>
      <c r="AD36" s="12"/>
      <c r="AE36" s="12"/>
      <c r="AF36" s="12"/>
      <c r="AG36" s="12"/>
      <c r="AH36" s="12"/>
      <c r="AI36" s="12"/>
      <c r="AJ36" s="12"/>
      <c r="AK36" s="12"/>
      <c r="AL36" s="12"/>
      <c r="AM36" s="12"/>
      <c r="AN36" s="12"/>
      <c r="AO36" s="12"/>
      <c r="AP36" s="12"/>
      <c r="AQ36" s="12"/>
      <c r="AR36" s="12"/>
      <c r="AS36" s="12"/>
      <c r="AT36" s="12"/>
      <c r="AU36" s="12"/>
      <c r="AV36" s="12"/>
      <c r="AW36" s="12"/>
      <c r="AX36" s="12"/>
      <c r="AY36" s="12"/>
      <c r="AZ36" s="12"/>
      <c r="BA36" s="12"/>
      <c r="BB36" s="12"/>
      <c r="BC36" s="12"/>
      <c r="BD36" s="12"/>
      <c r="BE36" s="12"/>
      <c r="BF36" s="12"/>
      <c r="BG36" s="12"/>
      <c r="BH36" s="12"/>
      <c r="BI36" s="12"/>
      <c r="BJ36" s="12"/>
      <c r="BK36" s="12"/>
      <c r="BL36" s="12"/>
      <c r="BM36" s="12"/>
      <c r="BN36" s="12"/>
      <c r="BO36" s="12"/>
      <c r="BP36" s="12"/>
      <c r="BQ36" s="12"/>
      <c r="BR36" s="12"/>
      <c r="BS36" s="12"/>
      <c r="BT36" s="12"/>
      <c r="BU36" s="12"/>
      <c r="BV36" s="12"/>
      <c r="BW36" s="12"/>
      <c r="BX36" s="12"/>
      <c r="BY36" s="12"/>
      <c r="BZ36" s="12"/>
      <c r="CA36" s="12"/>
      <c r="CB36" s="12"/>
      <c r="CC36" s="12"/>
      <c r="CD36" s="12"/>
      <c r="CE36" s="12"/>
      <c r="CF36" s="12"/>
      <c r="CG36" s="12"/>
      <c r="CH36" s="12"/>
      <c r="CI36" s="12"/>
      <c r="CJ36" s="12"/>
      <c r="CK36" s="12"/>
      <c r="CL36" s="13"/>
    </row>
    <row r="37" spans="1:90" x14ac:dyDescent="0.3">
      <c r="A37" s="147" t="s">
        <v>229</v>
      </c>
      <c r="B37" s="33" t="s">
        <v>190</v>
      </c>
      <c r="C37" s="190" t="s">
        <v>318</v>
      </c>
      <c r="D37" s="189"/>
      <c r="E37" s="24"/>
      <c r="F37" s="24"/>
      <c r="G37" s="24"/>
      <c r="H37" s="24"/>
      <c r="I37" s="24"/>
      <c r="J37" s="24"/>
      <c r="K37" s="24"/>
      <c r="L37" s="24"/>
      <c r="M37" s="24"/>
      <c r="N37" s="24"/>
      <c r="O37" s="24"/>
      <c r="P37" s="24"/>
      <c r="Q37" s="24"/>
      <c r="R37" s="24"/>
      <c r="S37" s="24"/>
      <c r="T37" s="24"/>
      <c r="U37" s="12"/>
      <c r="V37" s="12"/>
      <c r="W37" s="12"/>
      <c r="X37" s="12"/>
      <c r="Y37" s="12"/>
      <c r="Z37" s="12"/>
      <c r="AA37" s="12"/>
      <c r="AB37" s="12"/>
      <c r="AC37" s="12"/>
      <c r="AD37" s="12"/>
      <c r="AE37" s="12"/>
      <c r="AF37" s="12"/>
      <c r="AG37" s="12"/>
      <c r="AH37" s="12"/>
      <c r="AI37" s="12"/>
      <c r="AJ37" s="12"/>
      <c r="AK37" s="12"/>
      <c r="AL37" s="12"/>
      <c r="AM37" s="12"/>
      <c r="AN37" s="12"/>
      <c r="AO37" s="12"/>
      <c r="AP37" s="12"/>
      <c r="AQ37" s="12"/>
      <c r="AR37" s="12"/>
      <c r="AS37" s="12"/>
      <c r="AT37" s="12"/>
      <c r="AU37" s="12"/>
      <c r="AV37" s="12"/>
      <c r="AW37" s="12"/>
      <c r="AX37" s="12"/>
      <c r="AY37" s="12"/>
      <c r="AZ37" s="12"/>
      <c r="BA37" s="12"/>
      <c r="BB37" s="12"/>
      <c r="BC37" s="12"/>
      <c r="BD37" s="12"/>
      <c r="BE37" s="12"/>
      <c r="BF37" s="12"/>
      <c r="BG37" s="12"/>
      <c r="BH37" s="12"/>
      <c r="BI37" s="12"/>
      <c r="BJ37" s="12"/>
      <c r="BK37" s="12"/>
      <c r="BL37" s="12"/>
      <c r="BM37" s="12"/>
      <c r="BN37" s="12"/>
      <c r="BO37" s="12"/>
      <c r="BP37" s="12"/>
      <c r="BQ37" s="12"/>
      <c r="BR37" s="12"/>
      <c r="BS37" s="12"/>
      <c r="BT37" s="12"/>
      <c r="BU37" s="12"/>
      <c r="BV37" s="12"/>
      <c r="BW37" s="12"/>
      <c r="BX37" s="12"/>
      <c r="BY37" s="12"/>
      <c r="BZ37" s="12"/>
      <c r="CA37" s="12"/>
      <c r="CB37" s="12"/>
      <c r="CC37" s="12"/>
      <c r="CD37" s="12"/>
      <c r="CE37" s="12"/>
      <c r="CF37" s="12"/>
      <c r="CG37" s="12"/>
      <c r="CH37" s="12"/>
      <c r="CI37" s="12"/>
      <c r="CJ37" s="12"/>
      <c r="CK37" s="12"/>
      <c r="CL37" s="13"/>
    </row>
    <row r="38" spans="1:90" x14ac:dyDescent="0.3">
      <c r="A38" s="147" t="s">
        <v>457</v>
      </c>
      <c r="B38" s="33" t="s">
        <v>190</v>
      </c>
      <c r="C38" s="190" t="s">
        <v>318</v>
      </c>
      <c r="D38" s="182"/>
      <c r="E38" s="147" t="s">
        <v>458</v>
      </c>
      <c r="F38" s="33" t="s">
        <v>190</v>
      </c>
      <c r="G38" s="190" t="s">
        <v>318</v>
      </c>
      <c r="H38" s="389"/>
      <c r="I38" s="12"/>
      <c r="J38" s="12"/>
      <c r="K38" s="12"/>
      <c r="L38" s="12"/>
      <c r="M38" s="12"/>
      <c r="N38" s="12"/>
      <c r="O38" s="12"/>
      <c r="P38" s="12"/>
      <c r="Q38" s="12"/>
      <c r="R38" s="12"/>
      <c r="S38" s="12"/>
      <c r="T38" s="12"/>
      <c r="U38" s="12"/>
      <c r="V38" s="12"/>
      <c r="W38" s="12"/>
      <c r="X38" s="12"/>
      <c r="Y38" s="12"/>
      <c r="Z38" s="12"/>
      <c r="AA38" s="12"/>
      <c r="AB38" s="12"/>
      <c r="AC38" s="12"/>
      <c r="AD38" s="12"/>
      <c r="AE38" s="12"/>
      <c r="AF38" s="12"/>
      <c r="AG38" s="12"/>
      <c r="AH38" s="12"/>
      <c r="AI38" s="12"/>
      <c r="AJ38" s="12"/>
      <c r="AK38" s="12"/>
      <c r="AL38" s="12"/>
      <c r="AM38" s="12"/>
      <c r="AN38" s="12"/>
      <c r="AO38" s="12"/>
      <c r="AP38" s="12"/>
      <c r="AQ38" s="12"/>
      <c r="AR38" s="12"/>
      <c r="AS38" s="12"/>
      <c r="AT38" s="12"/>
      <c r="AU38" s="12"/>
      <c r="AV38" s="12"/>
      <c r="AW38" s="12"/>
      <c r="AX38" s="12"/>
      <c r="AY38" s="12"/>
      <c r="AZ38" s="12"/>
      <c r="BA38" s="12"/>
      <c r="BB38" s="12"/>
      <c r="BC38" s="12"/>
      <c r="BD38" s="12"/>
      <c r="BE38" s="12"/>
      <c r="BF38" s="12"/>
      <c r="BG38" s="12"/>
      <c r="BH38" s="12"/>
      <c r="BI38" s="12"/>
      <c r="BJ38" s="12"/>
      <c r="BK38" s="12"/>
      <c r="BL38" s="12"/>
      <c r="BM38" s="12"/>
      <c r="BN38" s="12"/>
      <c r="BO38" s="12"/>
      <c r="BP38" s="12"/>
      <c r="BQ38" s="12"/>
      <c r="BR38" s="12"/>
      <c r="BS38" s="12"/>
      <c r="BT38" s="12"/>
      <c r="BU38" s="12"/>
      <c r="BV38" s="12"/>
      <c r="BW38" s="12"/>
      <c r="BX38" s="12"/>
      <c r="BY38" s="12"/>
      <c r="BZ38" s="12"/>
      <c r="CA38" s="12"/>
      <c r="CB38" s="12"/>
      <c r="CC38" s="12"/>
      <c r="CD38" s="12"/>
      <c r="CE38" s="12"/>
      <c r="CF38" s="12"/>
      <c r="CG38" s="12"/>
      <c r="CH38" s="12"/>
      <c r="CI38" s="12"/>
      <c r="CJ38" s="12"/>
      <c r="CK38" s="12"/>
      <c r="CL38" s="13"/>
    </row>
    <row r="39" spans="1:90" x14ac:dyDescent="0.3">
      <c r="A39" s="73" t="s">
        <v>11</v>
      </c>
      <c r="B39" s="10"/>
      <c r="C39" s="10"/>
      <c r="D39" s="10"/>
      <c r="E39" s="10"/>
      <c r="F39" s="10"/>
      <c r="G39" s="10"/>
      <c r="H39" s="10"/>
      <c r="I39" s="10"/>
      <c r="J39" s="10"/>
      <c r="K39" s="10"/>
      <c r="L39" s="10"/>
      <c r="M39" s="10"/>
      <c r="N39" s="10"/>
      <c r="O39" s="10"/>
      <c r="P39" s="10"/>
      <c r="Q39" s="10"/>
      <c r="R39" s="10"/>
      <c r="S39" s="10"/>
      <c r="T39" s="10"/>
      <c r="U39" s="10"/>
      <c r="V39" s="10"/>
      <c r="W39" s="10"/>
      <c r="X39" s="10"/>
      <c r="Y39" s="10"/>
      <c r="Z39" s="10"/>
      <c r="AA39" s="10"/>
      <c r="AB39" s="10"/>
      <c r="AC39" s="10"/>
      <c r="AD39" s="10"/>
      <c r="AE39" s="10"/>
      <c r="AF39" s="10"/>
      <c r="AG39" s="10"/>
      <c r="AH39" s="10"/>
      <c r="AI39" s="10"/>
      <c r="AJ39" s="10"/>
      <c r="AK39" s="10"/>
      <c r="AL39" s="10"/>
      <c r="AM39" s="10"/>
      <c r="AN39" s="10"/>
      <c r="AO39" s="10"/>
      <c r="AP39" s="10"/>
      <c r="AQ39" s="10"/>
      <c r="AR39" s="10"/>
      <c r="AS39" s="10"/>
      <c r="AT39" s="10"/>
      <c r="AU39" s="10"/>
      <c r="AV39" s="10"/>
      <c r="AW39" s="10"/>
      <c r="AX39" s="10"/>
      <c r="AY39" s="10"/>
      <c r="AZ39" s="10"/>
      <c r="BA39" s="10"/>
      <c r="BB39" s="10"/>
      <c r="BC39" s="10"/>
      <c r="BD39" s="10"/>
      <c r="BE39" s="10"/>
      <c r="BF39" s="10"/>
      <c r="BG39" s="10"/>
      <c r="BH39" s="10"/>
      <c r="BI39" s="10"/>
      <c r="BJ39" s="10"/>
      <c r="BK39" s="10"/>
      <c r="BL39" s="10"/>
      <c r="BM39" s="10"/>
      <c r="BN39" s="10"/>
      <c r="BO39" s="10"/>
      <c r="BP39" s="10"/>
      <c r="BQ39" s="10"/>
      <c r="BR39" s="10"/>
      <c r="BS39" s="10"/>
      <c r="BT39" s="10"/>
      <c r="BU39" s="10"/>
      <c r="BV39" s="10"/>
      <c r="BW39" s="10"/>
      <c r="BX39" s="10"/>
      <c r="BY39" s="10"/>
      <c r="BZ39" s="10"/>
      <c r="CA39" s="10"/>
      <c r="CB39" s="10"/>
      <c r="CC39" s="10"/>
      <c r="CD39" s="10"/>
      <c r="CE39" s="10"/>
      <c r="CF39" s="10"/>
      <c r="CG39" s="10"/>
      <c r="CH39" s="10"/>
      <c r="CI39" s="10"/>
      <c r="CJ39" s="10"/>
      <c r="CK39" s="10"/>
      <c r="CL39" s="11"/>
    </row>
    <row r="40" spans="1:90" x14ac:dyDescent="0.3">
      <c r="A40" s="147" t="s">
        <v>193</v>
      </c>
      <c r="B40" s="33" t="s">
        <v>190</v>
      </c>
      <c r="C40" s="191" t="s">
        <v>318</v>
      </c>
      <c r="D40" s="184"/>
      <c r="E40" s="147" t="s">
        <v>568</v>
      </c>
      <c r="F40" s="33" t="s">
        <v>192</v>
      </c>
      <c r="G40" s="180" t="s">
        <v>317</v>
      </c>
      <c r="H40" s="189"/>
      <c r="I40" s="12"/>
      <c r="J40" s="12"/>
      <c r="K40" s="12"/>
      <c r="L40" s="12"/>
      <c r="M40" s="12"/>
      <c r="N40" s="12"/>
      <c r="O40" s="12"/>
      <c r="P40" s="12"/>
      <c r="Q40" s="12"/>
      <c r="R40" s="12"/>
      <c r="S40" s="12"/>
      <c r="T40" s="12"/>
      <c r="U40" s="12"/>
      <c r="V40" s="12"/>
      <c r="W40" s="12"/>
      <c r="X40" s="12"/>
      <c r="Y40" s="12"/>
      <c r="Z40" s="12"/>
      <c r="AA40" s="12"/>
      <c r="AB40" s="12"/>
      <c r="AC40" s="12"/>
      <c r="AD40" s="12"/>
      <c r="AE40" s="12"/>
      <c r="AF40" s="12"/>
      <c r="AG40" s="12"/>
      <c r="AH40" s="12"/>
      <c r="AI40" s="12"/>
      <c r="AJ40" s="12"/>
      <c r="AK40" s="12"/>
      <c r="AL40" s="12"/>
      <c r="AM40" s="12"/>
      <c r="AN40" s="12"/>
      <c r="AO40" s="12"/>
      <c r="AP40" s="12"/>
      <c r="AQ40" s="12"/>
      <c r="AR40" s="12"/>
      <c r="AS40" s="12"/>
      <c r="AT40" s="12"/>
      <c r="AU40" s="12"/>
      <c r="AV40" s="12"/>
      <c r="AW40" s="12"/>
      <c r="AX40" s="12"/>
      <c r="AY40" s="12"/>
      <c r="AZ40" s="12"/>
      <c r="BA40" s="12"/>
      <c r="BB40" s="12"/>
      <c r="BC40" s="12"/>
      <c r="BD40" s="12"/>
      <c r="BE40" s="12"/>
      <c r="BF40" s="12"/>
      <c r="BG40" s="12"/>
      <c r="BH40" s="12"/>
      <c r="BI40" s="12"/>
      <c r="BJ40" s="12"/>
      <c r="BK40" s="12"/>
      <c r="BL40" s="12"/>
      <c r="BM40" s="12"/>
      <c r="BN40" s="12"/>
      <c r="BO40" s="12"/>
      <c r="BP40" s="12"/>
      <c r="BQ40" s="12"/>
      <c r="BR40" s="12"/>
      <c r="BS40" s="12"/>
      <c r="BT40" s="12"/>
      <c r="BU40" s="12"/>
      <c r="BV40" s="12"/>
      <c r="BW40" s="12"/>
      <c r="BX40" s="12"/>
      <c r="BY40" s="12"/>
      <c r="BZ40" s="12"/>
      <c r="CA40" s="12"/>
      <c r="CB40" s="12"/>
      <c r="CC40" s="12"/>
      <c r="CD40" s="12"/>
      <c r="CE40" s="12"/>
      <c r="CF40" s="12"/>
      <c r="CG40" s="12"/>
      <c r="CH40" s="12"/>
      <c r="CI40" s="12"/>
      <c r="CJ40" s="12"/>
      <c r="CK40" s="12"/>
      <c r="CL40" s="13"/>
    </row>
    <row r="41" spans="1:90" x14ac:dyDescent="0.3">
      <c r="A41" s="147" t="s">
        <v>257</v>
      </c>
      <c r="B41" s="33" t="s">
        <v>185</v>
      </c>
      <c r="C41" s="180" t="s">
        <v>319</v>
      </c>
      <c r="D41" s="181"/>
      <c r="E41" s="147" t="s">
        <v>567</v>
      </c>
      <c r="F41" s="33" t="s">
        <v>94</v>
      </c>
      <c r="G41" s="390" t="s">
        <v>914</v>
      </c>
      <c r="H41" s="391"/>
      <c r="I41" s="12"/>
      <c r="J41" s="12"/>
      <c r="K41" s="12"/>
      <c r="L41" s="12"/>
      <c r="M41" s="12"/>
      <c r="N41" s="12"/>
      <c r="O41" s="12"/>
      <c r="P41" s="12"/>
      <c r="Q41" s="12"/>
      <c r="R41" s="12"/>
      <c r="S41" s="12"/>
      <c r="T41" s="12"/>
      <c r="U41" s="12"/>
      <c r="V41" s="12"/>
      <c r="W41" s="12"/>
      <c r="X41" s="12"/>
      <c r="Y41" s="12"/>
      <c r="Z41" s="12"/>
      <c r="AA41" s="12"/>
      <c r="AB41" s="12"/>
      <c r="AC41" s="12"/>
      <c r="AD41" s="12"/>
      <c r="AE41" s="12"/>
      <c r="AF41" s="12"/>
      <c r="AG41" s="12"/>
      <c r="AH41" s="12"/>
      <c r="AI41" s="12"/>
      <c r="AJ41" s="12"/>
      <c r="AK41" s="12"/>
      <c r="AL41" s="12"/>
      <c r="AM41" s="12"/>
      <c r="AN41" s="12"/>
      <c r="AO41" s="12"/>
      <c r="AP41" s="12"/>
      <c r="AQ41" s="12"/>
      <c r="AR41" s="12"/>
      <c r="AS41" s="12"/>
      <c r="AT41" s="12"/>
      <c r="AU41" s="12"/>
      <c r="AV41" s="12"/>
      <c r="AW41" s="12"/>
      <c r="AX41" s="12"/>
      <c r="AY41" s="12"/>
      <c r="AZ41" s="12"/>
      <c r="BA41" s="12"/>
      <c r="BB41" s="12"/>
      <c r="BC41" s="12"/>
      <c r="BD41" s="12"/>
      <c r="BE41" s="12"/>
      <c r="BF41" s="12"/>
      <c r="BG41" s="12"/>
      <c r="BH41" s="12"/>
      <c r="BI41" s="12"/>
      <c r="BJ41" s="12"/>
      <c r="BK41" s="12"/>
      <c r="BL41" s="12"/>
      <c r="BM41" s="12"/>
      <c r="BN41" s="12"/>
      <c r="BO41" s="12"/>
      <c r="BP41" s="12"/>
      <c r="BQ41" s="12"/>
      <c r="BR41" s="12"/>
      <c r="BS41" s="12"/>
      <c r="BT41" s="12"/>
      <c r="BU41" s="12"/>
      <c r="BV41" s="12"/>
      <c r="BW41" s="12"/>
      <c r="BX41" s="12"/>
      <c r="BY41" s="12"/>
      <c r="BZ41" s="12"/>
      <c r="CA41" s="12"/>
      <c r="CB41" s="12"/>
      <c r="CC41" s="12"/>
      <c r="CD41" s="12"/>
      <c r="CE41" s="12"/>
      <c r="CF41" s="12"/>
      <c r="CG41" s="12"/>
      <c r="CH41" s="12"/>
      <c r="CI41" s="12"/>
      <c r="CJ41" s="12"/>
      <c r="CK41" s="12"/>
      <c r="CL41" s="13"/>
    </row>
    <row r="42" spans="1:90" x14ac:dyDescent="0.3">
      <c r="A42" s="147" t="s">
        <v>195</v>
      </c>
      <c r="B42" s="33" t="s">
        <v>190</v>
      </c>
      <c r="C42" s="190" t="s">
        <v>318</v>
      </c>
      <c r="D42" s="182"/>
      <c r="E42" s="147" t="s">
        <v>325</v>
      </c>
      <c r="F42" s="33" t="s">
        <v>93</v>
      </c>
      <c r="G42" s="180" t="s">
        <v>326</v>
      </c>
      <c r="H42" s="391"/>
      <c r="I42" s="12"/>
      <c r="J42" s="12"/>
      <c r="K42" s="12"/>
      <c r="L42" s="12"/>
      <c r="M42" s="12"/>
      <c r="N42" s="12"/>
      <c r="O42" s="12"/>
      <c r="P42" s="12"/>
      <c r="Q42" s="12"/>
      <c r="R42" s="12"/>
      <c r="S42" s="12"/>
      <c r="T42" s="12"/>
      <c r="U42" s="12"/>
      <c r="V42" s="12"/>
      <c r="W42" s="12"/>
      <c r="X42" s="12"/>
      <c r="Y42" s="12"/>
      <c r="Z42" s="12"/>
      <c r="AA42" s="12"/>
      <c r="AB42" s="12"/>
      <c r="AC42" s="12"/>
      <c r="AD42" s="12"/>
      <c r="AE42" s="12"/>
      <c r="AF42" s="12"/>
      <c r="AG42" s="12"/>
      <c r="AH42" s="12"/>
      <c r="AI42" s="12"/>
      <c r="AJ42" s="12"/>
      <c r="AK42" s="12"/>
      <c r="AL42" s="12"/>
      <c r="AM42" s="12"/>
      <c r="AN42" s="12"/>
      <c r="AO42" s="12"/>
      <c r="AP42" s="12"/>
      <c r="AQ42" s="12"/>
      <c r="AR42" s="12"/>
      <c r="AS42" s="12"/>
      <c r="AT42" s="12"/>
      <c r="AU42" s="12"/>
      <c r="AV42" s="12"/>
      <c r="AW42" s="12"/>
      <c r="AX42" s="12"/>
      <c r="AY42" s="12"/>
      <c r="AZ42" s="12"/>
      <c r="BA42" s="12"/>
      <c r="BB42" s="12"/>
      <c r="BC42" s="12"/>
      <c r="BD42" s="12"/>
      <c r="BE42" s="12"/>
      <c r="BF42" s="12"/>
      <c r="BG42" s="12"/>
      <c r="BH42" s="12"/>
      <c r="BI42" s="12"/>
      <c r="BJ42" s="12"/>
      <c r="BK42" s="12"/>
      <c r="BL42" s="12"/>
      <c r="BM42" s="12"/>
      <c r="BN42" s="12"/>
      <c r="BO42" s="12"/>
      <c r="BP42" s="12"/>
      <c r="BQ42" s="12"/>
      <c r="BR42" s="12"/>
      <c r="BS42" s="12"/>
      <c r="BT42" s="12"/>
      <c r="BU42" s="12"/>
      <c r="BV42" s="12"/>
      <c r="BW42" s="12"/>
      <c r="BX42" s="12"/>
      <c r="BY42" s="12"/>
      <c r="BZ42" s="12"/>
      <c r="CA42" s="12"/>
      <c r="CB42" s="12"/>
      <c r="CC42" s="12"/>
      <c r="CD42" s="12"/>
      <c r="CE42" s="12"/>
      <c r="CF42" s="12"/>
      <c r="CG42" s="12"/>
      <c r="CH42" s="12"/>
      <c r="CI42" s="12"/>
      <c r="CJ42" s="12"/>
      <c r="CK42" s="12"/>
      <c r="CL42" s="13"/>
    </row>
    <row r="43" spans="1:90" x14ac:dyDescent="0.3">
      <c r="A43" s="147" t="s">
        <v>196</v>
      </c>
      <c r="B43" s="33" t="s">
        <v>167</v>
      </c>
      <c r="C43" s="185" t="s">
        <v>320</v>
      </c>
      <c r="D43" s="184"/>
      <c r="E43" s="147" t="s">
        <v>327</v>
      </c>
      <c r="F43" s="33" t="s">
        <v>93</v>
      </c>
      <c r="G43" s="180" t="s">
        <v>328</v>
      </c>
      <c r="H43" s="391"/>
      <c r="I43" s="12"/>
      <c r="J43" s="12"/>
      <c r="K43" s="12"/>
      <c r="L43" s="12"/>
      <c r="M43" s="12"/>
      <c r="N43" s="12"/>
      <c r="O43" s="12"/>
      <c r="P43" s="12"/>
      <c r="Q43" s="12"/>
      <c r="R43" s="12"/>
      <c r="S43" s="12"/>
      <c r="T43" s="12"/>
      <c r="U43" s="12"/>
      <c r="V43" s="12"/>
      <c r="W43" s="12"/>
      <c r="X43" s="12"/>
      <c r="Y43" s="12"/>
      <c r="Z43" s="12"/>
      <c r="AA43" s="12"/>
      <c r="AB43" s="12"/>
      <c r="AC43" s="12"/>
      <c r="AD43" s="12"/>
      <c r="AE43" s="12"/>
      <c r="AF43" s="12"/>
      <c r="AG43" s="12"/>
      <c r="AH43" s="12"/>
      <c r="AI43" s="12"/>
      <c r="AJ43" s="12"/>
      <c r="AK43" s="12"/>
      <c r="AL43" s="12"/>
      <c r="AM43" s="12"/>
      <c r="AN43" s="12"/>
      <c r="AO43" s="12"/>
      <c r="AP43" s="12"/>
      <c r="AQ43" s="12"/>
      <c r="AR43" s="12"/>
      <c r="AS43" s="12"/>
      <c r="AT43" s="12"/>
      <c r="AU43" s="12"/>
      <c r="AV43" s="12"/>
      <c r="AW43" s="12"/>
      <c r="AX43" s="12"/>
      <c r="AY43" s="12"/>
      <c r="AZ43" s="12"/>
      <c r="BA43" s="12"/>
      <c r="BB43" s="12"/>
      <c r="BC43" s="12"/>
      <c r="BD43" s="12"/>
      <c r="BE43" s="12"/>
      <c r="BF43" s="12"/>
      <c r="BG43" s="12"/>
      <c r="BH43" s="12"/>
      <c r="BI43" s="12"/>
      <c r="BJ43" s="12"/>
      <c r="BK43" s="12"/>
      <c r="BL43" s="12"/>
      <c r="BM43" s="12"/>
      <c r="BN43" s="12"/>
      <c r="BO43" s="12"/>
      <c r="BP43" s="12"/>
      <c r="BQ43" s="12"/>
      <c r="BR43" s="12"/>
      <c r="BS43" s="12"/>
      <c r="BT43" s="12"/>
      <c r="BU43" s="12"/>
      <c r="BV43" s="12"/>
      <c r="BW43" s="12"/>
      <c r="BX43" s="12"/>
      <c r="BY43" s="12"/>
      <c r="BZ43" s="12"/>
      <c r="CA43" s="12"/>
      <c r="CB43" s="12"/>
      <c r="CC43" s="12"/>
      <c r="CD43" s="12"/>
      <c r="CE43" s="12"/>
      <c r="CF43" s="12"/>
      <c r="CG43" s="12"/>
      <c r="CH43" s="12"/>
      <c r="CI43" s="12"/>
      <c r="CJ43" s="12"/>
      <c r="CK43" s="12"/>
      <c r="CL43" s="13"/>
    </row>
    <row r="44" spans="1:90" x14ac:dyDescent="0.3">
      <c r="A44" s="147" t="s">
        <v>12</v>
      </c>
      <c r="B44" s="33" t="s">
        <v>80</v>
      </c>
      <c r="C44" s="192" t="s">
        <v>321</v>
      </c>
      <c r="D44" s="181"/>
      <c r="E44" s="182"/>
      <c r="F44" s="12"/>
      <c r="G44" s="12"/>
      <c r="H44" s="12"/>
      <c r="I44" s="12"/>
      <c r="J44" s="12"/>
      <c r="K44" s="12"/>
      <c r="L44" s="12"/>
      <c r="M44" s="12"/>
      <c r="N44" s="12"/>
      <c r="O44" s="12"/>
      <c r="P44" s="12"/>
      <c r="Q44" s="12"/>
      <c r="R44" s="12"/>
      <c r="S44" s="12"/>
      <c r="T44" s="12"/>
      <c r="U44" s="12"/>
      <c r="V44" s="12"/>
      <c r="W44" s="12"/>
      <c r="X44" s="12"/>
      <c r="Y44" s="12"/>
      <c r="Z44" s="12"/>
      <c r="AA44" s="12"/>
      <c r="AB44" s="12"/>
      <c r="AC44" s="12"/>
      <c r="AD44" s="12"/>
      <c r="AE44" s="12"/>
      <c r="AF44" s="12"/>
      <c r="AG44" s="12"/>
      <c r="AH44" s="12"/>
      <c r="AI44" s="12"/>
      <c r="AJ44" s="12"/>
      <c r="AK44" s="12"/>
      <c r="AL44" s="12"/>
      <c r="AM44" s="12"/>
      <c r="AN44" s="12"/>
      <c r="AO44" s="12"/>
      <c r="AP44" s="12"/>
      <c r="AQ44" s="12"/>
      <c r="AR44" s="12"/>
      <c r="AS44" s="12"/>
      <c r="AT44" s="12"/>
      <c r="AU44" s="12"/>
      <c r="AV44" s="12"/>
      <c r="AW44" s="12"/>
      <c r="AX44" s="12"/>
      <c r="AY44" s="12"/>
      <c r="AZ44" s="12"/>
      <c r="BA44" s="12"/>
      <c r="BB44" s="12"/>
      <c r="BC44" s="12"/>
      <c r="BD44" s="12"/>
      <c r="BE44" s="12"/>
      <c r="BF44" s="12"/>
      <c r="BG44" s="12"/>
      <c r="BH44" s="12"/>
      <c r="BI44" s="12"/>
      <c r="BJ44" s="12"/>
      <c r="BK44" s="12"/>
      <c r="BL44" s="12"/>
      <c r="BM44" s="12"/>
      <c r="BN44" s="12"/>
      <c r="BO44" s="12"/>
      <c r="BP44" s="12"/>
      <c r="BQ44" s="12"/>
      <c r="BR44" s="12"/>
      <c r="BS44" s="12"/>
      <c r="BT44" s="12"/>
      <c r="BU44" s="12"/>
      <c r="BV44" s="12"/>
      <c r="BW44" s="12"/>
      <c r="BX44" s="12"/>
      <c r="BY44" s="12"/>
      <c r="BZ44" s="12"/>
      <c r="CA44" s="12"/>
      <c r="CB44" s="12"/>
      <c r="CC44" s="12"/>
      <c r="CD44" s="12"/>
      <c r="CE44" s="12"/>
      <c r="CF44" s="12"/>
      <c r="CG44" s="12"/>
      <c r="CH44" s="12"/>
      <c r="CI44" s="12"/>
      <c r="CJ44" s="12"/>
      <c r="CK44" s="12"/>
      <c r="CL44" s="13"/>
    </row>
    <row r="45" spans="1:90" x14ac:dyDescent="0.3">
      <c r="A45" s="147" t="s">
        <v>194</v>
      </c>
      <c r="B45" s="33" t="s">
        <v>167</v>
      </c>
      <c r="C45" s="192" t="s">
        <v>322</v>
      </c>
      <c r="D45" s="182"/>
      <c r="E45" s="12"/>
      <c r="F45" s="12"/>
      <c r="G45" s="12"/>
      <c r="H45" s="12"/>
      <c r="I45" s="12"/>
      <c r="J45" s="12"/>
      <c r="K45" s="12"/>
      <c r="L45" s="12"/>
      <c r="M45" s="12"/>
      <c r="N45" s="12"/>
      <c r="O45" s="12"/>
      <c r="P45" s="12"/>
      <c r="Q45" s="12"/>
      <c r="R45" s="12"/>
      <c r="S45" s="12"/>
      <c r="T45" s="12"/>
      <c r="U45" s="12"/>
      <c r="V45" s="12"/>
      <c r="W45" s="12"/>
      <c r="X45" s="12"/>
      <c r="Y45" s="12"/>
      <c r="Z45" s="12"/>
      <c r="AA45" s="12"/>
      <c r="AB45" s="12"/>
      <c r="AC45" s="12"/>
      <c r="AD45" s="12"/>
      <c r="AE45" s="12"/>
      <c r="AF45" s="12"/>
      <c r="AG45" s="12"/>
      <c r="AH45" s="12"/>
      <c r="AI45" s="12"/>
      <c r="AJ45" s="12"/>
      <c r="AK45" s="12"/>
      <c r="AL45" s="12"/>
      <c r="AM45" s="12"/>
      <c r="AN45" s="12"/>
      <c r="AO45" s="12"/>
      <c r="AP45" s="12"/>
      <c r="AQ45" s="12"/>
      <c r="AR45" s="12"/>
      <c r="AS45" s="12"/>
      <c r="AT45" s="12"/>
      <c r="AU45" s="12"/>
      <c r="AV45" s="12"/>
      <c r="AW45" s="12"/>
      <c r="AX45" s="12"/>
      <c r="AY45" s="12"/>
      <c r="AZ45" s="12"/>
      <c r="BA45" s="12"/>
      <c r="BB45" s="12"/>
      <c r="BC45" s="12"/>
      <c r="BD45" s="12"/>
      <c r="BE45" s="12"/>
      <c r="BF45" s="12"/>
      <c r="BG45" s="12"/>
      <c r="BH45" s="12"/>
      <c r="BI45" s="12"/>
      <c r="BJ45" s="12"/>
      <c r="BK45" s="12"/>
      <c r="BL45" s="12"/>
      <c r="BM45" s="12"/>
      <c r="BN45" s="12"/>
      <c r="BO45" s="12"/>
      <c r="BP45" s="12"/>
      <c r="BQ45" s="12"/>
      <c r="BR45" s="12"/>
      <c r="BS45" s="12"/>
      <c r="BT45" s="12"/>
      <c r="BU45" s="12"/>
      <c r="BV45" s="12"/>
      <c r="BW45" s="12"/>
      <c r="BX45" s="12"/>
      <c r="BY45" s="12"/>
      <c r="BZ45" s="12"/>
      <c r="CA45" s="12"/>
      <c r="CB45" s="12"/>
      <c r="CC45" s="12"/>
      <c r="CD45" s="12"/>
      <c r="CE45" s="12"/>
      <c r="CF45" s="12"/>
      <c r="CG45" s="12"/>
      <c r="CH45" s="12"/>
      <c r="CI45" s="12"/>
      <c r="CJ45" s="12"/>
      <c r="CK45" s="12"/>
      <c r="CL45" s="13"/>
    </row>
    <row r="46" spans="1:90" x14ac:dyDescent="0.3">
      <c r="A46" s="147" t="s">
        <v>231</v>
      </c>
      <c r="B46" s="33" t="s">
        <v>190</v>
      </c>
      <c r="C46" s="190" t="s">
        <v>318</v>
      </c>
      <c r="D46" s="182"/>
      <c r="E46" s="12"/>
      <c r="F46" s="12"/>
      <c r="G46" s="12"/>
      <c r="H46" s="12"/>
      <c r="I46" s="12"/>
      <c r="J46" s="12"/>
      <c r="K46" s="12"/>
      <c r="L46" s="12"/>
      <c r="M46" s="12"/>
      <c r="N46" s="12"/>
      <c r="O46" s="12"/>
      <c r="P46" s="12"/>
      <c r="Q46" s="12"/>
      <c r="R46" s="12"/>
      <c r="S46" s="12"/>
      <c r="T46" s="12"/>
      <c r="U46" s="12"/>
      <c r="V46" s="12"/>
      <c r="W46" s="12"/>
      <c r="X46" s="12"/>
      <c r="Y46" s="12"/>
      <c r="Z46" s="12"/>
      <c r="AA46" s="12"/>
      <c r="AB46" s="12"/>
      <c r="AC46" s="12"/>
      <c r="AD46" s="12"/>
      <c r="AE46" s="12"/>
      <c r="AF46" s="12"/>
      <c r="AG46" s="12"/>
      <c r="AH46" s="12"/>
      <c r="AI46" s="12"/>
      <c r="AJ46" s="12"/>
      <c r="AK46" s="12"/>
      <c r="AL46" s="12"/>
      <c r="AM46" s="12"/>
      <c r="AN46" s="12"/>
      <c r="AO46" s="12"/>
      <c r="AP46" s="12"/>
      <c r="AQ46" s="12"/>
      <c r="AR46" s="12"/>
      <c r="AS46" s="12"/>
      <c r="AT46" s="12"/>
      <c r="AU46" s="12"/>
      <c r="AV46" s="12"/>
      <c r="AW46" s="12"/>
      <c r="AX46" s="12"/>
      <c r="AY46" s="12"/>
      <c r="AZ46" s="12"/>
      <c r="BA46" s="12"/>
      <c r="BB46" s="12"/>
      <c r="BC46" s="12"/>
      <c r="BD46" s="12"/>
      <c r="BE46" s="12"/>
      <c r="BF46" s="12"/>
      <c r="BG46" s="12"/>
      <c r="BH46" s="12"/>
      <c r="BI46" s="12"/>
      <c r="BJ46" s="12"/>
      <c r="BK46" s="12"/>
      <c r="BL46" s="12"/>
      <c r="BM46" s="12"/>
      <c r="BN46" s="12"/>
      <c r="BO46" s="12"/>
      <c r="BP46" s="12"/>
      <c r="BQ46" s="12"/>
      <c r="BR46" s="12"/>
      <c r="BS46" s="12"/>
      <c r="BT46" s="12"/>
      <c r="BU46" s="12"/>
      <c r="BV46" s="12"/>
      <c r="BW46" s="12"/>
      <c r="BX46" s="12"/>
      <c r="BY46" s="12"/>
      <c r="BZ46" s="12"/>
      <c r="CA46" s="12"/>
      <c r="CB46" s="12"/>
      <c r="CC46" s="12"/>
      <c r="CD46" s="12"/>
      <c r="CE46" s="12"/>
      <c r="CF46" s="12"/>
      <c r="CG46" s="12"/>
      <c r="CH46" s="12"/>
      <c r="CI46" s="12"/>
      <c r="CJ46" s="12"/>
      <c r="CK46" s="12"/>
      <c r="CL46" s="13"/>
    </row>
    <row r="47" spans="1:90" x14ac:dyDescent="0.3">
      <c r="A47" s="147" t="s">
        <v>232</v>
      </c>
      <c r="B47" s="33" t="s">
        <v>167</v>
      </c>
      <c r="C47" s="193" t="s">
        <v>323</v>
      </c>
      <c r="E47" s="12"/>
      <c r="F47" s="12"/>
      <c r="G47" s="12"/>
      <c r="H47" s="12"/>
      <c r="I47" s="12"/>
      <c r="J47" s="12"/>
      <c r="K47" s="12"/>
      <c r="L47" s="12"/>
      <c r="M47" s="12"/>
      <c r="N47" s="12"/>
      <c r="O47" s="12"/>
      <c r="P47" s="12"/>
      <c r="Q47" s="12"/>
      <c r="R47" s="12"/>
      <c r="S47" s="12"/>
      <c r="T47" s="12"/>
      <c r="U47" s="12"/>
      <c r="V47" s="12"/>
      <c r="W47" s="12"/>
      <c r="X47" s="12"/>
      <c r="Y47" s="12"/>
      <c r="Z47" s="12"/>
      <c r="AA47" s="12"/>
      <c r="AB47" s="12"/>
      <c r="AC47" s="12"/>
      <c r="AD47" s="12"/>
      <c r="AE47" s="12"/>
      <c r="AF47" s="12"/>
      <c r="AG47" s="12"/>
      <c r="AH47" s="12"/>
      <c r="AI47" s="12"/>
      <c r="AJ47" s="12"/>
      <c r="AK47" s="12"/>
      <c r="AL47" s="12"/>
      <c r="AM47" s="12"/>
      <c r="AN47" s="12"/>
      <c r="AO47" s="12"/>
      <c r="AP47" s="12"/>
      <c r="AQ47" s="12"/>
      <c r="AR47" s="12"/>
      <c r="AS47" s="12"/>
      <c r="AT47" s="12"/>
      <c r="AU47" s="12"/>
      <c r="AV47" s="12"/>
      <c r="AW47" s="12"/>
      <c r="AX47" s="12"/>
      <c r="AY47" s="12"/>
      <c r="AZ47" s="12"/>
      <c r="BA47" s="12"/>
      <c r="BB47" s="12"/>
      <c r="BC47" s="12"/>
      <c r="BD47" s="12"/>
      <c r="BE47" s="12"/>
      <c r="BF47" s="12"/>
      <c r="BG47" s="12"/>
      <c r="BH47" s="12"/>
      <c r="BI47" s="12"/>
      <c r="BJ47" s="12"/>
      <c r="BK47" s="12"/>
      <c r="BL47" s="12"/>
      <c r="BM47" s="12"/>
      <c r="BN47" s="12"/>
      <c r="BO47" s="12"/>
      <c r="BP47" s="12"/>
      <c r="BQ47" s="12"/>
      <c r="BR47" s="12"/>
      <c r="BS47" s="12"/>
      <c r="BT47" s="12"/>
      <c r="BU47" s="12"/>
      <c r="BV47" s="12"/>
      <c r="BW47" s="12"/>
      <c r="BX47" s="12"/>
      <c r="BY47" s="12"/>
      <c r="BZ47" s="12"/>
      <c r="CA47" s="12"/>
      <c r="CB47" s="12"/>
      <c r="CC47" s="12"/>
      <c r="CD47" s="12"/>
      <c r="CE47" s="12"/>
      <c r="CF47" s="12"/>
      <c r="CG47" s="12"/>
      <c r="CH47" s="12"/>
      <c r="CI47" s="12"/>
      <c r="CJ47" s="12"/>
      <c r="CK47" s="12"/>
      <c r="CL47" s="13"/>
    </row>
    <row r="48" spans="1:90" x14ac:dyDescent="0.3">
      <c r="A48" s="304"/>
      <c r="B48" s="305"/>
      <c r="C48" s="192"/>
      <c r="D48" s="181"/>
      <c r="E48" s="181"/>
      <c r="F48" s="181"/>
      <c r="G48" s="181"/>
      <c r="H48" s="182"/>
      <c r="I48" s="12"/>
      <c r="J48" s="12"/>
      <c r="K48" s="12"/>
      <c r="L48" s="12"/>
      <c r="M48" s="12"/>
      <c r="N48" s="12"/>
      <c r="O48" s="12"/>
      <c r="P48" s="12"/>
      <c r="Q48" s="12"/>
      <c r="R48" s="12"/>
      <c r="S48" s="12"/>
      <c r="T48" s="12"/>
      <c r="U48" s="12"/>
      <c r="V48" s="12"/>
      <c r="W48" s="12"/>
      <c r="X48" s="12"/>
      <c r="Y48" s="12"/>
      <c r="Z48" s="12"/>
      <c r="AA48" s="12"/>
      <c r="AB48" s="12"/>
      <c r="AC48" s="12"/>
      <c r="AD48" s="12"/>
      <c r="AE48" s="12"/>
      <c r="AF48" s="12"/>
      <c r="AG48" s="12"/>
      <c r="AH48" s="12"/>
      <c r="AI48" s="12"/>
      <c r="AJ48" s="12"/>
      <c r="AK48" s="12"/>
      <c r="AL48" s="12"/>
      <c r="AM48" s="12"/>
      <c r="AN48" s="12"/>
      <c r="AO48" s="12"/>
      <c r="AP48" s="12"/>
      <c r="AQ48" s="12"/>
      <c r="AR48" s="12"/>
      <c r="AS48" s="12"/>
      <c r="AT48" s="12"/>
      <c r="AU48" s="12"/>
      <c r="AV48" s="12"/>
      <c r="AW48" s="12"/>
      <c r="AX48" s="12"/>
      <c r="AY48" s="12"/>
      <c r="AZ48" s="12"/>
      <c r="BA48" s="12"/>
      <c r="BB48" s="12"/>
      <c r="BC48" s="12"/>
      <c r="BD48" s="12"/>
      <c r="BE48" s="12"/>
      <c r="BF48" s="12"/>
      <c r="BG48" s="12"/>
      <c r="BH48" s="12"/>
      <c r="BI48" s="12"/>
      <c r="BJ48" s="12"/>
      <c r="BK48" s="12"/>
      <c r="BL48" s="12"/>
      <c r="BM48" s="12"/>
      <c r="BN48" s="12"/>
      <c r="BO48" s="12"/>
      <c r="BP48" s="12"/>
      <c r="BQ48" s="12"/>
      <c r="BR48" s="12"/>
      <c r="BS48" s="12"/>
      <c r="BT48" s="12"/>
      <c r="BU48" s="12"/>
      <c r="BV48" s="12"/>
      <c r="BW48" s="12"/>
      <c r="BX48" s="12"/>
      <c r="BY48" s="12"/>
      <c r="BZ48" s="12"/>
      <c r="CA48" s="12"/>
      <c r="CB48" s="12"/>
      <c r="CC48" s="12"/>
      <c r="CD48" s="12"/>
      <c r="CE48" s="12"/>
      <c r="CF48" s="12"/>
      <c r="CG48" s="12"/>
      <c r="CH48" s="12"/>
      <c r="CI48" s="12"/>
      <c r="CJ48" s="12"/>
      <c r="CK48" s="12"/>
      <c r="CL48" s="13"/>
    </row>
    <row r="49" spans="1:90" x14ac:dyDescent="0.3">
      <c r="A49" s="147" t="s">
        <v>197</v>
      </c>
      <c r="B49" s="33" t="s">
        <v>190</v>
      </c>
      <c r="C49" s="194" t="s">
        <v>318</v>
      </c>
      <c r="D49" s="192"/>
      <c r="E49" s="12"/>
      <c r="F49" s="12"/>
      <c r="G49" s="12"/>
      <c r="H49" s="12"/>
      <c r="I49" s="12"/>
      <c r="J49" s="12"/>
      <c r="K49" s="12"/>
      <c r="L49" s="12"/>
      <c r="M49" s="12"/>
      <c r="N49" s="12"/>
      <c r="O49" s="12"/>
      <c r="P49" s="12"/>
      <c r="Q49" s="12"/>
      <c r="R49" s="12"/>
      <c r="S49" s="12"/>
      <c r="T49" s="12"/>
      <c r="U49" s="12"/>
      <c r="V49" s="12"/>
      <c r="W49" s="12"/>
      <c r="X49" s="12"/>
      <c r="Y49" s="12"/>
      <c r="Z49" s="12"/>
      <c r="AA49" s="12"/>
      <c r="AB49" s="12"/>
      <c r="AC49" s="12"/>
      <c r="AD49" s="12"/>
      <c r="AE49" s="12"/>
      <c r="AF49" s="12"/>
      <c r="AG49" s="12"/>
      <c r="AH49" s="12"/>
      <c r="AI49" s="12"/>
      <c r="AJ49" s="12"/>
      <c r="AK49" s="12"/>
      <c r="AL49" s="12"/>
      <c r="AM49" s="12"/>
      <c r="AN49" s="12"/>
      <c r="AO49" s="12"/>
      <c r="AP49" s="12"/>
      <c r="AQ49" s="12"/>
      <c r="AR49" s="12"/>
      <c r="AS49" s="12"/>
      <c r="AT49" s="12"/>
      <c r="AU49" s="12"/>
      <c r="AV49" s="12"/>
      <c r="AW49" s="12"/>
      <c r="AX49" s="12"/>
      <c r="AY49" s="12"/>
      <c r="AZ49" s="12"/>
      <c r="BA49" s="12"/>
      <c r="BB49" s="12"/>
      <c r="BC49" s="12"/>
      <c r="BD49" s="12"/>
      <c r="BE49" s="12"/>
      <c r="BF49" s="12"/>
      <c r="BG49" s="12"/>
      <c r="BH49" s="12"/>
      <c r="BI49" s="12"/>
      <c r="BJ49" s="12"/>
      <c r="BK49" s="12"/>
      <c r="BL49" s="12"/>
      <c r="BM49" s="12"/>
      <c r="BN49" s="12"/>
      <c r="BO49" s="12"/>
      <c r="BP49" s="12"/>
      <c r="BQ49" s="12"/>
      <c r="BR49" s="12"/>
      <c r="BS49" s="12"/>
      <c r="BT49" s="12"/>
      <c r="BU49" s="12"/>
      <c r="BV49" s="12"/>
      <c r="BW49" s="12"/>
      <c r="BX49" s="12"/>
      <c r="BY49" s="12"/>
      <c r="BZ49" s="12"/>
      <c r="CA49" s="12"/>
      <c r="CB49" s="12"/>
      <c r="CC49" s="12"/>
      <c r="CD49" s="12"/>
      <c r="CE49" s="12"/>
      <c r="CF49" s="12"/>
      <c r="CG49" s="12"/>
      <c r="CH49" s="12"/>
      <c r="CI49" s="12"/>
      <c r="CJ49" s="12"/>
      <c r="CK49" s="12"/>
      <c r="CL49" s="13"/>
    </row>
    <row r="50" spans="1:90" x14ac:dyDescent="0.3">
      <c r="A50" s="147" t="s">
        <v>198</v>
      </c>
      <c r="B50" s="33" t="s">
        <v>167</v>
      </c>
      <c r="C50" s="185" t="s">
        <v>323</v>
      </c>
      <c r="E50" s="12"/>
      <c r="F50" s="12"/>
      <c r="G50" s="12"/>
      <c r="H50" s="12"/>
      <c r="I50" s="12"/>
      <c r="J50" s="12"/>
      <c r="K50" s="12"/>
      <c r="L50" s="12"/>
      <c r="M50" s="12"/>
      <c r="N50" s="12"/>
      <c r="O50" s="12"/>
      <c r="P50" s="12"/>
      <c r="Q50" s="12"/>
      <c r="R50" s="12"/>
      <c r="S50" s="12"/>
      <c r="T50" s="12"/>
      <c r="U50" s="12"/>
      <c r="V50" s="12"/>
      <c r="W50" s="12"/>
      <c r="X50" s="12"/>
      <c r="Y50" s="12"/>
      <c r="Z50" s="12"/>
      <c r="AA50" s="12"/>
      <c r="AB50" s="12"/>
      <c r="AC50" s="12"/>
      <c r="AD50" s="12"/>
      <c r="AE50" s="12"/>
      <c r="AF50" s="12"/>
      <c r="AG50" s="12"/>
      <c r="AH50" s="12"/>
      <c r="AI50" s="12"/>
      <c r="AJ50" s="12"/>
      <c r="AK50" s="12"/>
      <c r="AL50" s="12"/>
      <c r="AM50" s="12"/>
      <c r="AN50" s="12"/>
      <c r="AO50" s="12"/>
      <c r="AP50" s="12"/>
      <c r="AQ50" s="12"/>
      <c r="AR50" s="12"/>
      <c r="AS50" s="12"/>
      <c r="AT50" s="12"/>
      <c r="AU50" s="12"/>
      <c r="AV50" s="12"/>
      <c r="AW50" s="12"/>
      <c r="AX50" s="12"/>
      <c r="AY50" s="12"/>
      <c r="AZ50" s="12"/>
      <c r="BA50" s="12"/>
      <c r="BB50" s="12"/>
      <c r="BC50" s="12"/>
      <c r="BD50" s="12"/>
      <c r="BE50" s="12"/>
      <c r="BF50" s="12"/>
      <c r="BG50" s="12"/>
      <c r="BH50" s="12"/>
      <c r="BI50" s="12"/>
      <c r="BJ50" s="12"/>
      <c r="BK50" s="12"/>
      <c r="BL50" s="12"/>
      <c r="BM50" s="12"/>
      <c r="BN50" s="12"/>
      <c r="BO50" s="12"/>
      <c r="BP50" s="12"/>
      <c r="BQ50" s="12"/>
      <c r="BR50" s="12"/>
      <c r="BS50" s="12"/>
      <c r="BT50" s="12"/>
      <c r="BU50" s="12"/>
      <c r="BV50" s="12"/>
      <c r="BW50" s="12"/>
      <c r="BX50" s="12"/>
      <c r="BY50" s="12"/>
      <c r="BZ50" s="12"/>
      <c r="CA50" s="12"/>
      <c r="CB50" s="12"/>
      <c r="CC50" s="12"/>
      <c r="CD50" s="12"/>
      <c r="CE50" s="12"/>
      <c r="CF50" s="12"/>
      <c r="CG50" s="12"/>
      <c r="CH50" s="12"/>
      <c r="CI50" s="12"/>
      <c r="CJ50" s="12"/>
      <c r="CK50" s="12"/>
      <c r="CL50" s="13"/>
    </row>
    <row r="51" spans="1:90" x14ac:dyDescent="0.3">
      <c r="A51" s="147" t="s">
        <v>199</v>
      </c>
      <c r="B51" s="33" t="s">
        <v>80</v>
      </c>
      <c r="C51" s="70" t="s">
        <v>324</v>
      </c>
      <c r="D51" s="182"/>
      <c r="E51" s="12"/>
      <c r="F51" s="12"/>
      <c r="G51" s="12"/>
      <c r="H51" s="12"/>
      <c r="I51" s="12"/>
      <c r="J51" s="12"/>
      <c r="K51" s="12"/>
      <c r="L51" s="12"/>
      <c r="M51" s="12"/>
      <c r="N51" s="12"/>
      <c r="O51" s="12"/>
      <c r="P51" s="12"/>
      <c r="Q51" s="12"/>
      <c r="R51" s="12"/>
      <c r="S51" s="12"/>
      <c r="T51" s="12"/>
      <c r="U51" s="12"/>
      <c r="V51" s="12"/>
      <c r="W51" s="12"/>
      <c r="X51" s="12"/>
      <c r="Y51" s="12"/>
      <c r="Z51" s="12"/>
      <c r="AA51" s="12"/>
      <c r="AB51" s="12"/>
      <c r="AC51" s="12"/>
      <c r="AD51" s="12"/>
      <c r="AE51" s="12"/>
      <c r="AF51" s="12"/>
      <c r="AG51" s="12"/>
      <c r="AH51" s="12"/>
      <c r="AI51" s="12"/>
      <c r="AJ51" s="12"/>
      <c r="AK51" s="12"/>
      <c r="AL51" s="12"/>
      <c r="AM51" s="12"/>
      <c r="AN51" s="12"/>
      <c r="AO51" s="12"/>
      <c r="AP51" s="12"/>
      <c r="AQ51" s="12"/>
      <c r="AR51" s="12"/>
      <c r="AS51" s="12"/>
      <c r="AT51" s="12"/>
      <c r="AU51" s="12"/>
      <c r="AV51" s="12"/>
      <c r="AW51" s="12"/>
      <c r="AX51" s="12"/>
      <c r="AY51" s="12"/>
      <c r="AZ51" s="12"/>
      <c r="BA51" s="12"/>
      <c r="BB51" s="12"/>
      <c r="BC51" s="12"/>
      <c r="BD51" s="12"/>
      <c r="BE51" s="12"/>
      <c r="BF51" s="12"/>
      <c r="BG51" s="12"/>
      <c r="BH51" s="12"/>
      <c r="BI51" s="12"/>
      <c r="BJ51" s="12"/>
      <c r="BK51" s="12"/>
      <c r="BL51" s="12"/>
      <c r="BM51" s="12"/>
      <c r="BN51" s="12"/>
      <c r="BO51" s="12"/>
      <c r="BP51" s="12"/>
      <c r="BQ51" s="12"/>
      <c r="BR51" s="12"/>
      <c r="BS51" s="12"/>
      <c r="BT51" s="12"/>
      <c r="BU51" s="12"/>
      <c r="BV51" s="12"/>
      <c r="BW51" s="12"/>
      <c r="BX51" s="12"/>
      <c r="BY51" s="12"/>
      <c r="BZ51" s="12"/>
      <c r="CA51" s="12"/>
      <c r="CB51" s="12"/>
      <c r="CC51" s="12"/>
      <c r="CD51" s="12"/>
      <c r="CE51" s="12"/>
      <c r="CF51" s="12"/>
      <c r="CG51" s="12"/>
      <c r="CH51" s="12"/>
      <c r="CI51" s="12"/>
      <c r="CJ51" s="12"/>
      <c r="CK51" s="12"/>
      <c r="CL51" s="13"/>
    </row>
    <row r="52" spans="1:90" x14ac:dyDescent="0.3">
      <c r="A52" s="72" t="s">
        <v>201</v>
      </c>
      <c r="B52" s="10"/>
      <c r="C52" s="10"/>
      <c r="D52" s="10"/>
      <c r="E52" s="10"/>
      <c r="F52" s="10"/>
      <c r="G52" s="10"/>
      <c r="H52" s="10"/>
      <c r="I52" s="10"/>
      <c r="J52" s="10"/>
      <c r="K52" s="10"/>
      <c r="L52" s="10"/>
      <c r="M52" s="10"/>
      <c r="N52" s="10"/>
      <c r="O52" s="10"/>
      <c r="P52" s="10"/>
      <c r="Q52" s="10"/>
      <c r="R52" s="10"/>
      <c r="S52" s="10"/>
      <c r="T52" s="10"/>
      <c r="U52" s="10"/>
      <c r="V52" s="10"/>
      <c r="W52" s="10"/>
      <c r="X52" s="10"/>
      <c r="Y52" s="10"/>
      <c r="Z52" s="10"/>
      <c r="AA52" s="10"/>
      <c r="AB52" s="10"/>
      <c r="AC52" s="10"/>
      <c r="AD52" s="10"/>
      <c r="AE52" s="10"/>
      <c r="AF52" s="10"/>
      <c r="AG52" s="10"/>
      <c r="AH52" s="10"/>
      <c r="AI52" s="10"/>
      <c r="AJ52" s="10"/>
      <c r="AK52" s="10"/>
      <c r="AL52" s="10"/>
      <c r="AM52" s="10"/>
      <c r="AN52" s="10"/>
      <c r="AO52" s="10"/>
      <c r="AP52" s="10"/>
      <c r="AQ52" s="10"/>
      <c r="AR52" s="10"/>
      <c r="AS52" s="10"/>
      <c r="AT52" s="10"/>
      <c r="AU52" s="10"/>
      <c r="AV52" s="10"/>
      <c r="AW52" s="10"/>
      <c r="AX52" s="10"/>
      <c r="AY52" s="10"/>
      <c r="AZ52" s="10"/>
      <c r="BA52" s="10"/>
      <c r="BB52" s="10"/>
      <c r="BC52" s="10"/>
      <c r="BD52" s="10"/>
      <c r="BE52" s="10"/>
      <c r="BF52" s="10"/>
      <c r="BG52" s="10"/>
      <c r="BH52" s="10"/>
      <c r="BI52" s="10"/>
      <c r="BJ52" s="10"/>
      <c r="BK52" s="10"/>
      <c r="BL52" s="10"/>
      <c r="BM52" s="10"/>
      <c r="BN52" s="10"/>
      <c r="BO52" s="10"/>
      <c r="BP52" s="10"/>
      <c r="BQ52" s="10"/>
      <c r="BR52" s="10"/>
      <c r="BS52" s="10"/>
      <c r="BT52" s="10"/>
      <c r="BU52" s="10"/>
      <c r="BV52" s="10"/>
      <c r="BW52" s="10"/>
      <c r="BX52" s="10"/>
      <c r="BY52" s="10"/>
      <c r="BZ52" s="10"/>
      <c r="CA52" s="10"/>
      <c r="CB52" s="10"/>
      <c r="CC52" s="10"/>
      <c r="CD52" s="10"/>
      <c r="CE52" s="10"/>
      <c r="CF52" s="10"/>
      <c r="CG52" s="10"/>
      <c r="CH52" s="10"/>
      <c r="CI52" s="10"/>
      <c r="CJ52" s="10"/>
      <c r="CK52" s="10"/>
      <c r="CL52" s="11"/>
    </row>
    <row r="53" spans="1:90" x14ac:dyDescent="0.3">
      <c r="A53" s="147" t="s">
        <v>473</v>
      </c>
      <c r="B53" s="33" t="s">
        <v>93</v>
      </c>
      <c r="C53" s="188" t="s">
        <v>915</v>
      </c>
      <c r="D53" s="393"/>
      <c r="E53" s="34"/>
      <c r="F53" s="34"/>
      <c r="G53" s="32"/>
      <c r="H53" s="12"/>
      <c r="I53" s="12"/>
      <c r="J53" s="12"/>
      <c r="K53" s="12"/>
      <c r="L53" s="12"/>
      <c r="M53" s="12"/>
      <c r="N53" s="12"/>
      <c r="O53" s="12"/>
      <c r="P53" s="12"/>
      <c r="Q53" s="12"/>
      <c r="R53" s="12"/>
      <c r="S53" s="12"/>
      <c r="T53" s="12"/>
      <c r="U53" s="12"/>
      <c r="V53" s="12"/>
      <c r="W53" s="12"/>
      <c r="X53" s="12"/>
      <c r="Y53" s="12"/>
      <c r="Z53" s="12"/>
      <c r="AA53" s="12"/>
      <c r="AB53" s="12"/>
      <c r="AC53" s="12"/>
      <c r="AD53" s="12"/>
      <c r="AE53" s="12"/>
      <c r="AF53" s="12"/>
      <c r="AG53" s="12"/>
      <c r="AH53" s="12"/>
      <c r="AI53" s="12"/>
      <c r="AJ53" s="12"/>
      <c r="AK53" s="12"/>
      <c r="AL53" s="12"/>
      <c r="AM53" s="12"/>
      <c r="AN53" s="12"/>
      <c r="AO53" s="12"/>
      <c r="AP53" s="12"/>
      <c r="AQ53" s="12"/>
      <c r="AR53" s="12"/>
      <c r="AS53" s="12"/>
      <c r="AT53" s="12"/>
      <c r="AU53" s="12"/>
      <c r="AV53" s="12"/>
      <c r="AW53" s="12"/>
      <c r="AX53" s="12"/>
      <c r="AY53" s="12"/>
      <c r="AZ53" s="12"/>
      <c r="BA53" s="12"/>
      <c r="BB53" s="12"/>
      <c r="BC53" s="12"/>
      <c r="BD53" s="12"/>
      <c r="BE53" s="12"/>
      <c r="BF53" s="12"/>
      <c r="BG53" s="12"/>
      <c r="BH53" s="12"/>
      <c r="BI53" s="12"/>
      <c r="BJ53" s="12"/>
      <c r="BK53" s="12"/>
      <c r="BL53" s="12"/>
      <c r="BM53" s="12"/>
      <c r="BN53" s="12"/>
      <c r="BO53" s="12"/>
      <c r="BP53" s="12"/>
      <c r="BQ53" s="12"/>
      <c r="BR53" s="12"/>
      <c r="BS53" s="12"/>
      <c r="BT53" s="12"/>
      <c r="BU53" s="12"/>
      <c r="BV53" s="12"/>
      <c r="BW53" s="12"/>
      <c r="BX53" s="12"/>
      <c r="BY53" s="12"/>
      <c r="BZ53" s="12"/>
      <c r="CA53" s="12"/>
      <c r="CB53" s="12"/>
      <c r="CC53" s="12"/>
      <c r="CD53" s="12"/>
      <c r="CE53" s="12"/>
      <c r="CF53" s="12"/>
      <c r="CG53" s="12"/>
      <c r="CH53" s="12"/>
      <c r="CI53" s="12"/>
      <c r="CJ53" s="12"/>
      <c r="CK53" s="12"/>
      <c r="CL53" s="13"/>
    </row>
    <row r="54" spans="1:90" x14ac:dyDescent="0.3">
      <c r="A54" s="147"/>
      <c r="B54" s="33"/>
      <c r="C54" s="340"/>
      <c r="D54" s="34"/>
      <c r="E54" s="34"/>
      <c r="F54" s="34"/>
      <c r="G54" s="32"/>
      <c r="H54" s="12"/>
      <c r="I54" s="12"/>
      <c r="J54" s="12"/>
      <c r="K54" s="12"/>
      <c r="L54" s="12"/>
      <c r="M54" s="12"/>
      <c r="N54" s="12"/>
      <c r="O54" s="12"/>
      <c r="P54" s="12"/>
      <c r="Q54" s="12"/>
      <c r="R54" s="12"/>
      <c r="S54" s="12"/>
      <c r="T54" s="12"/>
      <c r="U54" s="12"/>
      <c r="V54" s="12"/>
      <c r="W54" s="12"/>
      <c r="X54" s="12"/>
      <c r="Y54" s="12"/>
      <c r="Z54" s="12"/>
      <c r="AA54" s="12"/>
      <c r="AB54" s="12"/>
      <c r="AC54" s="12"/>
      <c r="AD54" s="12"/>
      <c r="AE54" s="12"/>
      <c r="AF54" s="12"/>
      <c r="AG54" s="12"/>
      <c r="AH54" s="12"/>
      <c r="AI54" s="12"/>
      <c r="AJ54" s="12"/>
      <c r="AK54" s="12"/>
      <c r="AL54" s="12"/>
      <c r="AM54" s="12"/>
      <c r="AN54" s="12"/>
      <c r="AO54" s="12"/>
      <c r="AP54" s="12"/>
      <c r="AQ54" s="12"/>
      <c r="AR54" s="12"/>
      <c r="AS54" s="12"/>
      <c r="AT54" s="12"/>
      <c r="AU54" s="12"/>
      <c r="AV54" s="12"/>
      <c r="AW54" s="12"/>
      <c r="AX54" s="12"/>
      <c r="AY54" s="12"/>
      <c r="AZ54" s="12"/>
      <c r="BA54" s="12"/>
      <c r="BB54" s="12"/>
      <c r="BC54" s="12"/>
      <c r="BD54" s="12"/>
      <c r="BE54" s="12"/>
      <c r="BF54" s="12"/>
      <c r="BG54" s="12"/>
      <c r="BH54" s="12"/>
      <c r="BI54" s="12"/>
      <c r="BJ54" s="12"/>
      <c r="BK54" s="12"/>
      <c r="BL54" s="12"/>
      <c r="BM54" s="12"/>
      <c r="BN54" s="12"/>
      <c r="BO54" s="12"/>
      <c r="BP54" s="12"/>
      <c r="BQ54" s="12"/>
      <c r="BR54" s="12"/>
      <c r="BS54" s="12"/>
      <c r="BT54" s="12"/>
      <c r="BU54" s="12"/>
      <c r="BV54" s="12"/>
      <c r="BW54" s="12"/>
      <c r="BX54" s="12"/>
      <c r="BY54" s="12"/>
      <c r="BZ54" s="12"/>
      <c r="CA54" s="12"/>
      <c r="CB54" s="12"/>
      <c r="CC54" s="12"/>
      <c r="CD54" s="12"/>
      <c r="CE54" s="12"/>
      <c r="CF54" s="12"/>
      <c r="CG54" s="12"/>
      <c r="CH54" s="12"/>
      <c r="CI54" s="12"/>
      <c r="CJ54" s="12"/>
      <c r="CK54" s="12"/>
      <c r="CL54" s="13"/>
    </row>
    <row r="55" spans="1:90" x14ac:dyDescent="0.3">
      <c r="A55" s="147"/>
      <c r="B55" s="33"/>
      <c r="C55" s="340"/>
      <c r="D55" s="34"/>
      <c r="E55" s="34"/>
      <c r="F55" s="34"/>
      <c r="G55" s="32"/>
      <c r="H55" s="12"/>
      <c r="I55" s="12"/>
      <c r="J55" s="12"/>
      <c r="K55" s="12"/>
      <c r="L55" s="12"/>
      <c r="M55" s="12"/>
      <c r="N55" s="12"/>
      <c r="O55" s="12"/>
      <c r="P55" s="12"/>
      <c r="Q55" s="12"/>
      <c r="R55" s="12"/>
      <c r="S55" s="12"/>
      <c r="T55" s="12"/>
      <c r="U55" s="12"/>
      <c r="V55" s="12"/>
      <c r="W55" s="12"/>
      <c r="X55" s="12"/>
      <c r="Y55" s="12"/>
      <c r="Z55" s="12"/>
      <c r="AA55" s="12"/>
      <c r="AB55" s="12"/>
      <c r="AC55" s="12"/>
      <c r="AD55" s="12"/>
      <c r="AE55" s="12"/>
      <c r="AF55" s="12"/>
      <c r="AG55" s="12"/>
      <c r="AH55" s="12"/>
      <c r="AI55" s="12"/>
      <c r="AJ55" s="12"/>
      <c r="AK55" s="12"/>
      <c r="AL55" s="12"/>
      <c r="AM55" s="12"/>
      <c r="AN55" s="12"/>
      <c r="AO55" s="12"/>
      <c r="AP55" s="12"/>
      <c r="AQ55" s="12"/>
      <c r="AR55" s="12"/>
      <c r="AS55" s="12"/>
      <c r="AT55" s="12"/>
      <c r="AU55" s="12"/>
      <c r="AV55" s="12"/>
      <c r="AW55" s="12"/>
      <c r="AX55" s="12"/>
      <c r="AY55" s="12"/>
      <c r="AZ55" s="12"/>
      <c r="BA55" s="12"/>
      <c r="BB55" s="12"/>
      <c r="BC55" s="12"/>
      <c r="BD55" s="12"/>
      <c r="BE55" s="12"/>
      <c r="BF55" s="12"/>
      <c r="BG55" s="12"/>
      <c r="BH55" s="12"/>
      <c r="BI55" s="12"/>
      <c r="BJ55" s="12"/>
      <c r="BK55" s="12"/>
      <c r="BL55" s="12"/>
      <c r="BM55" s="12"/>
      <c r="BN55" s="12"/>
      <c r="BO55" s="12"/>
      <c r="BP55" s="12"/>
      <c r="BQ55" s="12"/>
      <c r="BR55" s="12"/>
      <c r="BS55" s="12"/>
      <c r="BT55" s="12"/>
      <c r="BU55" s="12"/>
      <c r="BV55" s="12"/>
      <c r="BW55" s="12"/>
      <c r="BX55" s="12"/>
      <c r="BY55" s="12"/>
      <c r="BZ55" s="12"/>
      <c r="CA55" s="12"/>
      <c r="CB55" s="12"/>
      <c r="CC55" s="12"/>
      <c r="CD55" s="12"/>
      <c r="CE55" s="12"/>
      <c r="CF55" s="12"/>
      <c r="CG55" s="12"/>
      <c r="CH55" s="12"/>
      <c r="CI55" s="12"/>
      <c r="CJ55" s="12"/>
      <c r="CK55" s="12"/>
      <c r="CL55" s="13"/>
    </row>
    <row r="56" spans="1:90" x14ac:dyDescent="0.3">
      <c r="A56" s="147" t="s">
        <v>586</v>
      </c>
      <c r="B56" s="33" t="s">
        <v>230</v>
      </c>
      <c r="C56" s="188" t="s">
        <v>916</v>
      </c>
      <c r="D56" s="14"/>
      <c r="E56" s="14"/>
      <c r="F56" s="34"/>
      <c r="K56" s="12"/>
      <c r="L56" s="12"/>
      <c r="M56" s="12"/>
      <c r="N56" s="12"/>
      <c r="O56" s="12"/>
      <c r="P56" s="12"/>
      <c r="Q56" s="12"/>
      <c r="R56" s="12"/>
      <c r="S56" s="12"/>
      <c r="T56" s="12"/>
      <c r="U56" s="12"/>
      <c r="V56" s="12"/>
      <c r="W56" s="12"/>
      <c r="X56" s="12"/>
      <c r="Y56" s="12"/>
      <c r="Z56" s="12"/>
      <c r="AA56" s="12"/>
      <c r="AB56" s="12"/>
      <c r="AC56" s="12"/>
      <c r="AD56" s="12"/>
      <c r="AE56" s="12"/>
      <c r="AF56" s="12"/>
      <c r="AG56" s="12"/>
      <c r="AH56" s="12"/>
      <c r="AI56" s="12"/>
      <c r="AJ56" s="12"/>
      <c r="AK56" s="12"/>
      <c r="AL56" s="12"/>
      <c r="AM56" s="12"/>
      <c r="AN56" s="12"/>
      <c r="AO56" s="12"/>
      <c r="AP56" s="12"/>
      <c r="AQ56" s="12"/>
      <c r="AR56" s="12"/>
      <c r="AS56" s="12"/>
      <c r="AT56" s="12"/>
      <c r="AU56" s="12"/>
      <c r="AV56" s="12"/>
      <c r="AW56" s="12"/>
      <c r="AX56" s="12"/>
      <c r="AY56" s="12"/>
      <c r="AZ56" s="12"/>
      <c r="BA56" s="12"/>
      <c r="BB56" s="12"/>
      <c r="BC56" s="12"/>
      <c r="BD56" s="12"/>
      <c r="BE56" s="12"/>
      <c r="BF56" s="12"/>
      <c r="BG56" s="12"/>
      <c r="BH56" s="12"/>
      <c r="BI56" s="12"/>
      <c r="BJ56" s="12"/>
      <c r="BK56" s="12"/>
      <c r="BL56" s="12"/>
      <c r="BM56" s="12"/>
      <c r="BN56" s="12"/>
      <c r="BO56" s="12"/>
      <c r="BP56" s="12"/>
      <c r="BQ56" s="12"/>
      <c r="BR56" s="12"/>
      <c r="BS56" s="12"/>
      <c r="BT56" s="12"/>
      <c r="BU56" s="12"/>
      <c r="BV56" s="12"/>
      <c r="BW56" s="12"/>
      <c r="BX56" s="12"/>
      <c r="BY56" s="12"/>
      <c r="BZ56" s="12"/>
      <c r="CA56" s="12"/>
      <c r="CB56" s="12"/>
      <c r="CC56" s="12"/>
      <c r="CD56" s="12"/>
      <c r="CE56" s="12"/>
      <c r="CF56" s="12"/>
      <c r="CG56" s="12"/>
      <c r="CH56" s="12"/>
      <c r="CI56" s="12"/>
      <c r="CJ56" s="12"/>
      <c r="CK56" s="12"/>
      <c r="CL56" s="13"/>
    </row>
    <row r="57" spans="1:90" x14ac:dyDescent="0.3">
      <c r="A57" s="73" t="s">
        <v>697</v>
      </c>
      <c r="B57" s="10"/>
      <c r="C57" s="10"/>
      <c r="D57" s="147" t="s">
        <v>469</v>
      </c>
      <c r="E57" s="33" t="s">
        <v>190</v>
      </c>
      <c r="F57" s="77" t="s">
        <v>318</v>
      </c>
      <c r="G57" s="207"/>
      <c r="H57" s="207"/>
      <c r="I57" s="10"/>
      <c r="J57" s="10"/>
      <c r="K57" s="10"/>
      <c r="L57" s="10"/>
      <c r="M57" s="10"/>
      <c r="N57" s="10"/>
      <c r="O57" s="10"/>
      <c r="P57" s="10"/>
      <c r="Q57" s="10"/>
      <c r="R57" s="10"/>
      <c r="S57" s="10"/>
      <c r="T57" s="10"/>
      <c r="U57" s="10"/>
      <c r="V57" s="10"/>
      <c r="W57" s="10"/>
      <c r="X57" s="10"/>
      <c r="Y57" s="10"/>
      <c r="Z57" s="10"/>
      <c r="AA57" s="10"/>
      <c r="AB57" s="10"/>
      <c r="AC57" s="10"/>
      <c r="AD57" s="10"/>
      <c r="AE57" s="10"/>
      <c r="AF57" s="10"/>
      <c r="AG57" s="10"/>
      <c r="AH57" s="10"/>
      <c r="AI57" s="10"/>
      <c r="AJ57" s="10"/>
      <c r="AK57" s="10"/>
      <c r="AL57" s="10"/>
      <c r="AM57" s="10"/>
      <c r="AN57" s="10"/>
      <c r="AO57" s="10"/>
      <c r="AP57" s="10"/>
      <c r="AQ57" s="10"/>
      <c r="AR57" s="10"/>
      <c r="AS57" s="10"/>
      <c r="AT57" s="10"/>
      <c r="AU57" s="10"/>
      <c r="AV57" s="10"/>
      <c r="AW57" s="10"/>
      <c r="AX57" s="10"/>
      <c r="AY57" s="10"/>
      <c r="AZ57" s="10"/>
      <c r="BA57" s="10"/>
      <c r="BB57" s="10"/>
      <c r="BC57" s="10"/>
      <c r="BD57" s="10"/>
      <c r="BE57" s="10"/>
      <c r="BF57" s="10"/>
      <c r="BG57" s="10"/>
      <c r="BH57" s="10"/>
      <c r="BI57" s="10"/>
      <c r="BJ57" s="10"/>
      <c r="BK57" s="10"/>
      <c r="BL57" s="10"/>
      <c r="BM57" s="10"/>
      <c r="BN57" s="10"/>
      <c r="BO57" s="10"/>
      <c r="BP57" s="10"/>
      <c r="BQ57" s="10"/>
      <c r="BR57" s="10"/>
      <c r="BS57" s="10"/>
      <c r="BT57" s="10"/>
      <c r="BU57" s="10"/>
      <c r="BV57" s="10"/>
      <c r="BW57" s="10"/>
      <c r="BX57" s="10"/>
      <c r="BY57" s="10"/>
      <c r="BZ57" s="10"/>
      <c r="CA57" s="10"/>
      <c r="CB57" s="10"/>
      <c r="CC57" s="10"/>
      <c r="CD57" s="10"/>
      <c r="CE57" s="10"/>
      <c r="CF57" s="10"/>
      <c r="CG57" s="10"/>
      <c r="CH57" s="10"/>
      <c r="CI57" s="10"/>
      <c r="CJ57" s="10"/>
      <c r="CK57" s="10"/>
      <c r="CL57" s="11"/>
    </row>
    <row r="58" spans="1:90" x14ac:dyDescent="0.3">
      <c r="A58" s="147"/>
      <c r="B58" s="33"/>
      <c r="C58" s="155"/>
      <c r="D58" s="147" t="s">
        <v>470</v>
      </c>
      <c r="E58" s="33" t="s">
        <v>190</v>
      </c>
      <c r="F58" s="77" t="s">
        <v>318</v>
      </c>
      <c r="G58" s="392"/>
      <c r="H58" s="389"/>
      <c r="I58" s="12"/>
      <c r="J58" s="12"/>
      <c r="K58" s="12"/>
      <c r="L58" s="12"/>
      <c r="M58" s="12"/>
      <c r="N58" s="12"/>
      <c r="O58" s="12"/>
      <c r="P58" s="12"/>
      <c r="Q58" s="12"/>
      <c r="R58" s="12"/>
      <c r="S58" s="12"/>
      <c r="T58" s="12"/>
      <c r="U58" s="12"/>
      <c r="V58" s="12"/>
      <c r="W58" s="12"/>
      <c r="X58" s="12"/>
      <c r="Y58" s="12"/>
      <c r="Z58" s="12"/>
      <c r="AA58" s="12"/>
      <c r="AB58" s="12"/>
      <c r="AC58" s="12"/>
      <c r="AD58" s="12"/>
      <c r="AE58" s="12"/>
      <c r="AF58" s="12"/>
      <c r="AG58" s="12"/>
      <c r="AH58" s="12"/>
      <c r="AI58" s="12"/>
      <c r="AJ58" s="12"/>
      <c r="AK58" s="12"/>
      <c r="AL58" s="12"/>
      <c r="AM58" s="12"/>
      <c r="AN58" s="12"/>
      <c r="AO58" s="12"/>
      <c r="AP58" s="12"/>
      <c r="AQ58" s="12"/>
      <c r="AR58" s="12"/>
      <c r="AS58" s="12"/>
      <c r="AT58" s="12"/>
      <c r="AU58" s="12"/>
      <c r="AV58" s="12"/>
      <c r="AW58" s="12"/>
      <c r="AX58" s="12"/>
      <c r="AY58" s="12"/>
      <c r="AZ58" s="12"/>
      <c r="BA58" s="12"/>
      <c r="BB58" s="12"/>
      <c r="BC58" s="12"/>
      <c r="BD58" s="12"/>
      <c r="BE58" s="12"/>
      <c r="BF58" s="12"/>
      <c r="BG58" s="12"/>
      <c r="BH58" s="12"/>
      <c r="BI58" s="12"/>
      <c r="BJ58" s="12"/>
      <c r="BK58" s="12"/>
      <c r="BL58" s="12"/>
      <c r="BM58" s="12"/>
      <c r="BN58" s="12"/>
      <c r="BO58" s="12"/>
      <c r="BP58" s="12"/>
      <c r="BQ58" s="12"/>
      <c r="BR58" s="12"/>
      <c r="BS58" s="12"/>
      <c r="BT58" s="12"/>
      <c r="BU58" s="12"/>
      <c r="BV58" s="12"/>
      <c r="BW58" s="12"/>
      <c r="BX58" s="12"/>
      <c r="BY58" s="12"/>
      <c r="BZ58" s="12"/>
      <c r="CA58" s="12"/>
      <c r="CB58" s="12"/>
      <c r="CC58" s="12"/>
      <c r="CD58" s="12"/>
      <c r="CE58" s="12"/>
      <c r="CF58" s="12"/>
      <c r="CG58" s="12"/>
      <c r="CH58" s="12"/>
      <c r="CI58" s="12"/>
      <c r="CJ58" s="12"/>
      <c r="CK58" s="12"/>
      <c r="CL58" s="13"/>
    </row>
    <row r="59" spans="1:90" x14ac:dyDescent="0.3">
      <c r="A59" s="147"/>
      <c r="B59" s="33"/>
      <c r="C59" s="155"/>
      <c r="D59" s="147" t="s">
        <v>690</v>
      </c>
      <c r="E59" s="33" t="s">
        <v>190</v>
      </c>
      <c r="F59" s="77" t="s">
        <v>318</v>
      </c>
      <c r="G59" s="392"/>
      <c r="H59" s="389"/>
      <c r="I59" s="12"/>
      <c r="J59" s="12"/>
      <c r="K59" s="12"/>
      <c r="L59" s="12"/>
      <c r="M59" s="12"/>
      <c r="N59" s="12"/>
      <c r="O59" s="12"/>
      <c r="P59" s="12"/>
      <c r="Q59" s="12"/>
      <c r="R59" s="12"/>
      <c r="S59" s="12"/>
      <c r="T59" s="12"/>
      <c r="U59" s="12"/>
      <c r="V59" s="12"/>
      <c r="W59" s="12"/>
      <c r="X59" s="12"/>
      <c r="Y59" s="12"/>
      <c r="Z59" s="12"/>
      <c r="AA59" s="12"/>
      <c r="AB59" s="12"/>
      <c r="AC59" s="12"/>
      <c r="AD59" s="12"/>
      <c r="AE59" s="12"/>
      <c r="AF59" s="12"/>
      <c r="AG59" s="12"/>
      <c r="AH59" s="12"/>
      <c r="AI59" s="12"/>
      <c r="AJ59" s="12"/>
      <c r="AK59" s="12"/>
      <c r="AL59" s="12"/>
      <c r="AM59" s="12"/>
      <c r="AN59" s="12"/>
      <c r="AO59" s="12"/>
      <c r="AP59" s="12"/>
      <c r="AQ59" s="12"/>
      <c r="AR59" s="12"/>
      <c r="AS59" s="12"/>
      <c r="AT59" s="12"/>
      <c r="AU59" s="12"/>
      <c r="AV59" s="12"/>
      <c r="AW59" s="12"/>
      <c r="AX59" s="12"/>
      <c r="AY59" s="12"/>
      <c r="AZ59" s="12"/>
      <c r="BA59" s="12"/>
      <c r="BB59" s="12"/>
      <c r="BC59" s="12"/>
      <c r="BD59" s="12"/>
      <c r="BE59" s="12"/>
      <c r="BF59" s="12"/>
      <c r="BG59" s="12"/>
      <c r="BH59" s="12"/>
      <c r="BI59" s="12"/>
      <c r="BJ59" s="12"/>
      <c r="BK59" s="12"/>
      <c r="BL59" s="12"/>
      <c r="BM59" s="12"/>
      <c r="BN59" s="12"/>
      <c r="BO59" s="12"/>
      <c r="BP59" s="12"/>
      <c r="BQ59" s="12"/>
      <c r="BR59" s="12"/>
      <c r="BS59" s="12"/>
      <c r="BT59" s="12"/>
      <c r="BU59" s="12"/>
      <c r="BV59" s="12"/>
      <c r="BW59" s="12"/>
      <c r="BX59" s="12"/>
      <c r="BY59" s="12"/>
      <c r="BZ59" s="12"/>
      <c r="CA59" s="12"/>
      <c r="CB59" s="12"/>
      <c r="CC59" s="12"/>
      <c r="CD59" s="12"/>
      <c r="CE59" s="12"/>
      <c r="CF59" s="12"/>
      <c r="CG59" s="12"/>
      <c r="CH59" s="12"/>
      <c r="CI59" s="12"/>
      <c r="CJ59" s="12"/>
      <c r="CK59" s="12"/>
      <c r="CL59" s="13"/>
    </row>
    <row r="60" spans="1:90" x14ac:dyDescent="0.3">
      <c r="A60" s="72"/>
      <c r="B60" s="30"/>
      <c r="C60" s="30"/>
      <c r="D60" s="30"/>
      <c r="E60" s="10"/>
      <c r="F60" s="10"/>
      <c r="G60" s="10"/>
      <c r="H60" s="10"/>
      <c r="I60" s="10"/>
      <c r="J60" s="10"/>
      <c r="K60" s="10"/>
      <c r="L60" s="10"/>
      <c r="M60" s="10"/>
      <c r="N60" s="10"/>
      <c r="O60" s="10"/>
      <c r="P60" s="10"/>
      <c r="Q60" s="10"/>
      <c r="R60" s="10"/>
      <c r="S60" s="10"/>
      <c r="T60" s="10"/>
      <c r="U60" s="10"/>
      <c r="V60" s="10"/>
      <c r="W60" s="10"/>
      <c r="X60" s="10"/>
      <c r="Y60" s="10"/>
      <c r="Z60" s="10"/>
      <c r="AA60" s="10"/>
      <c r="AB60" s="10"/>
      <c r="AC60" s="10"/>
      <c r="AD60" s="10"/>
      <c r="AE60" s="10"/>
      <c r="AF60" s="10"/>
      <c r="AG60" s="10"/>
      <c r="AH60" s="10"/>
      <c r="AI60" s="10"/>
      <c r="AJ60" s="10"/>
      <c r="AK60" s="10"/>
      <c r="AL60" s="10"/>
      <c r="AM60" s="10"/>
      <c r="AN60" s="10"/>
      <c r="AO60" s="10"/>
      <c r="AP60" s="10"/>
      <c r="AQ60" s="10"/>
      <c r="AR60" s="10"/>
      <c r="AS60" s="10"/>
      <c r="AT60" s="10"/>
      <c r="AU60" s="10"/>
      <c r="AV60" s="10"/>
      <c r="AW60" s="10"/>
      <c r="AX60" s="10"/>
      <c r="AY60" s="10"/>
      <c r="AZ60" s="10"/>
      <c r="BA60" s="10"/>
      <c r="BB60" s="10"/>
      <c r="BC60" s="10"/>
      <c r="BD60" s="10"/>
      <c r="BE60" s="10"/>
      <c r="BF60" s="10"/>
      <c r="BG60" s="10"/>
      <c r="BH60" s="10"/>
      <c r="BI60" s="10"/>
      <c r="BJ60" s="10"/>
      <c r="BK60" s="10"/>
      <c r="BL60" s="10"/>
      <c r="BM60" s="10"/>
      <c r="BN60" s="10"/>
      <c r="BO60" s="10"/>
      <c r="BP60" s="10"/>
      <c r="BQ60" s="10"/>
      <c r="BR60" s="10"/>
      <c r="BS60" s="10"/>
      <c r="BT60" s="10"/>
      <c r="BU60" s="10"/>
      <c r="BV60" s="10"/>
      <c r="BW60" s="10"/>
      <c r="BX60" s="10"/>
      <c r="BY60" s="10"/>
      <c r="BZ60" s="10"/>
      <c r="CA60" s="10"/>
      <c r="CB60" s="10"/>
      <c r="CC60" s="10"/>
      <c r="CD60" s="10"/>
      <c r="CE60" s="10"/>
      <c r="CF60" s="10"/>
      <c r="CG60" s="10"/>
      <c r="CH60" s="10"/>
      <c r="CI60" s="10"/>
      <c r="CJ60" s="10"/>
      <c r="CK60" s="10"/>
      <c r="CL60" s="11"/>
    </row>
    <row r="61" spans="1:90" x14ac:dyDescent="0.3">
      <c r="A61" s="147"/>
      <c r="B61" s="7"/>
      <c r="C61" s="77"/>
      <c r="D61" s="31"/>
      <c r="E61" s="314"/>
      <c r="F61" s="314"/>
      <c r="G61" s="12"/>
      <c r="H61" s="12"/>
      <c r="I61" s="12"/>
      <c r="J61" s="12"/>
      <c r="K61" s="12"/>
      <c r="L61" s="12"/>
      <c r="M61" s="12"/>
      <c r="N61" s="12"/>
      <c r="O61" s="12"/>
      <c r="P61" s="12"/>
      <c r="Q61" s="12"/>
      <c r="R61" s="12"/>
      <c r="S61" s="12"/>
      <c r="T61" s="12"/>
      <c r="U61" s="12"/>
      <c r="V61" s="12"/>
      <c r="W61" s="12"/>
      <c r="X61" s="12"/>
      <c r="Y61" s="12"/>
      <c r="Z61" s="12"/>
      <c r="AA61" s="12"/>
      <c r="AB61" s="12"/>
      <c r="AC61" s="12"/>
      <c r="AD61" s="12"/>
      <c r="AE61" s="12"/>
      <c r="AF61" s="12"/>
      <c r="AG61" s="12"/>
      <c r="AH61" s="12"/>
      <c r="AI61" s="12"/>
      <c r="AJ61" s="12"/>
      <c r="AK61" s="12"/>
      <c r="AL61" s="12"/>
      <c r="AM61" s="12"/>
      <c r="AN61" s="12"/>
      <c r="AO61" s="12"/>
      <c r="AP61" s="12"/>
      <c r="AQ61" s="12"/>
      <c r="AR61" s="12"/>
      <c r="AS61" s="12"/>
      <c r="AT61" s="12"/>
      <c r="AU61" s="12"/>
      <c r="AV61" s="12"/>
      <c r="AW61" s="12"/>
      <c r="AX61" s="12"/>
      <c r="AY61" s="12"/>
      <c r="AZ61" s="12"/>
      <c r="BA61" s="12"/>
      <c r="BB61" s="12"/>
      <c r="BC61" s="12"/>
      <c r="BD61" s="12"/>
      <c r="BE61" s="12"/>
      <c r="BF61" s="12"/>
      <c r="BG61" s="12"/>
      <c r="BH61" s="12"/>
      <c r="BI61" s="12"/>
      <c r="BJ61" s="12"/>
      <c r="BK61" s="12"/>
      <c r="BL61" s="12"/>
      <c r="BM61" s="12"/>
      <c r="BN61" s="12"/>
      <c r="BO61" s="12"/>
      <c r="BP61" s="12"/>
      <c r="BQ61" s="12"/>
      <c r="BR61" s="12"/>
      <c r="BS61" s="12"/>
      <c r="BT61" s="12"/>
      <c r="BU61" s="12"/>
      <c r="BV61" s="12"/>
      <c r="BW61" s="12"/>
      <c r="BX61" s="12"/>
      <c r="BY61" s="12"/>
      <c r="BZ61" s="12"/>
      <c r="CA61" s="12"/>
      <c r="CB61" s="12"/>
      <c r="CC61" s="12"/>
      <c r="CD61" s="12"/>
      <c r="CE61" s="12"/>
      <c r="CF61" s="12"/>
      <c r="CG61" s="12"/>
      <c r="CH61" s="12"/>
      <c r="CI61" s="12"/>
      <c r="CJ61" s="12"/>
      <c r="CK61" s="12"/>
      <c r="CL61" s="13"/>
    </row>
    <row r="62" spans="1:90" x14ac:dyDescent="0.3">
      <c r="A62" s="147"/>
      <c r="B62" s="7"/>
      <c r="C62" s="77"/>
      <c r="D62" s="32"/>
      <c r="E62" s="314"/>
      <c r="F62" s="314"/>
      <c r="G62" s="12"/>
      <c r="H62" s="12"/>
      <c r="I62" s="12"/>
      <c r="J62" s="12"/>
      <c r="K62" s="12"/>
      <c r="L62" s="12"/>
      <c r="M62" s="12"/>
      <c r="N62" s="12"/>
      <c r="O62" s="12"/>
      <c r="P62" s="12"/>
      <c r="Q62" s="12"/>
      <c r="R62" s="12"/>
      <c r="S62" s="12"/>
      <c r="T62" s="12"/>
      <c r="U62" s="12"/>
      <c r="V62" s="12"/>
      <c r="W62" s="12"/>
      <c r="X62" s="12"/>
      <c r="Y62" s="12"/>
      <c r="Z62" s="12"/>
      <c r="AA62" s="12"/>
      <c r="AB62" s="12"/>
      <c r="AC62" s="12"/>
      <c r="AD62" s="12"/>
      <c r="AE62" s="12"/>
      <c r="AF62" s="12"/>
      <c r="AG62" s="12"/>
      <c r="AH62" s="12"/>
      <c r="AI62" s="12"/>
      <c r="AJ62" s="12"/>
      <c r="AK62" s="12"/>
      <c r="AL62" s="12"/>
      <c r="AM62" s="12"/>
      <c r="AN62" s="12"/>
      <c r="AO62" s="12"/>
      <c r="AP62" s="12"/>
      <c r="AQ62" s="12"/>
      <c r="AR62" s="12"/>
      <c r="AS62" s="12"/>
      <c r="AT62" s="12"/>
      <c r="AU62" s="12"/>
      <c r="AV62" s="12"/>
      <c r="AW62" s="12"/>
      <c r="AX62" s="12"/>
      <c r="AY62" s="12"/>
      <c r="AZ62" s="12"/>
      <c r="BA62" s="12"/>
      <c r="BB62" s="12"/>
      <c r="BC62" s="12"/>
      <c r="BD62" s="12"/>
      <c r="BE62" s="12"/>
      <c r="BF62" s="12"/>
      <c r="BG62" s="12"/>
      <c r="BH62" s="12"/>
      <c r="BI62" s="12"/>
      <c r="BJ62" s="12"/>
      <c r="BK62" s="12"/>
      <c r="BL62" s="12"/>
      <c r="BM62" s="12"/>
      <c r="BN62" s="12"/>
      <c r="BO62" s="12"/>
      <c r="BP62" s="12"/>
      <c r="BQ62" s="12"/>
      <c r="BR62" s="12"/>
      <c r="BS62" s="12"/>
      <c r="BT62" s="12"/>
      <c r="BU62" s="12"/>
      <c r="BV62" s="12"/>
      <c r="BW62" s="12"/>
      <c r="BX62" s="12"/>
      <c r="BY62" s="12"/>
      <c r="BZ62" s="12"/>
      <c r="CA62" s="12"/>
      <c r="CB62" s="12"/>
      <c r="CC62" s="12"/>
      <c r="CD62" s="12"/>
      <c r="CE62" s="12"/>
      <c r="CF62" s="12"/>
      <c r="CG62" s="12"/>
      <c r="CH62" s="12"/>
      <c r="CI62" s="12"/>
      <c r="CJ62" s="12"/>
      <c r="CK62" s="12"/>
      <c r="CL62" s="13"/>
    </row>
    <row r="63" spans="1:90" x14ac:dyDescent="0.3">
      <c r="A63" s="147"/>
      <c r="B63" s="7"/>
      <c r="C63" s="77"/>
      <c r="D63" s="32"/>
      <c r="E63" s="314"/>
      <c r="F63" s="314"/>
      <c r="G63" s="12"/>
      <c r="H63" s="12"/>
      <c r="I63" s="12"/>
      <c r="J63" s="12"/>
      <c r="K63" s="12"/>
      <c r="L63" s="12"/>
      <c r="M63" s="12"/>
      <c r="N63" s="12"/>
      <c r="O63" s="12"/>
      <c r="P63" s="12"/>
      <c r="Q63" s="12"/>
      <c r="R63" s="12"/>
      <c r="S63" s="12"/>
      <c r="T63" s="12"/>
      <c r="U63" s="12"/>
      <c r="V63" s="12"/>
      <c r="W63" s="12"/>
      <c r="X63" s="12"/>
      <c r="Y63" s="12"/>
      <c r="Z63" s="12"/>
      <c r="AA63" s="12"/>
      <c r="AB63" s="12"/>
      <c r="AC63" s="12"/>
      <c r="AD63" s="12"/>
      <c r="AE63" s="12"/>
      <c r="AF63" s="12"/>
      <c r="AG63" s="12"/>
      <c r="AH63" s="12"/>
      <c r="AI63" s="12"/>
      <c r="AJ63" s="12"/>
      <c r="AK63" s="12"/>
      <c r="AL63" s="12"/>
      <c r="AM63" s="12"/>
      <c r="AN63" s="12"/>
      <c r="AO63" s="12"/>
      <c r="AP63" s="12"/>
      <c r="AQ63" s="12"/>
      <c r="AR63" s="12"/>
      <c r="AS63" s="12"/>
      <c r="AT63" s="12"/>
      <c r="AU63" s="12"/>
      <c r="AV63" s="12"/>
      <c r="AW63" s="12"/>
      <c r="AX63" s="12"/>
      <c r="AY63" s="12"/>
      <c r="AZ63" s="12"/>
      <c r="BA63" s="12"/>
      <c r="BB63" s="12"/>
      <c r="BC63" s="12"/>
      <c r="BD63" s="12"/>
      <c r="BE63" s="12"/>
      <c r="BF63" s="12"/>
      <c r="BG63" s="12"/>
      <c r="BH63" s="12"/>
      <c r="BI63" s="12"/>
      <c r="BJ63" s="12"/>
      <c r="BK63" s="12"/>
      <c r="BL63" s="12"/>
      <c r="BM63" s="12"/>
      <c r="BN63" s="12"/>
      <c r="BO63" s="12"/>
      <c r="BP63" s="12"/>
      <c r="BQ63" s="12"/>
      <c r="BR63" s="12"/>
      <c r="BS63" s="12"/>
      <c r="BT63" s="12"/>
      <c r="BU63" s="12"/>
      <c r="BV63" s="12"/>
      <c r="BW63" s="12"/>
      <c r="BX63" s="12"/>
      <c r="BY63" s="12"/>
      <c r="BZ63" s="12"/>
      <c r="CA63" s="12"/>
      <c r="CB63" s="12"/>
      <c r="CC63" s="12"/>
      <c r="CD63" s="12"/>
      <c r="CE63" s="12"/>
      <c r="CF63" s="12"/>
      <c r="CG63" s="12"/>
      <c r="CH63" s="12"/>
      <c r="CI63" s="12"/>
      <c r="CJ63" s="12"/>
      <c r="CK63" s="12"/>
      <c r="CL63" s="13"/>
    </row>
    <row r="64" spans="1:90" x14ac:dyDescent="0.3">
      <c r="A64" s="73" t="s">
        <v>200</v>
      </c>
      <c r="B64" s="10"/>
      <c r="C64" s="10"/>
      <c r="D64" s="10"/>
      <c r="E64" s="10"/>
      <c r="F64" s="10"/>
      <c r="G64" s="10"/>
      <c r="H64" s="10"/>
      <c r="I64" s="10"/>
      <c r="J64" s="10"/>
      <c r="K64" s="10"/>
      <c r="L64" s="10"/>
      <c r="M64" s="10"/>
      <c r="N64" s="10"/>
      <c r="O64" s="10"/>
      <c r="P64" s="10"/>
      <c r="Q64" s="10"/>
      <c r="R64" s="10"/>
      <c r="S64" s="10"/>
      <c r="T64" s="10"/>
      <c r="U64" s="10"/>
      <c r="V64" s="10"/>
      <c r="W64" s="10"/>
      <c r="X64" s="10"/>
      <c r="Y64" s="10"/>
      <c r="Z64" s="10"/>
      <c r="AA64" s="10"/>
      <c r="AB64" s="10"/>
      <c r="AC64" s="10"/>
      <c r="AD64" s="10"/>
      <c r="AE64" s="10"/>
      <c r="AF64" s="10"/>
      <c r="AG64" s="10"/>
      <c r="AH64" s="10"/>
      <c r="AI64" s="10"/>
      <c r="AJ64" s="10"/>
      <c r="AK64" s="10"/>
      <c r="AL64" s="10"/>
      <c r="AM64" s="10"/>
      <c r="AN64" s="10"/>
      <c r="AO64" s="10"/>
      <c r="AP64" s="10"/>
      <c r="AQ64" s="10"/>
      <c r="AR64" s="10"/>
      <c r="AS64" s="10"/>
      <c r="AT64" s="10"/>
      <c r="AU64" s="10"/>
      <c r="AV64" s="10"/>
      <c r="AW64" s="10"/>
      <c r="AX64" s="10"/>
      <c r="AY64" s="10"/>
      <c r="AZ64" s="10"/>
      <c r="BA64" s="10"/>
      <c r="BB64" s="10"/>
      <c r="BC64" s="10"/>
      <c r="BD64" s="10"/>
      <c r="BE64" s="10"/>
      <c r="BF64" s="10"/>
      <c r="BG64" s="10"/>
      <c r="BH64" s="10"/>
      <c r="BI64" s="10"/>
      <c r="BJ64" s="10"/>
      <c r="BK64" s="10"/>
      <c r="BL64" s="10"/>
      <c r="BM64" s="10"/>
      <c r="BN64" s="10"/>
      <c r="BO64" s="10"/>
      <c r="BP64" s="10"/>
      <c r="BQ64" s="10"/>
      <c r="BR64" s="10"/>
      <c r="BS64" s="10"/>
      <c r="BT64" s="10"/>
      <c r="BU64" s="10"/>
      <c r="BV64" s="10"/>
      <c r="BW64" s="10"/>
      <c r="BX64" s="10"/>
      <c r="BY64" s="10"/>
      <c r="BZ64" s="10"/>
      <c r="CA64" s="10"/>
      <c r="CB64" s="10"/>
      <c r="CC64" s="10"/>
      <c r="CD64" s="10"/>
      <c r="CE64" s="10"/>
      <c r="CF64" s="10"/>
      <c r="CG64" s="10"/>
      <c r="CH64" s="10"/>
      <c r="CI64" s="10"/>
      <c r="CJ64" s="10"/>
      <c r="CK64" s="10"/>
      <c r="CL64" s="11"/>
    </row>
    <row r="65" spans="1:90" x14ac:dyDescent="0.3">
      <c r="A65" s="147" t="s">
        <v>13</v>
      </c>
      <c r="B65" s="70" t="s">
        <v>329</v>
      </c>
      <c r="C65" s="26"/>
      <c r="D65" s="27"/>
      <c r="E65" s="27"/>
      <c r="F65" s="27"/>
      <c r="G65" s="27"/>
      <c r="H65" s="12"/>
      <c r="I65" s="12"/>
      <c r="J65" s="12"/>
      <c r="K65" s="12"/>
      <c r="L65" s="12"/>
      <c r="M65" s="12"/>
      <c r="N65" s="12"/>
      <c r="O65" s="12"/>
      <c r="P65" s="12"/>
      <c r="Q65" s="12"/>
      <c r="R65" s="12"/>
      <c r="S65" s="12"/>
      <c r="T65" s="12"/>
      <c r="U65" s="12"/>
      <c r="V65" s="12"/>
      <c r="W65" s="12"/>
      <c r="X65" s="12"/>
      <c r="Y65" s="12"/>
      <c r="Z65" s="12"/>
      <c r="AA65" s="12"/>
      <c r="AB65" s="12"/>
      <c r="AC65" s="12"/>
      <c r="AD65" s="12"/>
      <c r="AE65" s="12"/>
      <c r="AF65" s="12"/>
      <c r="AG65" s="12"/>
      <c r="AH65" s="12"/>
      <c r="AI65" s="12"/>
      <c r="AJ65" s="12"/>
      <c r="AK65" s="12"/>
      <c r="AL65" s="12"/>
      <c r="AM65" s="12"/>
      <c r="AN65" s="12"/>
      <c r="AO65" s="12"/>
      <c r="AP65" s="12"/>
      <c r="AQ65" s="12"/>
      <c r="AR65" s="12"/>
      <c r="AS65" s="12"/>
      <c r="AT65" s="12"/>
      <c r="AU65" s="12"/>
      <c r="AV65" s="12"/>
      <c r="AW65" s="12"/>
      <c r="AX65" s="12"/>
      <c r="AY65" s="12"/>
      <c r="AZ65" s="12"/>
      <c r="BA65" s="12"/>
      <c r="BB65" s="12"/>
      <c r="BC65" s="12"/>
      <c r="BD65" s="12"/>
      <c r="BE65" s="12"/>
      <c r="BF65" s="12"/>
      <c r="BG65" s="12"/>
      <c r="BH65" s="12"/>
      <c r="BI65" s="12"/>
      <c r="BJ65" s="12"/>
      <c r="BK65" s="12"/>
      <c r="BL65" s="12"/>
      <c r="BM65" s="12"/>
      <c r="BN65" s="12"/>
      <c r="BO65" s="12"/>
      <c r="BP65" s="12"/>
      <c r="BQ65" s="12"/>
      <c r="BR65" s="12"/>
      <c r="BS65" s="12"/>
      <c r="BT65" s="12"/>
      <c r="BU65" s="12"/>
      <c r="BV65" s="12"/>
      <c r="BW65" s="12"/>
      <c r="BX65" s="12"/>
      <c r="BY65" s="12"/>
      <c r="BZ65" s="12"/>
      <c r="CA65" s="12"/>
      <c r="CB65" s="12"/>
      <c r="CC65" s="12"/>
      <c r="CD65" s="12"/>
      <c r="CE65" s="12"/>
      <c r="CF65" s="12"/>
      <c r="CG65" s="12"/>
      <c r="CH65" s="12"/>
      <c r="CI65" s="12"/>
      <c r="CJ65" s="12"/>
      <c r="CK65" s="12"/>
      <c r="CL65" s="13"/>
    </row>
    <row r="66" spans="1:90" s="35" customFormat="1" x14ac:dyDescent="0.3">
      <c r="A66" s="74" t="s">
        <v>65</v>
      </c>
      <c r="B66" s="23"/>
      <c r="C66" s="22"/>
      <c r="D66" s="21"/>
      <c r="E66" s="21"/>
      <c r="F66" s="21"/>
      <c r="G66" s="21"/>
      <c r="H66" s="10"/>
      <c r="I66" s="10"/>
      <c r="J66" s="10"/>
      <c r="K66" s="10"/>
      <c r="L66" s="10"/>
      <c r="M66" s="10"/>
      <c r="N66" s="10"/>
      <c r="O66" s="10"/>
      <c r="P66" s="10"/>
      <c r="Q66" s="10"/>
      <c r="R66" s="10"/>
      <c r="S66" s="10"/>
      <c r="T66" s="10"/>
      <c r="U66" s="10"/>
      <c r="V66" s="10"/>
      <c r="W66" s="10"/>
      <c r="X66" s="10"/>
      <c r="Y66" s="10"/>
      <c r="Z66" s="10"/>
      <c r="AA66" s="10"/>
      <c r="AB66" s="10"/>
      <c r="AC66" s="10"/>
      <c r="AD66" s="10"/>
      <c r="AE66" s="10"/>
      <c r="AF66" s="10"/>
      <c r="AG66" s="10"/>
      <c r="AH66" s="10"/>
      <c r="AI66" s="10"/>
      <c r="AJ66" s="10"/>
      <c r="AK66" s="10"/>
      <c r="AL66" s="10"/>
      <c r="AM66" s="10"/>
      <c r="AN66" s="10"/>
      <c r="AO66" s="10"/>
      <c r="AP66" s="10"/>
      <c r="AQ66" s="10"/>
      <c r="AR66" s="10"/>
      <c r="AS66" s="10"/>
      <c r="AT66" s="10"/>
      <c r="AU66" s="10"/>
      <c r="AV66" s="10"/>
      <c r="AW66" s="10"/>
      <c r="AX66" s="10"/>
      <c r="AY66" s="10"/>
      <c r="AZ66" s="10"/>
      <c r="BA66" s="10"/>
      <c r="BB66" s="10"/>
      <c r="BC66" s="10"/>
      <c r="BD66" s="10"/>
      <c r="BE66" s="10"/>
      <c r="BF66" s="10"/>
      <c r="BG66" s="10"/>
      <c r="BH66" s="10"/>
      <c r="BI66" s="10"/>
      <c r="BJ66" s="10"/>
      <c r="BK66" s="10"/>
      <c r="BL66" s="10"/>
      <c r="BM66" s="10"/>
      <c r="BN66" s="10"/>
      <c r="BO66" s="10"/>
      <c r="BP66" s="10"/>
      <c r="BQ66" s="10"/>
      <c r="BR66" s="10"/>
      <c r="BS66" s="10"/>
      <c r="BT66" s="10"/>
      <c r="BU66" s="10"/>
      <c r="BV66" s="10"/>
      <c r="BW66" s="10"/>
      <c r="BX66" s="10"/>
      <c r="BY66" s="10"/>
      <c r="BZ66" s="10"/>
      <c r="CA66" s="10"/>
      <c r="CB66" s="10"/>
      <c r="CC66" s="10"/>
      <c r="CD66" s="10"/>
      <c r="CE66" s="10"/>
      <c r="CF66" s="10"/>
      <c r="CG66" s="10"/>
      <c r="CH66" s="10"/>
      <c r="CI66" s="10"/>
      <c r="CJ66" s="10"/>
      <c r="CK66" s="10"/>
      <c r="CL66" s="11"/>
    </row>
    <row r="67" spans="1:90" x14ac:dyDescent="0.3">
      <c r="A67" s="36" t="s">
        <v>14</v>
      </c>
      <c r="B67" s="80" t="s">
        <v>1</v>
      </c>
      <c r="C67" s="192" t="s">
        <v>331</v>
      </c>
      <c r="D67" s="147" t="s">
        <v>423</v>
      </c>
      <c r="E67" s="81" t="s">
        <v>427</v>
      </c>
      <c r="F67" s="181"/>
      <c r="G67" s="181"/>
      <c r="H67" s="182"/>
      <c r="I67" s="22"/>
      <c r="J67" s="22"/>
      <c r="K67" s="22"/>
      <c r="L67" s="22"/>
      <c r="M67" s="22"/>
      <c r="N67" s="22"/>
      <c r="O67" s="22"/>
      <c r="P67" s="22"/>
      <c r="Q67" s="22"/>
      <c r="R67" s="22"/>
      <c r="S67" s="22"/>
      <c r="T67" s="22"/>
      <c r="U67" s="22"/>
      <c r="V67" s="22"/>
      <c r="W67" s="22"/>
      <c r="X67" s="22"/>
      <c r="Y67" s="22"/>
      <c r="Z67" s="22"/>
      <c r="AA67" s="22"/>
      <c r="AB67" s="22"/>
      <c r="AC67" s="22"/>
      <c r="AD67" s="22"/>
      <c r="AE67" s="22"/>
      <c r="AF67" s="22"/>
      <c r="AG67" s="22"/>
      <c r="AH67" s="22"/>
      <c r="AI67" s="22"/>
      <c r="AJ67" s="22"/>
      <c r="AK67" s="22"/>
      <c r="AL67" s="22"/>
      <c r="AM67" s="22"/>
      <c r="AN67" s="22"/>
      <c r="AO67" s="22"/>
      <c r="AP67" s="22"/>
      <c r="AQ67" s="22"/>
      <c r="AR67" s="22"/>
      <c r="AS67" s="22"/>
      <c r="AT67" s="22"/>
      <c r="AU67" s="22"/>
      <c r="AV67" s="22"/>
      <c r="AW67" s="22"/>
      <c r="AX67" s="22"/>
      <c r="AY67" s="22"/>
      <c r="AZ67" s="22"/>
      <c r="BA67" s="22"/>
      <c r="BB67" s="22"/>
      <c r="BC67" s="22"/>
      <c r="BD67" s="22"/>
      <c r="BE67" s="22"/>
      <c r="BF67" s="22"/>
      <c r="BG67" s="22"/>
      <c r="BH67" s="22"/>
      <c r="BI67" s="22"/>
      <c r="BJ67" s="22"/>
      <c r="BK67" s="22"/>
      <c r="BL67" s="22"/>
      <c r="BM67" s="22"/>
      <c r="BN67" s="22"/>
      <c r="BO67" s="22"/>
      <c r="BP67" s="22"/>
      <c r="BQ67" s="22"/>
      <c r="BR67" s="22"/>
      <c r="BS67" s="22"/>
      <c r="BT67" s="22"/>
      <c r="BU67" s="22"/>
      <c r="BV67" s="22"/>
      <c r="BW67" s="22"/>
      <c r="BX67" s="22"/>
      <c r="BY67" s="22"/>
      <c r="BZ67" s="22"/>
      <c r="CA67" s="22"/>
      <c r="CB67" s="22"/>
      <c r="CC67" s="22"/>
      <c r="CD67" s="22"/>
      <c r="CE67" s="22"/>
      <c r="CF67" s="22"/>
      <c r="CG67" s="22"/>
      <c r="CH67" s="22"/>
      <c r="CI67" s="22"/>
      <c r="CJ67" s="22"/>
      <c r="CK67" s="22"/>
      <c r="CL67" s="37"/>
    </row>
    <row r="68" spans="1:90" ht="14.4" customHeight="1" x14ac:dyDescent="0.3">
      <c r="A68" s="447" t="s">
        <v>15</v>
      </c>
      <c r="B68" s="39" t="s">
        <v>16</v>
      </c>
      <c r="C68" s="39"/>
      <c r="D68" s="452" t="s">
        <v>332</v>
      </c>
      <c r="H68" s="12"/>
      <c r="I68" s="12"/>
      <c r="J68" s="12"/>
      <c r="K68" s="12"/>
      <c r="L68" s="12"/>
      <c r="M68" s="12"/>
      <c r="N68" s="12"/>
      <c r="O68" s="12"/>
      <c r="P68" s="12"/>
      <c r="Q68" s="12"/>
      <c r="R68" s="12"/>
      <c r="S68" s="12"/>
      <c r="T68" s="12"/>
      <c r="U68" s="12"/>
      <c r="V68" s="12"/>
      <c r="W68" s="12"/>
      <c r="X68" s="12"/>
      <c r="Y68" s="12"/>
      <c r="Z68" s="12"/>
      <c r="AA68" s="12"/>
      <c r="AB68" s="12"/>
      <c r="AC68" s="12"/>
      <c r="AD68" s="12"/>
      <c r="AE68" s="12"/>
      <c r="AF68" s="12"/>
      <c r="AG68" s="12"/>
      <c r="AH68" s="12"/>
      <c r="AI68" s="12"/>
      <c r="AJ68" s="12"/>
      <c r="AK68" s="12"/>
      <c r="AL68" s="12"/>
      <c r="AM68" s="12"/>
      <c r="AN68" s="12"/>
      <c r="AO68" s="12"/>
      <c r="AP68" s="12"/>
      <c r="AQ68" s="12"/>
      <c r="AR68" s="12"/>
      <c r="AS68" s="12"/>
      <c r="AT68" s="12"/>
      <c r="AU68" s="12"/>
      <c r="AV68" s="12"/>
      <c r="AW68" s="12"/>
      <c r="AX68" s="12"/>
      <c r="AY68" s="12"/>
      <c r="AZ68" s="12"/>
      <c r="BA68" s="12"/>
      <c r="BB68" s="12"/>
      <c r="BC68" s="12"/>
      <c r="BD68" s="12"/>
      <c r="BE68" s="12"/>
      <c r="BF68" s="12"/>
      <c r="BG68" s="12"/>
      <c r="BH68" s="12"/>
      <c r="BI68" s="12"/>
      <c r="BJ68" s="12"/>
      <c r="BK68" s="12"/>
      <c r="BL68" s="12"/>
      <c r="BM68" s="12"/>
      <c r="BN68" s="12"/>
      <c r="BO68" s="12"/>
      <c r="BP68" s="12"/>
      <c r="BQ68" s="12"/>
      <c r="BR68" s="12"/>
      <c r="BS68" s="12"/>
      <c r="BT68" s="12"/>
      <c r="BU68" s="12"/>
      <c r="BV68" s="12"/>
      <c r="BW68" s="12"/>
      <c r="BX68" s="12"/>
      <c r="BY68" s="12"/>
      <c r="BZ68" s="12"/>
      <c r="CA68" s="12"/>
      <c r="CB68" s="12"/>
      <c r="CC68" s="12"/>
      <c r="CD68" s="12"/>
      <c r="CE68" s="12"/>
      <c r="CF68" s="12"/>
      <c r="CG68" s="12"/>
      <c r="CH68" s="12"/>
      <c r="CI68" s="12"/>
      <c r="CJ68" s="12"/>
      <c r="CK68" s="12"/>
      <c r="CL68" s="13"/>
    </row>
    <row r="69" spans="1:90" x14ac:dyDescent="0.3">
      <c r="A69" s="448"/>
      <c r="B69" s="39" t="s">
        <v>19</v>
      </c>
      <c r="C69" s="39"/>
      <c r="D69" s="443"/>
      <c r="H69" s="12"/>
      <c r="I69" s="12"/>
      <c r="J69" s="12"/>
      <c r="K69" s="12"/>
      <c r="L69" s="12"/>
      <c r="M69" s="12"/>
      <c r="N69" s="12"/>
      <c r="O69" s="12"/>
      <c r="P69" s="12"/>
      <c r="Q69" s="12"/>
      <c r="R69" s="12"/>
      <c r="S69" s="12"/>
      <c r="T69" s="12"/>
      <c r="U69" s="12"/>
      <c r="V69" s="12"/>
      <c r="W69" s="12"/>
      <c r="X69" s="12"/>
      <c r="Y69" s="12"/>
      <c r="Z69" s="12"/>
      <c r="AA69" s="12"/>
      <c r="AB69" s="12"/>
      <c r="AC69" s="12"/>
      <c r="AD69" s="12"/>
      <c r="AE69" s="12"/>
      <c r="AF69" s="12"/>
      <c r="AG69" s="12"/>
      <c r="AH69" s="12"/>
      <c r="AI69" s="12"/>
      <c r="AJ69" s="12"/>
      <c r="AK69" s="12"/>
      <c r="AL69" s="12"/>
      <c r="AM69" s="12"/>
      <c r="AN69" s="12"/>
      <c r="AO69" s="12"/>
      <c r="AP69" s="12"/>
      <c r="AQ69" s="12"/>
      <c r="AR69" s="12"/>
      <c r="AS69" s="12"/>
      <c r="AT69" s="12"/>
      <c r="AU69" s="12"/>
      <c r="AV69" s="12"/>
      <c r="AW69" s="12"/>
      <c r="AX69" s="12"/>
      <c r="AY69" s="12"/>
      <c r="AZ69" s="12"/>
      <c r="BA69" s="12"/>
      <c r="BB69" s="12"/>
      <c r="BC69" s="12"/>
      <c r="BD69" s="12"/>
      <c r="BE69" s="12"/>
      <c r="BF69" s="12"/>
      <c r="BG69" s="12"/>
      <c r="BH69" s="12"/>
      <c r="BI69" s="12"/>
      <c r="BJ69" s="12"/>
      <c r="BK69" s="12"/>
      <c r="BL69" s="12"/>
      <c r="BM69" s="12"/>
      <c r="BN69" s="12"/>
      <c r="BO69" s="12"/>
      <c r="BP69" s="12"/>
      <c r="BQ69" s="12"/>
      <c r="BR69" s="12"/>
      <c r="BS69" s="12"/>
      <c r="BT69" s="12"/>
      <c r="BU69" s="12"/>
      <c r="BV69" s="12"/>
      <c r="BW69" s="12"/>
      <c r="BX69" s="12"/>
      <c r="BY69" s="12"/>
      <c r="BZ69" s="12"/>
      <c r="CA69" s="12"/>
      <c r="CB69" s="12"/>
      <c r="CC69" s="12"/>
      <c r="CD69" s="12"/>
      <c r="CE69" s="12"/>
      <c r="CF69" s="12"/>
      <c r="CG69" s="12"/>
      <c r="CH69" s="12"/>
      <c r="CI69" s="12"/>
      <c r="CJ69" s="12"/>
      <c r="CK69" s="12"/>
      <c r="CL69" s="13"/>
    </row>
    <row r="70" spans="1:90" x14ac:dyDescent="0.3">
      <c r="A70" s="448"/>
      <c r="B70" s="39" t="s">
        <v>21</v>
      </c>
      <c r="C70" s="39"/>
      <c r="D70" s="443"/>
      <c r="H70" s="12"/>
      <c r="I70" s="12"/>
      <c r="J70" s="12"/>
      <c r="K70" s="12"/>
      <c r="L70" s="12"/>
      <c r="M70" s="12"/>
      <c r="N70" s="12"/>
      <c r="O70" s="12"/>
      <c r="P70" s="12"/>
      <c r="Q70" s="12"/>
      <c r="R70" s="12"/>
      <c r="S70" s="12"/>
      <c r="T70" s="12"/>
      <c r="U70" s="12"/>
      <c r="V70" s="12"/>
      <c r="W70" s="12"/>
      <c r="X70" s="12"/>
      <c r="Y70" s="12"/>
      <c r="Z70" s="12"/>
      <c r="AA70" s="12"/>
      <c r="AB70" s="12"/>
      <c r="AC70" s="12"/>
      <c r="AD70" s="12"/>
      <c r="AE70" s="12"/>
      <c r="AF70" s="12"/>
      <c r="AG70" s="12"/>
      <c r="AH70" s="12"/>
      <c r="AI70" s="12"/>
      <c r="AJ70" s="12"/>
      <c r="AK70" s="12"/>
      <c r="AL70" s="12"/>
      <c r="AM70" s="12"/>
      <c r="AN70" s="12"/>
      <c r="AO70" s="12"/>
      <c r="AP70" s="12"/>
      <c r="AQ70" s="12"/>
      <c r="AR70" s="12"/>
      <c r="AS70" s="12"/>
      <c r="AT70" s="12"/>
      <c r="AU70" s="12"/>
      <c r="AV70" s="12"/>
      <c r="AW70" s="12"/>
      <c r="AX70" s="12"/>
      <c r="AY70" s="12"/>
      <c r="AZ70" s="12"/>
      <c r="BA70" s="12"/>
      <c r="BB70" s="12"/>
      <c r="BC70" s="12"/>
      <c r="BD70" s="12"/>
      <c r="BE70" s="12"/>
      <c r="BF70" s="12"/>
      <c r="BG70" s="12"/>
      <c r="BH70" s="12"/>
      <c r="BI70" s="12"/>
      <c r="BJ70" s="12"/>
      <c r="BK70" s="12"/>
      <c r="BL70" s="12"/>
      <c r="BM70" s="12"/>
      <c r="BN70" s="12"/>
      <c r="BO70" s="12"/>
      <c r="BP70" s="12"/>
      <c r="BQ70" s="12"/>
      <c r="BR70" s="12"/>
      <c r="BS70" s="12"/>
      <c r="BT70" s="12"/>
      <c r="BU70" s="12"/>
      <c r="BV70" s="12"/>
      <c r="BW70" s="12"/>
      <c r="BX70" s="12"/>
      <c r="BY70" s="12"/>
      <c r="BZ70" s="12"/>
      <c r="CA70" s="12"/>
      <c r="CB70" s="12"/>
      <c r="CC70" s="12"/>
      <c r="CD70" s="12"/>
      <c r="CE70" s="12"/>
      <c r="CF70" s="12"/>
      <c r="CG70" s="12"/>
      <c r="CH70" s="12"/>
      <c r="CI70" s="12"/>
      <c r="CJ70" s="12"/>
      <c r="CK70" s="12"/>
      <c r="CL70" s="13"/>
    </row>
    <row r="71" spans="1:90" x14ac:dyDescent="0.3">
      <c r="A71" s="448"/>
      <c r="B71" s="39" t="s">
        <v>777</v>
      </c>
      <c r="C71" s="39"/>
      <c r="D71" s="443"/>
      <c r="H71" s="12"/>
      <c r="I71" s="12"/>
      <c r="J71" s="12"/>
      <c r="K71" s="12"/>
      <c r="L71" s="12"/>
      <c r="M71" s="12"/>
      <c r="N71" s="12"/>
      <c r="O71" s="12"/>
      <c r="P71" s="12"/>
      <c r="Q71" s="12"/>
      <c r="R71" s="12"/>
      <c r="S71" s="12"/>
      <c r="T71" s="12"/>
      <c r="U71" s="12"/>
      <c r="V71" s="12"/>
      <c r="W71" s="12"/>
      <c r="X71" s="12"/>
      <c r="Y71" s="12"/>
      <c r="Z71" s="12"/>
      <c r="AA71" s="12"/>
      <c r="AB71" s="12"/>
      <c r="AC71" s="12"/>
      <c r="AD71" s="12"/>
      <c r="AE71" s="12"/>
      <c r="AF71" s="12"/>
      <c r="AG71" s="12"/>
      <c r="AH71" s="12"/>
      <c r="AI71" s="12"/>
      <c r="AJ71" s="12"/>
      <c r="AK71" s="12"/>
      <c r="AL71" s="12"/>
      <c r="AM71" s="12"/>
      <c r="AN71" s="12"/>
      <c r="AO71" s="12"/>
      <c r="AP71" s="12"/>
      <c r="AQ71" s="12"/>
      <c r="AR71" s="12"/>
      <c r="AS71" s="12"/>
      <c r="AT71" s="12"/>
      <c r="AU71" s="12"/>
      <c r="AV71" s="12"/>
      <c r="AW71" s="12"/>
      <c r="AX71" s="12"/>
      <c r="AY71" s="12"/>
      <c r="AZ71" s="12"/>
      <c r="BA71" s="12"/>
      <c r="BB71" s="12"/>
      <c r="BC71" s="12"/>
      <c r="BD71" s="12"/>
      <c r="BE71" s="12"/>
      <c r="BF71" s="12"/>
      <c r="BG71" s="12"/>
      <c r="BH71" s="12"/>
      <c r="BI71" s="12"/>
      <c r="BJ71" s="12"/>
      <c r="BK71" s="12"/>
      <c r="BL71" s="12"/>
      <c r="BM71" s="12"/>
      <c r="BN71" s="12"/>
      <c r="BO71" s="12"/>
      <c r="BP71" s="12"/>
      <c r="BQ71" s="12"/>
      <c r="BR71" s="12"/>
      <c r="BS71" s="12"/>
      <c r="BT71" s="12"/>
      <c r="BU71" s="12"/>
      <c r="BV71" s="12"/>
      <c r="BW71" s="12"/>
      <c r="BX71" s="12"/>
      <c r="BY71" s="12"/>
      <c r="BZ71" s="12"/>
      <c r="CA71" s="12"/>
      <c r="CB71" s="12"/>
      <c r="CC71" s="12"/>
      <c r="CD71" s="12"/>
      <c r="CE71" s="12"/>
      <c r="CF71" s="12"/>
      <c r="CG71" s="12"/>
      <c r="CH71" s="12"/>
      <c r="CI71" s="12"/>
      <c r="CJ71" s="12"/>
      <c r="CK71" s="12"/>
      <c r="CL71" s="13"/>
    </row>
    <row r="72" spans="1:90" x14ac:dyDescent="0.3">
      <c r="A72" s="447" t="s">
        <v>17</v>
      </c>
      <c r="B72" s="39" t="s">
        <v>18</v>
      </c>
      <c r="C72" s="39"/>
      <c r="D72" s="443" t="s">
        <v>332</v>
      </c>
      <c r="H72" s="12"/>
      <c r="I72" s="12"/>
      <c r="J72" s="12"/>
      <c r="K72" s="12"/>
      <c r="L72" s="12"/>
      <c r="M72" s="12"/>
      <c r="N72" s="12"/>
      <c r="O72" s="12"/>
      <c r="P72" s="12"/>
      <c r="Q72" s="12"/>
      <c r="R72" s="12"/>
      <c r="S72" s="12"/>
      <c r="T72" s="12"/>
      <c r="U72" s="12"/>
      <c r="V72" s="12"/>
      <c r="W72" s="12"/>
      <c r="X72" s="12"/>
      <c r="Y72" s="12"/>
      <c r="Z72" s="12"/>
      <c r="AA72" s="12"/>
      <c r="AB72" s="12"/>
      <c r="AC72" s="12"/>
      <c r="AD72" s="12"/>
      <c r="AE72" s="12"/>
      <c r="AF72" s="12"/>
      <c r="AG72" s="12"/>
      <c r="AH72" s="12"/>
      <c r="AI72" s="12"/>
      <c r="AJ72" s="12"/>
      <c r="AK72" s="12"/>
      <c r="AL72" s="12"/>
      <c r="AM72" s="12"/>
      <c r="AN72" s="12"/>
      <c r="AO72" s="12"/>
      <c r="AP72" s="12"/>
      <c r="AQ72" s="12"/>
      <c r="AR72" s="12"/>
      <c r="AS72" s="12"/>
      <c r="AT72" s="12"/>
      <c r="AU72" s="12"/>
      <c r="AV72" s="12"/>
      <c r="AW72" s="12"/>
      <c r="AX72" s="12"/>
      <c r="AY72" s="12"/>
      <c r="AZ72" s="12"/>
      <c r="BA72" s="12"/>
      <c r="BB72" s="12"/>
      <c r="BC72" s="12"/>
      <c r="BD72" s="12"/>
      <c r="BE72" s="12"/>
      <c r="BF72" s="12"/>
      <c r="BG72" s="12"/>
      <c r="BH72" s="12"/>
      <c r="BI72" s="12"/>
      <c r="BJ72" s="12"/>
      <c r="BK72" s="12"/>
      <c r="BL72" s="12"/>
      <c r="BM72" s="12"/>
      <c r="BN72" s="12"/>
      <c r="BO72" s="12"/>
      <c r="BP72" s="12"/>
      <c r="BQ72" s="12"/>
      <c r="BR72" s="12"/>
      <c r="BS72" s="12"/>
      <c r="BT72" s="12"/>
      <c r="BU72" s="12"/>
      <c r="BV72" s="12"/>
      <c r="BW72" s="12"/>
      <c r="BX72" s="12"/>
      <c r="BY72" s="12"/>
      <c r="BZ72" s="12"/>
      <c r="CA72" s="12"/>
      <c r="CB72" s="12"/>
      <c r="CC72" s="12"/>
      <c r="CD72" s="12"/>
      <c r="CE72" s="12"/>
      <c r="CF72" s="12"/>
      <c r="CG72" s="12"/>
      <c r="CH72" s="12"/>
      <c r="CI72" s="12"/>
      <c r="CJ72" s="12"/>
      <c r="CK72" s="12"/>
      <c r="CL72" s="13"/>
    </row>
    <row r="73" spans="1:90" x14ac:dyDescent="0.3">
      <c r="A73" s="448"/>
      <c r="B73" s="39" t="s">
        <v>20</v>
      </c>
      <c r="C73" s="39"/>
      <c r="D73" s="443"/>
      <c r="H73" s="12"/>
      <c r="I73" s="12"/>
      <c r="J73" s="12"/>
      <c r="K73" s="12"/>
      <c r="L73" s="12"/>
      <c r="M73" s="12"/>
      <c r="N73" s="12"/>
      <c r="O73" s="12"/>
      <c r="P73" s="12"/>
      <c r="Q73" s="12"/>
      <c r="R73" s="12"/>
      <c r="S73" s="12"/>
      <c r="T73" s="12"/>
      <c r="U73" s="12"/>
      <c r="V73" s="12"/>
      <c r="W73" s="12"/>
      <c r="X73" s="12"/>
      <c r="Y73" s="12"/>
      <c r="Z73" s="12"/>
      <c r="AA73" s="12"/>
      <c r="AB73" s="12"/>
      <c r="AC73" s="12"/>
      <c r="AD73" s="12"/>
      <c r="AE73" s="12"/>
      <c r="AF73" s="12"/>
      <c r="AG73" s="12"/>
      <c r="AH73" s="12"/>
      <c r="AI73" s="12"/>
      <c r="AJ73" s="12"/>
      <c r="AK73" s="12"/>
      <c r="AL73" s="12"/>
      <c r="AM73" s="12"/>
      <c r="AN73" s="12"/>
      <c r="AO73" s="12"/>
      <c r="AP73" s="12"/>
      <c r="AQ73" s="12"/>
      <c r="AR73" s="12"/>
      <c r="AS73" s="12"/>
      <c r="AT73" s="12"/>
      <c r="AU73" s="12"/>
      <c r="AV73" s="12"/>
      <c r="AW73" s="12"/>
      <c r="AX73" s="12"/>
      <c r="AY73" s="12"/>
      <c r="AZ73" s="12"/>
      <c r="BA73" s="12"/>
      <c r="BB73" s="12"/>
      <c r="BC73" s="12"/>
      <c r="BD73" s="12"/>
      <c r="BE73" s="12"/>
      <c r="BF73" s="12"/>
      <c r="BG73" s="12"/>
      <c r="BH73" s="12"/>
      <c r="BI73" s="12"/>
      <c r="BJ73" s="12"/>
      <c r="BK73" s="12"/>
      <c r="BL73" s="12"/>
      <c r="BM73" s="12"/>
      <c r="BN73" s="12"/>
      <c r="BO73" s="12"/>
      <c r="BP73" s="12"/>
      <c r="BQ73" s="12"/>
      <c r="BR73" s="12"/>
      <c r="BS73" s="12"/>
      <c r="BT73" s="12"/>
      <c r="BU73" s="12"/>
      <c r="BV73" s="12"/>
      <c r="BW73" s="12"/>
      <c r="BX73" s="12"/>
      <c r="BY73" s="12"/>
      <c r="BZ73" s="12"/>
      <c r="CA73" s="12"/>
      <c r="CB73" s="12"/>
      <c r="CC73" s="12"/>
      <c r="CD73" s="12"/>
      <c r="CE73" s="12"/>
      <c r="CF73" s="12"/>
      <c r="CG73" s="12"/>
      <c r="CH73" s="12"/>
      <c r="CI73" s="12"/>
      <c r="CJ73" s="12"/>
      <c r="CK73" s="12"/>
      <c r="CL73" s="13"/>
    </row>
    <row r="74" spans="1:90" x14ac:dyDescent="0.3">
      <c r="A74" s="448"/>
      <c r="B74" s="39" t="s">
        <v>22</v>
      </c>
      <c r="C74" s="39"/>
      <c r="D74" s="443"/>
      <c r="E74" s="12"/>
      <c r="F74" s="12"/>
      <c r="G74" s="12"/>
      <c r="H74" s="12"/>
      <c r="I74" s="12"/>
      <c r="J74" s="12"/>
      <c r="K74" s="12"/>
      <c r="L74" s="12"/>
      <c r="M74" s="12"/>
      <c r="N74" s="12"/>
      <c r="O74" s="12"/>
      <c r="P74" s="12"/>
      <c r="Q74" s="12"/>
      <c r="R74" s="12"/>
      <c r="S74" s="12"/>
      <c r="T74" s="12"/>
      <c r="U74" s="12"/>
      <c r="V74" s="12"/>
      <c r="W74" s="12"/>
      <c r="X74" s="12"/>
      <c r="Y74" s="12"/>
      <c r="Z74" s="12"/>
      <c r="AA74" s="12"/>
      <c r="AB74" s="12"/>
      <c r="AC74" s="12"/>
      <c r="AD74" s="12"/>
      <c r="AE74" s="12"/>
      <c r="AF74" s="12"/>
      <c r="AG74" s="12"/>
      <c r="AH74" s="12"/>
      <c r="AI74" s="12"/>
      <c r="AJ74" s="12"/>
      <c r="AK74" s="12"/>
      <c r="AL74" s="12"/>
      <c r="AM74" s="12"/>
      <c r="AN74" s="12"/>
      <c r="AO74" s="12"/>
      <c r="AP74" s="12"/>
      <c r="AQ74" s="12"/>
      <c r="AR74" s="12"/>
      <c r="AS74" s="12"/>
      <c r="AT74" s="12"/>
      <c r="AU74" s="12"/>
      <c r="AV74" s="12"/>
      <c r="AW74" s="12"/>
      <c r="AX74" s="12"/>
      <c r="AY74" s="12"/>
      <c r="AZ74" s="12"/>
      <c r="BA74" s="12"/>
      <c r="BB74" s="12"/>
      <c r="BC74" s="12"/>
      <c r="BD74" s="12"/>
      <c r="BE74" s="12"/>
      <c r="BF74" s="12"/>
      <c r="BG74" s="12"/>
      <c r="BH74" s="12"/>
      <c r="BI74" s="12"/>
      <c r="BJ74" s="12"/>
      <c r="BK74" s="12"/>
      <c r="BL74" s="12"/>
      <c r="BM74" s="12"/>
      <c r="BN74" s="12"/>
      <c r="BO74" s="12"/>
      <c r="BP74" s="12"/>
      <c r="BQ74" s="12"/>
      <c r="BR74" s="12"/>
      <c r="BS74" s="12"/>
      <c r="BT74" s="12"/>
      <c r="BU74" s="12"/>
      <c r="BV74" s="12"/>
      <c r="BW74" s="12"/>
      <c r="BX74" s="12"/>
      <c r="BY74" s="12"/>
      <c r="BZ74" s="12"/>
      <c r="CA74" s="12"/>
      <c r="CB74" s="12"/>
      <c r="CC74" s="12"/>
      <c r="CD74" s="12"/>
      <c r="CE74" s="12"/>
      <c r="CF74" s="12"/>
      <c r="CG74" s="12"/>
      <c r="CH74" s="12"/>
      <c r="CI74" s="12"/>
      <c r="CJ74" s="12"/>
      <c r="CK74" s="12"/>
      <c r="CL74" s="13"/>
    </row>
    <row r="75" spans="1:90" x14ac:dyDescent="0.3">
      <c r="A75" s="448"/>
      <c r="B75" s="39" t="s">
        <v>778</v>
      </c>
      <c r="C75" s="39"/>
      <c r="D75" s="443"/>
      <c r="E75" s="12"/>
      <c r="F75" s="12"/>
      <c r="G75" s="12"/>
      <c r="H75" s="12"/>
      <c r="I75" s="12"/>
      <c r="J75" s="12"/>
      <c r="K75" s="12"/>
      <c r="L75" s="12"/>
      <c r="M75" s="12"/>
      <c r="N75" s="12"/>
      <c r="O75" s="12"/>
      <c r="P75" s="12"/>
      <c r="Q75" s="12"/>
      <c r="R75" s="12"/>
      <c r="S75" s="12"/>
      <c r="T75" s="12"/>
      <c r="U75" s="12"/>
      <c r="V75" s="12"/>
      <c r="W75" s="12"/>
      <c r="X75" s="12"/>
      <c r="Y75" s="12"/>
      <c r="Z75" s="12"/>
      <c r="AA75" s="12"/>
      <c r="AB75" s="12"/>
      <c r="AC75" s="12"/>
      <c r="AD75" s="12"/>
      <c r="AE75" s="12"/>
      <c r="AF75" s="12"/>
      <c r="AG75" s="12"/>
      <c r="AH75" s="12"/>
      <c r="AI75" s="12"/>
      <c r="AJ75" s="12"/>
      <c r="AK75" s="12"/>
      <c r="AL75" s="12"/>
      <c r="AM75" s="12"/>
      <c r="AN75" s="12"/>
      <c r="AO75" s="12"/>
      <c r="AP75" s="12"/>
      <c r="AQ75" s="12"/>
      <c r="AR75" s="12"/>
      <c r="AS75" s="12"/>
      <c r="AT75" s="12"/>
      <c r="AU75" s="12"/>
      <c r="AV75" s="12"/>
      <c r="AW75" s="12"/>
      <c r="AX75" s="12"/>
      <c r="AY75" s="12"/>
      <c r="AZ75" s="12"/>
      <c r="BA75" s="12"/>
      <c r="BB75" s="12"/>
      <c r="BC75" s="12"/>
      <c r="BD75" s="12"/>
      <c r="BE75" s="12"/>
      <c r="BF75" s="12"/>
      <c r="BG75" s="12"/>
      <c r="BH75" s="12"/>
      <c r="BI75" s="12"/>
      <c r="BJ75" s="12"/>
      <c r="BK75" s="12"/>
      <c r="BL75" s="12"/>
      <c r="BM75" s="12"/>
      <c r="BN75" s="12"/>
      <c r="BO75" s="12"/>
      <c r="BP75" s="12"/>
      <c r="BQ75" s="12"/>
      <c r="BR75" s="12"/>
      <c r="BS75" s="12"/>
      <c r="BT75" s="12"/>
      <c r="BU75" s="12"/>
      <c r="BV75" s="12"/>
      <c r="BW75" s="12"/>
      <c r="BX75" s="12"/>
      <c r="BY75" s="12"/>
      <c r="BZ75" s="12"/>
      <c r="CA75" s="12"/>
      <c r="CB75" s="12"/>
      <c r="CC75" s="12"/>
      <c r="CD75" s="12"/>
      <c r="CE75" s="12"/>
      <c r="CF75" s="12"/>
      <c r="CG75" s="12"/>
      <c r="CH75" s="12"/>
      <c r="CI75" s="12"/>
      <c r="CJ75" s="12"/>
      <c r="CK75" s="12"/>
      <c r="CL75" s="13"/>
    </row>
    <row r="76" spans="1:90" x14ac:dyDescent="0.3">
      <c r="A76" s="447" t="s">
        <v>32</v>
      </c>
      <c r="B76" s="39" t="s">
        <v>33</v>
      </c>
      <c r="C76" s="39"/>
      <c r="D76" s="443" t="s">
        <v>332</v>
      </c>
      <c r="E76" s="12"/>
      <c r="F76" s="12"/>
      <c r="G76" s="12"/>
      <c r="H76" s="12"/>
      <c r="I76" s="12"/>
      <c r="J76" s="12"/>
      <c r="K76" s="12"/>
      <c r="L76" s="12"/>
      <c r="M76" s="12"/>
      <c r="N76" s="12"/>
      <c r="O76" s="12"/>
      <c r="P76" s="12"/>
      <c r="Q76" s="12"/>
      <c r="R76" s="12"/>
      <c r="S76" s="12"/>
      <c r="T76" s="12"/>
      <c r="U76" s="12"/>
      <c r="V76" s="12"/>
      <c r="W76" s="12"/>
      <c r="X76" s="12"/>
      <c r="Y76" s="12"/>
      <c r="Z76" s="12"/>
      <c r="AA76" s="12"/>
      <c r="AB76" s="12"/>
      <c r="AC76" s="12"/>
      <c r="AD76" s="12"/>
      <c r="AE76" s="12"/>
      <c r="AF76" s="12"/>
      <c r="AG76" s="12"/>
      <c r="AH76" s="12"/>
      <c r="AI76" s="12"/>
      <c r="AJ76" s="12"/>
      <c r="AK76" s="12"/>
      <c r="AL76" s="12"/>
      <c r="AM76" s="12"/>
      <c r="AN76" s="12"/>
      <c r="AO76" s="12"/>
      <c r="AP76" s="12"/>
      <c r="AQ76" s="12"/>
      <c r="AR76" s="12"/>
      <c r="AS76" s="12"/>
      <c r="AT76" s="12"/>
      <c r="AU76" s="12"/>
      <c r="AV76" s="12"/>
      <c r="AW76" s="12"/>
      <c r="AX76" s="12"/>
      <c r="AY76" s="12"/>
      <c r="AZ76" s="12"/>
      <c r="BA76" s="12"/>
      <c r="BB76" s="12"/>
      <c r="BC76" s="12"/>
      <c r="BD76" s="12"/>
      <c r="BE76" s="12"/>
      <c r="BF76" s="12"/>
      <c r="BG76" s="12"/>
      <c r="BH76" s="12"/>
      <c r="BI76" s="12"/>
      <c r="BJ76" s="12"/>
      <c r="BK76" s="12"/>
      <c r="BL76" s="12"/>
      <c r="BM76" s="12"/>
      <c r="BN76" s="12"/>
      <c r="BO76" s="12"/>
      <c r="BP76" s="12"/>
      <c r="BQ76" s="12"/>
      <c r="BR76" s="12"/>
      <c r="BS76" s="12"/>
      <c r="BT76" s="12"/>
      <c r="BU76" s="12"/>
      <c r="BV76" s="12"/>
      <c r="BW76" s="12"/>
      <c r="BX76" s="12"/>
      <c r="BY76" s="12"/>
      <c r="BZ76" s="12"/>
      <c r="CA76" s="12"/>
      <c r="CB76" s="12"/>
      <c r="CC76" s="12"/>
      <c r="CD76" s="12"/>
      <c r="CE76" s="12"/>
      <c r="CF76" s="12"/>
      <c r="CG76" s="12"/>
      <c r="CH76" s="12"/>
      <c r="CI76" s="12"/>
      <c r="CJ76" s="12"/>
      <c r="CK76" s="12"/>
      <c r="CL76" s="13"/>
    </row>
    <row r="77" spans="1:90" x14ac:dyDescent="0.3">
      <c r="A77" s="448"/>
      <c r="B77" s="39" t="s">
        <v>779</v>
      </c>
      <c r="C77" s="39"/>
      <c r="D77" s="443"/>
      <c r="E77" s="12"/>
      <c r="F77" s="12"/>
      <c r="G77" s="12"/>
      <c r="H77" s="12"/>
      <c r="I77" s="12"/>
      <c r="J77" s="12"/>
      <c r="K77" s="12"/>
      <c r="L77" s="12"/>
      <c r="M77" s="12"/>
      <c r="N77" s="12"/>
      <c r="O77" s="12"/>
      <c r="P77" s="12"/>
      <c r="Q77" s="12"/>
      <c r="R77" s="12"/>
      <c r="S77" s="12"/>
      <c r="T77" s="12"/>
      <c r="U77" s="12"/>
      <c r="V77" s="12"/>
      <c r="W77" s="12"/>
      <c r="X77" s="12"/>
      <c r="Y77" s="12"/>
      <c r="Z77" s="12"/>
      <c r="AA77" s="12"/>
      <c r="AB77" s="12"/>
      <c r="AC77" s="12"/>
      <c r="AD77" s="12"/>
      <c r="AE77" s="12"/>
      <c r="AF77" s="12"/>
      <c r="AG77" s="12"/>
      <c r="AH77" s="12"/>
      <c r="AI77" s="12"/>
      <c r="AJ77" s="12"/>
      <c r="AK77" s="12"/>
      <c r="AL77" s="12"/>
      <c r="AM77" s="12"/>
      <c r="AN77" s="12"/>
      <c r="AO77" s="12"/>
      <c r="AP77" s="12"/>
      <c r="AQ77" s="12"/>
      <c r="AR77" s="12"/>
      <c r="AS77" s="12"/>
      <c r="AT77" s="12"/>
      <c r="AU77" s="12"/>
      <c r="AV77" s="12"/>
      <c r="AW77" s="12"/>
      <c r="AX77" s="12"/>
      <c r="AY77" s="12"/>
      <c r="AZ77" s="12"/>
      <c r="BA77" s="12"/>
      <c r="BB77" s="12"/>
      <c r="BC77" s="12"/>
      <c r="BD77" s="12"/>
      <c r="BE77" s="12"/>
      <c r="BF77" s="12"/>
      <c r="BG77" s="12"/>
      <c r="BH77" s="12"/>
      <c r="BI77" s="12"/>
      <c r="BJ77" s="12"/>
      <c r="BK77" s="12"/>
      <c r="BL77" s="12"/>
      <c r="BM77" s="12"/>
      <c r="BN77" s="12"/>
      <c r="BO77" s="12"/>
      <c r="BP77" s="12"/>
      <c r="BQ77" s="12"/>
      <c r="BR77" s="12"/>
      <c r="BS77" s="12"/>
      <c r="BT77" s="12"/>
      <c r="BU77" s="12"/>
      <c r="BV77" s="12"/>
      <c r="BW77" s="12"/>
      <c r="BX77" s="12"/>
      <c r="BY77" s="12"/>
      <c r="BZ77" s="12"/>
      <c r="CA77" s="12"/>
      <c r="CB77" s="12"/>
      <c r="CC77" s="12"/>
      <c r="CD77" s="12"/>
      <c r="CE77" s="12"/>
      <c r="CF77" s="12"/>
      <c r="CG77" s="12"/>
      <c r="CH77" s="12"/>
      <c r="CI77" s="12"/>
      <c r="CJ77" s="12"/>
      <c r="CK77" s="12"/>
      <c r="CL77" s="13"/>
    </row>
    <row r="78" spans="1:90" x14ac:dyDescent="0.3">
      <c r="A78" s="448"/>
      <c r="B78" s="39"/>
      <c r="C78" s="39"/>
      <c r="D78" s="443"/>
      <c r="E78" s="12"/>
      <c r="F78" s="12"/>
      <c r="G78" s="12"/>
      <c r="H78" s="12"/>
      <c r="I78" s="12"/>
      <c r="J78" s="12"/>
      <c r="K78" s="12"/>
      <c r="L78" s="12"/>
      <c r="M78" s="12"/>
      <c r="N78" s="12"/>
      <c r="O78" s="12"/>
      <c r="P78" s="12"/>
      <c r="Q78" s="12"/>
      <c r="R78" s="12"/>
      <c r="S78" s="12"/>
      <c r="T78" s="12"/>
      <c r="U78" s="12"/>
      <c r="V78" s="12"/>
      <c r="W78" s="12"/>
      <c r="X78" s="12"/>
      <c r="Y78" s="12"/>
      <c r="Z78" s="12"/>
      <c r="AA78" s="12"/>
      <c r="AB78" s="12"/>
      <c r="AC78" s="12"/>
      <c r="AD78" s="12"/>
      <c r="AE78" s="12"/>
      <c r="AF78" s="12"/>
      <c r="AG78" s="12"/>
      <c r="AH78" s="12"/>
      <c r="AI78" s="12"/>
      <c r="AJ78" s="12"/>
      <c r="AK78" s="12"/>
      <c r="AL78" s="12"/>
      <c r="AM78" s="12"/>
      <c r="AN78" s="12"/>
      <c r="AO78" s="12"/>
      <c r="AP78" s="12"/>
      <c r="AQ78" s="12"/>
      <c r="AR78" s="12"/>
      <c r="AS78" s="12"/>
      <c r="AT78" s="12"/>
      <c r="AU78" s="12"/>
      <c r="AV78" s="12"/>
      <c r="AW78" s="12"/>
      <c r="AX78" s="12"/>
      <c r="AY78" s="12"/>
      <c r="AZ78" s="12"/>
      <c r="BA78" s="12"/>
      <c r="BB78" s="12"/>
      <c r="BC78" s="12"/>
      <c r="BD78" s="12"/>
      <c r="BE78" s="12"/>
      <c r="BF78" s="12"/>
      <c r="BG78" s="12"/>
      <c r="BH78" s="12"/>
      <c r="BI78" s="12"/>
      <c r="BJ78" s="12"/>
      <c r="BK78" s="12"/>
      <c r="BL78" s="12"/>
      <c r="BM78" s="12"/>
      <c r="BN78" s="12"/>
      <c r="BO78" s="12"/>
      <c r="BP78" s="12"/>
      <c r="BQ78" s="12"/>
      <c r="BR78" s="12"/>
      <c r="BS78" s="12"/>
      <c r="BT78" s="12"/>
      <c r="BU78" s="12"/>
      <c r="BV78" s="12"/>
      <c r="BW78" s="12"/>
      <c r="BX78" s="12"/>
      <c r="BY78" s="12"/>
      <c r="BZ78" s="12"/>
      <c r="CA78" s="12"/>
      <c r="CB78" s="12"/>
      <c r="CC78" s="12"/>
      <c r="CD78" s="12"/>
      <c r="CE78" s="12"/>
      <c r="CF78" s="12"/>
      <c r="CG78" s="12"/>
      <c r="CH78" s="12"/>
      <c r="CI78" s="12"/>
      <c r="CJ78" s="12"/>
      <c r="CK78" s="12"/>
      <c r="CL78" s="13"/>
    </row>
    <row r="79" spans="1:90" x14ac:dyDescent="0.3">
      <c r="A79" s="448"/>
      <c r="B79" s="39"/>
      <c r="C79" s="39"/>
      <c r="D79" s="443"/>
      <c r="E79" s="12"/>
      <c r="F79" s="12"/>
      <c r="G79" s="12"/>
      <c r="H79" s="12"/>
      <c r="I79" s="12"/>
      <c r="J79" s="12"/>
      <c r="K79" s="12"/>
      <c r="L79" s="12"/>
      <c r="M79" s="12"/>
      <c r="N79" s="12"/>
      <c r="O79" s="12"/>
      <c r="P79" s="12"/>
      <c r="Q79" s="12"/>
      <c r="R79" s="12"/>
      <c r="S79" s="12"/>
      <c r="T79" s="12"/>
      <c r="U79" s="12"/>
      <c r="V79" s="12"/>
      <c r="W79" s="12"/>
      <c r="X79" s="12"/>
      <c r="Y79" s="12"/>
      <c r="Z79" s="12"/>
      <c r="AA79" s="12"/>
      <c r="AB79" s="12"/>
      <c r="AC79" s="12"/>
      <c r="AD79" s="12"/>
      <c r="AE79" s="12"/>
      <c r="AF79" s="12"/>
      <c r="AG79" s="12"/>
      <c r="AH79" s="12"/>
      <c r="AI79" s="12"/>
      <c r="AJ79" s="12"/>
      <c r="AK79" s="12"/>
      <c r="AL79" s="12"/>
      <c r="AM79" s="12"/>
      <c r="AN79" s="12"/>
      <c r="AO79" s="12"/>
      <c r="AP79" s="12"/>
      <c r="AQ79" s="12"/>
      <c r="AR79" s="12"/>
      <c r="AS79" s="12"/>
      <c r="AT79" s="12"/>
      <c r="AU79" s="12"/>
      <c r="AV79" s="12"/>
      <c r="AW79" s="12"/>
      <c r="AX79" s="12"/>
      <c r="AY79" s="12"/>
      <c r="AZ79" s="12"/>
      <c r="BA79" s="12"/>
      <c r="BB79" s="12"/>
      <c r="BC79" s="12"/>
      <c r="BD79" s="12"/>
      <c r="BE79" s="12"/>
      <c r="BF79" s="12"/>
      <c r="BG79" s="12"/>
      <c r="BH79" s="12"/>
      <c r="BI79" s="12"/>
      <c r="BJ79" s="12"/>
      <c r="BK79" s="12"/>
      <c r="BL79" s="12"/>
      <c r="BM79" s="12"/>
      <c r="BN79" s="12"/>
      <c r="BO79" s="12"/>
      <c r="BP79" s="12"/>
      <c r="BQ79" s="12"/>
      <c r="BR79" s="12"/>
      <c r="BS79" s="12"/>
      <c r="BT79" s="12"/>
      <c r="BU79" s="12"/>
      <c r="BV79" s="12"/>
      <c r="BW79" s="12"/>
      <c r="BX79" s="12"/>
      <c r="BY79" s="12"/>
      <c r="BZ79" s="12"/>
      <c r="CA79" s="12"/>
      <c r="CB79" s="12"/>
      <c r="CC79" s="12"/>
      <c r="CD79" s="12"/>
      <c r="CE79" s="12"/>
      <c r="CF79" s="12"/>
      <c r="CG79" s="12"/>
      <c r="CH79" s="12"/>
      <c r="CI79" s="12"/>
      <c r="CJ79" s="12"/>
      <c r="CK79" s="12"/>
      <c r="CL79" s="13"/>
    </row>
    <row r="80" spans="1:90" x14ac:dyDescent="0.3">
      <c r="A80" s="449" t="s">
        <v>3</v>
      </c>
      <c r="B80" s="16" t="s">
        <v>4</v>
      </c>
      <c r="C80" s="75" t="s">
        <v>334</v>
      </c>
      <c r="D80" s="443" t="s">
        <v>335</v>
      </c>
      <c r="E80" s="12"/>
      <c r="F80" s="12"/>
      <c r="G80" s="12"/>
      <c r="H80" s="12"/>
      <c r="I80" s="12"/>
      <c r="J80" s="12"/>
      <c r="K80" s="12"/>
      <c r="L80" s="12"/>
      <c r="M80" s="12"/>
      <c r="N80" s="12"/>
      <c r="O80" s="12"/>
      <c r="P80" s="12"/>
      <c r="Q80" s="12"/>
      <c r="R80" s="12"/>
      <c r="S80" s="12"/>
      <c r="T80" s="12"/>
      <c r="U80" s="12"/>
      <c r="V80" s="12"/>
      <c r="W80" s="12"/>
      <c r="X80" s="12"/>
      <c r="Y80" s="12"/>
      <c r="Z80" s="12"/>
      <c r="AA80" s="12"/>
      <c r="AB80" s="12"/>
      <c r="AC80" s="12"/>
      <c r="AD80" s="12"/>
      <c r="AE80" s="12"/>
      <c r="AF80" s="12"/>
      <c r="AG80" s="12"/>
      <c r="AH80" s="12"/>
      <c r="AI80" s="12"/>
      <c r="AJ80" s="12"/>
      <c r="AK80" s="12"/>
      <c r="AL80" s="12"/>
      <c r="AM80" s="12"/>
      <c r="AN80" s="12"/>
      <c r="AO80" s="12"/>
      <c r="AP80" s="12"/>
      <c r="AQ80" s="12"/>
      <c r="AR80" s="12"/>
      <c r="AS80" s="12"/>
      <c r="AT80" s="12"/>
      <c r="AU80" s="12"/>
      <c r="AV80" s="12"/>
      <c r="AW80" s="12"/>
      <c r="AX80" s="12"/>
      <c r="AY80" s="12"/>
      <c r="AZ80" s="12"/>
      <c r="BA80" s="12"/>
      <c r="BB80" s="12"/>
      <c r="BC80" s="12"/>
      <c r="BD80" s="12"/>
      <c r="BE80" s="12"/>
      <c r="BF80" s="12"/>
      <c r="BG80" s="12"/>
      <c r="BH80" s="12"/>
      <c r="BI80" s="12"/>
      <c r="BJ80" s="12"/>
      <c r="BK80" s="12"/>
      <c r="BL80" s="12"/>
      <c r="BM80" s="12"/>
      <c r="BN80" s="12"/>
      <c r="BO80" s="12"/>
      <c r="BP80" s="12"/>
      <c r="BQ80" s="12"/>
      <c r="BR80" s="12"/>
      <c r="BS80" s="12"/>
      <c r="BT80" s="12"/>
      <c r="BU80" s="12"/>
      <c r="BV80" s="12"/>
      <c r="BW80" s="12"/>
      <c r="BX80" s="12"/>
      <c r="BY80" s="12"/>
      <c r="BZ80" s="12"/>
      <c r="CA80" s="12"/>
      <c r="CB80" s="12"/>
      <c r="CC80" s="12"/>
      <c r="CD80" s="12"/>
      <c r="CE80" s="12"/>
      <c r="CF80" s="12"/>
      <c r="CG80" s="12"/>
      <c r="CH80" s="12"/>
      <c r="CI80" s="12"/>
      <c r="CJ80" s="12"/>
      <c r="CK80" s="12"/>
      <c r="CL80" s="13"/>
    </row>
    <row r="81" spans="1:90" x14ac:dyDescent="0.3">
      <c r="A81" s="450"/>
      <c r="B81" s="17" t="s">
        <v>780</v>
      </c>
      <c r="C81" s="18"/>
      <c r="D81" s="444"/>
      <c r="E81" s="12"/>
      <c r="F81" s="12"/>
      <c r="G81" s="12"/>
      <c r="H81" s="12"/>
      <c r="I81" s="12"/>
      <c r="J81" s="12"/>
      <c r="K81" s="12"/>
      <c r="L81" s="12"/>
      <c r="M81" s="12"/>
      <c r="N81" s="12"/>
      <c r="O81" s="12"/>
      <c r="P81" s="12"/>
      <c r="Q81" s="12"/>
      <c r="R81" s="12"/>
      <c r="S81" s="12"/>
      <c r="T81" s="12"/>
      <c r="U81" s="12"/>
      <c r="V81" s="12"/>
      <c r="W81" s="12"/>
      <c r="X81" s="12"/>
      <c r="Y81" s="12"/>
      <c r="Z81" s="12"/>
      <c r="AA81" s="12"/>
      <c r="AB81" s="12"/>
      <c r="AC81" s="12"/>
      <c r="AD81" s="12"/>
      <c r="AE81" s="12"/>
      <c r="AF81" s="12"/>
      <c r="AG81" s="12"/>
      <c r="AH81" s="12"/>
      <c r="AI81" s="12"/>
      <c r="AJ81" s="12"/>
      <c r="AK81" s="12"/>
      <c r="AL81" s="12"/>
      <c r="AM81" s="12"/>
      <c r="AN81" s="12"/>
      <c r="AO81" s="12"/>
      <c r="AP81" s="12"/>
      <c r="AQ81" s="12"/>
      <c r="AR81" s="12"/>
      <c r="AS81" s="12"/>
      <c r="AT81" s="12"/>
      <c r="AU81" s="12"/>
      <c r="AV81" s="12"/>
      <c r="AW81" s="12"/>
      <c r="AX81" s="12"/>
      <c r="AY81" s="12"/>
      <c r="AZ81" s="12"/>
      <c r="BA81" s="12"/>
      <c r="BB81" s="12"/>
      <c r="BC81" s="12"/>
      <c r="BD81" s="12"/>
      <c r="BE81" s="12"/>
      <c r="BF81" s="12"/>
      <c r="BG81" s="12"/>
      <c r="BH81" s="12"/>
      <c r="BI81" s="12"/>
      <c r="BJ81" s="12"/>
      <c r="BK81" s="12"/>
      <c r="BL81" s="12"/>
      <c r="BM81" s="12"/>
      <c r="BN81" s="12"/>
      <c r="BO81" s="12"/>
      <c r="BP81" s="12"/>
      <c r="BQ81" s="12"/>
      <c r="BR81" s="12"/>
      <c r="BS81" s="12"/>
      <c r="BT81" s="12"/>
      <c r="BU81" s="12"/>
      <c r="BV81" s="12"/>
      <c r="BW81" s="12"/>
      <c r="BX81" s="12"/>
      <c r="BY81" s="12"/>
      <c r="BZ81" s="12"/>
      <c r="CA81" s="12"/>
      <c r="CB81" s="12"/>
      <c r="CC81" s="12"/>
      <c r="CD81" s="12"/>
      <c r="CE81" s="12"/>
      <c r="CF81" s="12"/>
      <c r="CG81" s="12"/>
      <c r="CH81" s="12"/>
      <c r="CI81" s="12"/>
      <c r="CJ81" s="12"/>
      <c r="CK81" s="12"/>
      <c r="CL81" s="13"/>
    </row>
    <row r="82" spans="1:90" x14ac:dyDescent="0.3">
      <c r="A82" s="451"/>
      <c r="B82" s="19"/>
      <c r="C82" s="20"/>
      <c r="D82" s="444"/>
      <c r="E82" s="12"/>
      <c r="F82" s="12"/>
      <c r="G82" s="12"/>
      <c r="H82" s="12"/>
      <c r="I82" s="12"/>
      <c r="J82" s="12"/>
      <c r="K82" s="12"/>
      <c r="L82" s="12"/>
      <c r="M82" s="12"/>
      <c r="N82" s="12"/>
      <c r="O82" s="12"/>
      <c r="P82" s="12"/>
      <c r="Q82" s="12"/>
      <c r="R82" s="12"/>
      <c r="S82" s="12"/>
      <c r="T82" s="12"/>
      <c r="U82" s="12"/>
      <c r="V82" s="12"/>
      <c r="W82" s="12"/>
      <c r="X82" s="12"/>
      <c r="Y82" s="12"/>
      <c r="Z82" s="12"/>
      <c r="AA82" s="12"/>
      <c r="AB82" s="12"/>
      <c r="AC82" s="12"/>
      <c r="AD82" s="12"/>
      <c r="AE82" s="12"/>
      <c r="AF82" s="12"/>
      <c r="AG82" s="12"/>
      <c r="AH82" s="12"/>
      <c r="AI82" s="12"/>
      <c r="AJ82" s="12"/>
      <c r="AK82" s="12"/>
      <c r="AL82" s="12"/>
      <c r="AM82" s="12"/>
      <c r="AN82" s="12"/>
      <c r="AO82" s="12"/>
      <c r="AP82" s="12"/>
      <c r="AQ82" s="12"/>
      <c r="AR82" s="12"/>
      <c r="AS82" s="12"/>
      <c r="AT82" s="12"/>
      <c r="AU82" s="12"/>
      <c r="AV82" s="12"/>
      <c r="AW82" s="12"/>
      <c r="AX82" s="12"/>
      <c r="AY82" s="12"/>
      <c r="AZ82" s="12"/>
      <c r="BA82" s="12"/>
      <c r="BB82" s="12"/>
      <c r="BC82" s="12"/>
      <c r="BD82" s="12"/>
      <c r="BE82" s="12"/>
      <c r="BF82" s="12"/>
      <c r="BG82" s="12"/>
      <c r="BH82" s="12"/>
      <c r="BI82" s="12"/>
      <c r="BJ82" s="12"/>
      <c r="BK82" s="12"/>
      <c r="BL82" s="12"/>
      <c r="BM82" s="12"/>
      <c r="BN82" s="12"/>
      <c r="BO82" s="12"/>
      <c r="BP82" s="12"/>
      <c r="BQ82" s="12"/>
      <c r="BR82" s="12"/>
      <c r="BS82" s="12"/>
      <c r="BT82" s="12"/>
      <c r="BU82" s="12"/>
      <c r="BV82" s="12"/>
      <c r="BW82" s="12"/>
      <c r="BX82" s="12"/>
      <c r="BY82" s="12"/>
      <c r="BZ82" s="12"/>
      <c r="CA82" s="12"/>
      <c r="CB82" s="12"/>
      <c r="CC82" s="12"/>
      <c r="CD82" s="12"/>
      <c r="CE82" s="12"/>
      <c r="CF82" s="12"/>
      <c r="CG82" s="12"/>
      <c r="CH82" s="12"/>
      <c r="CI82" s="12"/>
      <c r="CJ82" s="12"/>
      <c r="CK82" s="12"/>
      <c r="CL82" s="13"/>
    </row>
    <row r="83" spans="1:90" x14ac:dyDescent="0.3">
      <c r="A83" s="9" t="s">
        <v>23</v>
      </c>
      <c r="B83" s="80" t="s">
        <v>2</v>
      </c>
      <c r="C83" s="192" t="s">
        <v>330</v>
      </c>
      <c r="D83" s="147" t="s">
        <v>424</v>
      </c>
      <c r="E83" s="81" t="s">
        <v>428</v>
      </c>
      <c r="F83" s="181"/>
      <c r="G83" s="181"/>
      <c r="H83" s="182"/>
      <c r="I83" s="10"/>
      <c r="J83" s="10"/>
      <c r="K83" s="10"/>
      <c r="L83" s="10"/>
      <c r="M83" s="10"/>
      <c r="N83" s="10"/>
      <c r="O83" s="10"/>
      <c r="P83" s="10"/>
      <c r="Q83" s="10"/>
      <c r="R83" s="10"/>
      <c r="S83" s="10"/>
      <c r="T83" s="10"/>
      <c r="U83" s="10"/>
      <c r="V83" s="10"/>
      <c r="W83" s="10"/>
      <c r="X83" s="10"/>
      <c r="Y83" s="10"/>
      <c r="Z83" s="10"/>
      <c r="AA83" s="10"/>
      <c r="AB83" s="10"/>
      <c r="AC83" s="10"/>
      <c r="AD83" s="10"/>
      <c r="AE83" s="10"/>
      <c r="AF83" s="10"/>
      <c r="AG83" s="10"/>
      <c r="AH83" s="10"/>
      <c r="AI83" s="10"/>
      <c r="AJ83" s="10"/>
      <c r="AK83" s="10"/>
      <c r="AL83" s="10"/>
      <c r="AM83" s="10"/>
      <c r="AN83" s="10"/>
      <c r="AO83" s="10"/>
      <c r="AP83" s="10"/>
      <c r="AQ83" s="10"/>
      <c r="AR83" s="10"/>
      <c r="AS83" s="10"/>
      <c r="AT83" s="10"/>
      <c r="AU83" s="10"/>
      <c r="AV83" s="10"/>
      <c r="AW83" s="10"/>
      <c r="AX83" s="10"/>
      <c r="AY83" s="10"/>
      <c r="AZ83" s="10"/>
      <c r="BA83" s="10"/>
      <c r="BB83" s="10"/>
      <c r="BC83" s="10"/>
      <c r="BD83" s="10"/>
      <c r="BE83" s="10"/>
      <c r="BF83" s="10"/>
      <c r="BG83" s="10"/>
      <c r="BH83" s="10"/>
      <c r="BI83" s="10"/>
      <c r="BJ83" s="10"/>
      <c r="BK83" s="10"/>
      <c r="BL83" s="10"/>
      <c r="BM83" s="10"/>
      <c r="BN83" s="10"/>
      <c r="BO83" s="10"/>
      <c r="BP83" s="10"/>
      <c r="BQ83" s="10"/>
      <c r="BR83" s="10"/>
      <c r="BS83" s="10"/>
      <c r="BT83" s="10"/>
      <c r="BU83" s="10"/>
      <c r="BV83" s="10"/>
      <c r="BW83" s="10"/>
      <c r="BX83" s="10"/>
      <c r="BY83" s="10"/>
      <c r="BZ83" s="10"/>
      <c r="CA83" s="10"/>
      <c r="CB83" s="10"/>
      <c r="CC83" s="10"/>
      <c r="CD83" s="10"/>
      <c r="CE83" s="10"/>
      <c r="CF83" s="10"/>
      <c r="CG83" s="10"/>
      <c r="CH83" s="10"/>
      <c r="CI83" s="10"/>
      <c r="CJ83" s="10"/>
      <c r="CK83" s="10"/>
      <c r="CL83" s="11"/>
    </row>
    <row r="84" spans="1:90" ht="14.4" customHeight="1" x14ac:dyDescent="0.3">
      <c r="A84" s="447" t="s">
        <v>24</v>
      </c>
      <c r="B84" s="39" t="s">
        <v>25</v>
      </c>
      <c r="C84" s="39"/>
      <c r="D84" s="443" t="s">
        <v>332</v>
      </c>
      <c r="H84" s="12"/>
      <c r="I84" s="12"/>
      <c r="J84" s="12"/>
      <c r="K84" s="12"/>
      <c r="L84" s="12"/>
      <c r="M84" s="12"/>
      <c r="N84" s="12"/>
      <c r="O84" s="12"/>
      <c r="P84" s="12"/>
      <c r="Q84" s="12"/>
      <c r="R84" s="12"/>
      <c r="S84" s="12"/>
      <c r="T84" s="12"/>
      <c r="U84" s="12"/>
      <c r="V84" s="12"/>
      <c r="W84" s="12"/>
      <c r="X84" s="12"/>
      <c r="Y84" s="12"/>
      <c r="Z84" s="12"/>
      <c r="AA84" s="12"/>
      <c r="AB84" s="12"/>
      <c r="AC84" s="12"/>
      <c r="AD84" s="12"/>
      <c r="AE84" s="12"/>
      <c r="AF84" s="12"/>
      <c r="AG84" s="12"/>
      <c r="AH84" s="12"/>
      <c r="AI84" s="12"/>
      <c r="AJ84" s="12"/>
      <c r="AK84" s="12"/>
      <c r="AL84" s="12"/>
      <c r="AM84" s="12"/>
      <c r="AN84" s="12"/>
      <c r="AO84" s="12"/>
      <c r="AP84" s="12"/>
      <c r="AQ84" s="12"/>
      <c r="AR84" s="12"/>
      <c r="AS84" s="12"/>
      <c r="AT84" s="12"/>
      <c r="AU84" s="12"/>
      <c r="AV84" s="12"/>
      <c r="AW84" s="12"/>
      <c r="AX84" s="12"/>
      <c r="AY84" s="12"/>
      <c r="AZ84" s="12"/>
      <c r="BA84" s="12"/>
      <c r="BB84" s="12"/>
      <c r="BC84" s="12"/>
      <c r="BD84" s="12"/>
      <c r="BE84" s="12"/>
      <c r="BF84" s="12"/>
      <c r="BG84" s="12"/>
      <c r="BH84" s="12"/>
      <c r="BI84" s="12"/>
      <c r="BJ84" s="12"/>
      <c r="BK84" s="12"/>
      <c r="BL84" s="12"/>
      <c r="BM84" s="12"/>
      <c r="BN84" s="12"/>
      <c r="BO84" s="12"/>
      <c r="BP84" s="12"/>
      <c r="BQ84" s="12"/>
      <c r="BR84" s="12"/>
      <c r="BS84" s="12"/>
      <c r="BT84" s="12"/>
      <c r="BU84" s="12"/>
      <c r="BV84" s="12"/>
      <c r="BW84" s="12"/>
      <c r="BX84" s="12"/>
      <c r="BY84" s="12"/>
      <c r="BZ84" s="12"/>
      <c r="CA84" s="12"/>
      <c r="CB84" s="12"/>
      <c r="CC84" s="12"/>
      <c r="CD84" s="12"/>
      <c r="CE84" s="12"/>
      <c r="CF84" s="12"/>
      <c r="CG84" s="12"/>
      <c r="CH84" s="12"/>
      <c r="CI84" s="12"/>
      <c r="CJ84" s="12"/>
      <c r="CK84" s="12"/>
      <c r="CL84" s="13"/>
    </row>
    <row r="85" spans="1:90" x14ac:dyDescent="0.3">
      <c r="A85" s="448"/>
      <c r="B85" s="39" t="s">
        <v>27</v>
      </c>
      <c r="C85" s="39"/>
      <c r="D85" s="443"/>
      <c r="H85" s="12"/>
      <c r="I85" s="12"/>
      <c r="J85" s="12"/>
      <c r="K85" s="12"/>
      <c r="L85" s="12"/>
      <c r="M85" s="12"/>
      <c r="N85" s="12"/>
      <c r="O85" s="12"/>
      <c r="P85" s="12"/>
      <c r="Q85" s="12"/>
      <c r="R85" s="12"/>
      <c r="S85" s="12"/>
      <c r="T85" s="12"/>
      <c r="U85" s="12"/>
      <c r="V85" s="12"/>
      <c r="W85" s="12"/>
      <c r="X85" s="12"/>
      <c r="Y85" s="12"/>
      <c r="Z85" s="12"/>
      <c r="AA85" s="12"/>
      <c r="AB85" s="12"/>
      <c r="AC85" s="12"/>
      <c r="AD85" s="12"/>
      <c r="AE85" s="12"/>
      <c r="AF85" s="12"/>
      <c r="AG85" s="12"/>
      <c r="AH85" s="12"/>
      <c r="AI85" s="12"/>
      <c r="AJ85" s="12"/>
      <c r="AK85" s="12"/>
      <c r="AL85" s="12"/>
      <c r="AM85" s="12"/>
      <c r="AN85" s="12"/>
      <c r="AO85" s="12"/>
      <c r="AP85" s="12"/>
      <c r="AQ85" s="12"/>
      <c r="AR85" s="12"/>
      <c r="AS85" s="12"/>
      <c r="AT85" s="12"/>
      <c r="AU85" s="12"/>
      <c r="AV85" s="12"/>
      <c r="AW85" s="12"/>
      <c r="AX85" s="12"/>
      <c r="AY85" s="12"/>
      <c r="AZ85" s="12"/>
      <c r="BA85" s="12"/>
      <c r="BB85" s="12"/>
      <c r="BC85" s="12"/>
      <c r="BD85" s="12"/>
      <c r="BE85" s="12"/>
      <c r="BF85" s="12"/>
      <c r="BG85" s="12"/>
      <c r="BH85" s="12"/>
      <c r="BI85" s="12"/>
      <c r="BJ85" s="12"/>
      <c r="BK85" s="12"/>
      <c r="BL85" s="12"/>
      <c r="BM85" s="12"/>
      <c r="BN85" s="12"/>
      <c r="BO85" s="12"/>
      <c r="BP85" s="12"/>
      <c r="BQ85" s="12"/>
      <c r="BR85" s="12"/>
      <c r="BS85" s="12"/>
      <c r="BT85" s="12"/>
      <c r="BU85" s="12"/>
      <c r="BV85" s="12"/>
      <c r="BW85" s="12"/>
      <c r="BX85" s="12"/>
      <c r="BY85" s="12"/>
      <c r="BZ85" s="12"/>
      <c r="CA85" s="12"/>
      <c r="CB85" s="12"/>
      <c r="CC85" s="12"/>
      <c r="CD85" s="12"/>
      <c r="CE85" s="12"/>
      <c r="CF85" s="12"/>
      <c r="CG85" s="12"/>
      <c r="CH85" s="12"/>
      <c r="CI85" s="12"/>
      <c r="CJ85" s="12"/>
      <c r="CK85" s="12"/>
      <c r="CL85" s="13"/>
    </row>
    <row r="86" spans="1:90" x14ac:dyDescent="0.3">
      <c r="A86" s="448"/>
      <c r="B86" s="39" t="s">
        <v>28</v>
      </c>
      <c r="C86" s="39"/>
      <c r="D86" s="443"/>
      <c r="H86" s="12"/>
      <c r="I86" s="12"/>
      <c r="J86" s="12"/>
      <c r="K86" s="12"/>
      <c r="L86" s="12"/>
      <c r="M86" s="12"/>
      <c r="N86" s="12"/>
      <c r="O86" s="12"/>
      <c r="P86" s="12"/>
      <c r="Q86" s="12"/>
      <c r="R86" s="12"/>
      <c r="S86" s="12"/>
      <c r="T86" s="12"/>
      <c r="U86" s="12"/>
      <c r="V86" s="12"/>
      <c r="W86" s="12"/>
      <c r="X86" s="12"/>
      <c r="Y86" s="12"/>
      <c r="Z86" s="12"/>
      <c r="AA86" s="12"/>
      <c r="AB86" s="12"/>
      <c r="AC86" s="12"/>
      <c r="AD86" s="12"/>
      <c r="AE86" s="12"/>
      <c r="AF86" s="12"/>
      <c r="AG86" s="12"/>
      <c r="AH86" s="12"/>
      <c r="AI86" s="12"/>
      <c r="AJ86" s="12"/>
      <c r="AK86" s="12"/>
      <c r="AL86" s="12"/>
      <c r="AM86" s="12"/>
      <c r="AN86" s="12"/>
      <c r="AO86" s="12"/>
      <c r="AP86" s="12"/>
      <c r="AQ86" s="12"/>
      <c r="AR86" s="12"/>
      <c r="AS86" s="12"/>
      <c r="AT86" s="12"/>
      <c r="AU86" s="12"/>
      <c r="AV86" s="12"/>
      <c r="AW86" s="12"/>
      <c r="AX86" s="12"/>
      <c r="AY86" s="12"/>
      <c r="AZ86" s="12"/>
      <c r="BA86" s="12"/>
      <c r="BB86" s="12"/>
      <c r="BC86" s="12"/>
      <c r="BD86" s="12"/>
      <c r="BE86" s="12"/>
      <c r="BF86" s="12"/>
      <c r="BG86" s="12"/>
      <c r="BH86" s="12"/>
      <c r="BI86" s="12"/>
      <c r="BJ86" s="12"/>
      <c r="BK86" s="12"/>
      <c r="BL86" s="12"/>
      <c r="BM86" s="12"/>
      <c r="BN86" s="12"/>
      <c r="BO86" s="12"/>
      <c r="BP86" s="12"/>
      <c r="BQ86" s="12"/>
      <c r="BR86" s="12"/>
      <c r="BS86" s="12"/>
      <c r="BT86" s="12"/>
      <c r="BU86" s="12"/>
      <c r="BV86" s="12"/>
      <c r="BW86" s="12"/>
      <c r="BX86" s="12"/>
      <c r="BY86" s="12"/>
      <c r="BZ86" s="12"/>
      <c r="CA86" s="12"/>
      <c r="CB86" s="12"/>
      <c r="CC86" s="12"/>
      <c r="CD86" s="12"/>
      <c r="CE86" s="12"/>
      <c r="CF86" s="12"/>
      <c r="CG86" s="12"/>
      <c r="CH86" s="12"/>
      <c r="CI86" s="12"/>
      <c r="CJ86" s="12"/>
      <c r="CK86" s="12"/>
      <c r="CL86" s="13"/>
    </row>
    <row r="87" spans="1:90" x14ac:dyDescent="0.3">
      <c r="A87" s="448"/>
      <c r="B87" s="39" t="s">
        <v>781</v>
      </c>
      <c r="C87" s="39"/>
      <c r="D87" s="443"/>
      <c r="H87" s="12"/>
      <c r="I87" s="12"/>
      <c r="J87" s="12"/>
      <c r="K87" s="12"/>
      <c r="L87" s="12"/>
      <c r="M87" s="12"/>
      <c r="N87" s="12"/>
      <c r="O87" s="12"/>
      <c r="P87" s="12"/>
      <c r="Q87" s="12"/>
      <c r="R87" s="12"/>
      <c r="S87" s="12"/>
      <c r="T87" s="12"/>
      <c r="U87" s="12"/>
      <c r="V87" s="12"/>
      <c r="W87" s="12"/>
      <c r="X87" s="12"/>
      <c r="Y87" s="12"/>
      <c r="Z87" s="12"/>
      <c r="AA87" s="12"/>
      <c r="AB87" s="12"/>
      <c r="AC87" s="12"/>
      <c r="AD87" s="12"/>
      <c r="AE87" s="12"/>
      <c r="AF87" s="12"/>
      <c r="AG87" s="12"/>
      <c r="AH87" s="12"/>
      <c r="AI87" s="12"/>
      <c r="AJ87" s="12"/>
      <c r="AK87" s="12"/>
      <c r="AL87" s="12"/>
      <c r="AM87" s="12"/>
      <c r="AN87" s="12"/>
      <c r="AO87" s="12"/>
      <c r="AP87" s="12"/>
      <c r="AQ87" s="12"/>
      <c r="AR87" s="12"/>
      <c r="AS87" s="12"/>
      <c r="AT87" s="12"/>
      <c r="AU87" s="12"/>
      <c r="AV87" s="12"/>
      <c r="AW87" s="12"/>
      <c r="AX87" s="12"/>
      <c r="AY87" s="12"/>
      <c r="AZ87" s="12"/>
      <c r="BA87" s="12"/>
      <c r="BB87" s="12"/>
      <c r="BC87" s="12"/>
      <c r="BD87" s="12"/>
      <c r="BE87" s="12"/>
      <c r="BF87" s="12"/>
      <c r="BG87" s="12"/>
      <c r="BH87" s="12"/>
      <c r="BI87" s="12"/>
      <c r="BJ87" s="12"/>
      <c r="BK87" s="12"/>
      <c r="BL87" s="12"/>
      <c r="BM87" s="12"/>
      <c r="BN87" s="12"/>
      <c r="BO87" s="12"/>
      <c r="BP87" s="12"/>
      <c r="BQ87" s="12"/>
      <c r="BR87" s="12"/>
      <c r="BS87" s="12"/>
      <c r="BT87" s="12"/>
      <c r="BU87" s="12"/>
      <c r="BV87" s="12"/>
      <c r="BW87" s="12"/>
      <c r="BX87" s="12"/>
      <c r="BY87" s="12"/>
      <c r="BZ87" s="12"/>
      <c r="CA87" s="12"/>
      <c r="CB87" s="12"/>
      <c r="CC87" s="12"/>
      <c r="CD87" s="12"/>
      <c r="CE87" s="12"/>
      <c r="CF87" s="12"/>
      <c r="CG87" s="12"/>
      <c r="CH87" s="12"/>
      <c r="CI87" s="12"/>
      <c r="CJ87" s="12"/>
      <c r="CK87" s="12"/>
      <c r="CL87" s="13"/>
    </row>
    <row r="88" spans="1:90" x14ac:dyDescent="0.3">
      <c r="A88" s="447" t="s">
        <v>26</v>
      </c>
      <c r="B88" s="39" t="s">
        <v>18</v>
      </c>
      <c r="C88" s="39"/>
      <c r="D88" s="443" t="s">
        <v>332</v>
      </c>
      <c r="H88" s="12"/>
      <c r="I88" s="12"/>
      <c r="J88" s="12"/>
      <c r="K88" s="12"/>
      <c r="L88" s="12"/>
      <c r="M88" s="12"/>
      <c r="N88" s="12"/>
      <c r="O88" s="12"/>
      <c r="P88" s="12"/>
      <c r="Q88" s="12"/>
      <c r="R88" s="12"/>
      <c r="S88" s="12"/>
      <c r="T88" s="12"/>
      <c r="U88" s="12"/>
      <c r="V88" s="12"/>
      <c r="W88" s="12"/>
      <c r="X88" s="12"/>
      <c r="Y88" s="12"/>
      <c r="Z88" s="12"/>
      <c r="AA88" s="12"/>
      <c r="AB88" s="12"/>
      <c r="AC88" s="12"/>
      <c r="AD88" s="12"/>
      <c r="AE88" s="12"/>
      <c r="AF88" s="12"/>
      <c r="AG88" s="12"/>
      <c r="AH88" s="12"/>
      <c r="AI88" s="12"/>
      <c r="AJ88" s="12"/>
      <c r="AK88" s="12"/>
      <c r="AL88" s="12"/>
      <c r="AM88" s="12"/>
      <c r="AN88" s="12"/>
      <c r="AO88" s="12"/>
      <c r="AP88" s="12"/>
      <c r="AQ88" s="12"/>
      <c r="AR88" s="12"/>
      <c r="AS88" s="12"/>
      <c r="AT88" s="12"/>
      <c r="AU88" s="12"/>
      <c r="AV88" s="12"/>
      <c r="AW88" s="12"/>
      <c r="AX88" s="12"/>
      <c r="AY88" s="12"/>
      <c r="AZ88" s="12"/>
      <c r="BA88" s="12"/>
      <c r="BB88" s="12"/>
      <c r="BC88" s="12"/>
      <c r="BD88" s="12"/>
      <c r="BE88" s="12"/>
      <c r="BF88" s="12"/>
      <c r="BG88" s="12"/>
      <c r="BH88" s="12"/>
      <c r="BI88" s="12"/>
      <c r="BJ88" s="12"/>
      <c r="BK88" s="12"/>
      <c r="BL88" s="12"/>
      <c r="BM88" s="12"/>
      <c r="BN88" s="12"/>
      <c r="BO88" s="12"/>
      <c r="BP88" s="12"/>
      <c r="BQ88" s="12"/>
      <c r="BR88" s="12"/>
      <c r="BS88" s="12"/>
      <c r="BT88" s="12"/>
      <c r="BU88" s="12"/>
      <c r="BV88" s="12"/>
      <c r="BW88" s="12"/>
      <c r="BX88" s="12"/>
      <c r="BY88" s="12"/>
      <c r="BZ88" s="12"/>
      <c r="CA88" s="12"/>
      <c r="CB88" s="12"/>
      <c r="CC88" s="12"/>
      <c r="CD88" s="12"/>
      <c r="CE88" s="12"/>
      <c r="CF88" s="12"/>
      <c r="CG88" s="12"/>
      <c r="CH88" s="12"/>
      <c r="CI88" s="12"/>
      <c r="CJ88" s="12"/>
      <c r="CK88" s="12"/>
      <c r="CL88" s="13"/>
    </row>
    <row r="89" spans="1:90" x14ac:dyDescent="0.3">
      <c r="A89" s="448"/>
      <c r="B89" s="39" t="s">
        <v>20</v>
      </c>
      <c r="C89" s="39"/>
      <c r="D89" s="443"/>
      <c r="H89" s="12"/>
      <c r="I89" s="12"/>
      <c r="J89" s="12"/>
      <c r="K89" s="12"/>
      <c r="L89" s="12"/>
      <c r="M89" s="12"/>
      <c r="N89" s="12"/>
      <c r="O89" s="12"/>
      <c r="P89" s="12"/>
      <c r="Q89" s="12"/>
      <c r="R89" s="12"/>
      <c r="S89" s="12"/>
      <c r="T89" s="12"/>
      <c r="U89" s="12"/>
      <c r="V89" s="12"/>
      <c r="W89" s="12"/>
      <c r="X89" s="12"/>
      <c r="Y89" s="12"/>
      <c r="Z89" s="12"/>
      <c r="AA89" s="12"/>
      <c r="AB89" s="12"/>
      <c r="AC89" s="12"/>
      <c r="AD89" s="12"/>
      <c r="AE89" s="12"/>
      <c r="AF89" s="12"/>
      <c r="AG89" s="12"/>
      <c r="AH89" s="12"/>
      <c r="AI89" s="12"/>
      <c r="AJ89" s="12"/>
      <c r="AK89" s="12"/>
      <c r="AL89" s="12"/>
      <c r="AM89" s="12"/>
      <c r="AN89" s="12"/>
      <c r="AO89" s="12"/>
      <c r="AP89" s="12"/>
      <c r="AQ89" s="12"/>
      <c r="AR89" s="12"/>
      <c r="AS89" s="12"/>
      <c r="AT89" s="12"/>
      <c r="AU89" s="12"/>
      <c r="AV89" s="12"/>
      <c r="AW89" s="12"/>
      <c r="AX89" s="12"/>
      <c r="AY89" s="12"/>
      <c r="AZ89" s="12"/>
      <c r="BA89" s="12"/>
      <c r="BB89" s="12"/>
      <c r="BC89" s="12"/>
      <c r="BD89" s="12"/>
      <c r="BE89" s="12"/>
      <c r="BF89" s="12"/>
      <c r="BG89" s="12"/>
      <c r="BH89" s="12"/>
      <c r="BI89" s="12"/>
      <c r="BJ89" s="12"/>
      <c r="BK89" s="12"/>
      <c r="BL89" s="12"/>
      <c r="BM89" s="12"/>
      <c r="BN89" s="12"/>
      <c r="BO89" s="12"/>
      <c r="BP89" s="12"/>
      <c r="BQ89" s="12"/>
      <c r="BR89" s="12"/>
      <c r="BS89" s="12"/>
      <c r="BT89" s="12"/>
      <c r="BU89" s="12"/>
      <c r="BV89" s="12"/>
      <c r="BW89" s="12"/>
      <c r="BX89" s="12"/>
      <c r="BY89" s="12"/>
      <c r="BZ89" s="12"/>
      <c r="CA89" s="12"/>
      <c r="CB89" s="12"/>
      <c r="CC89" s="12"/>
      <c r="CD89" s="12"/>
      <c r="CE89" s="12"/>
      <c r="CF89" s="12"/>
      <c r="CG89" s="12"/>
      <c r="CH89" s="12"/>
      <c r="CI89" s="12"/>
      <c r="CJ89" s="12"/>
      <c r="CK89" s="12"/>
      <c r="CL89" s="13"/>
    </row>
    <row r="90" spans="1:90" x14ac:dyDescent="0.3">
      <c r="A90" s="448"/>
      <c r="B90" s="39" t="s">
        <v>22</v>
      </c>
      <c r="C90" s="39"/>
      <c r="D90" s="443"/>
      <c r="F90" s="12"/>
      <c r="G90" s="12"/>
      <c r="H90" s="12"/>
      <c r="I90" s="12"/>
      <c r="J90" s="12"/>
      <c r="K90" s="12"/>
      <c r="L90" s="12"/>
      <c r="M90" s="12"/>
      <c r="N90" s="12"/>
      <c r="O90" s="12"/>
      <c r="P90" s="12"/>
      <c r="Q90" s="12"/>
      <c r="R90" s="12"/>
      <c r="S90" s="12"/>
      <c r="T90" s="12"/>
      <c r="U90" s="12"/>
      <c r="V90" s="12"/>
      <c r="W90" s="12"/>
      <c r="X90" s="12"/>
      <c r="Y90" s="12"/>
      <c r="Z90" s="12"/>
      <c r="AA90" s="12"/>
      <c r="AB90" s="12"/>
      <c r="AC90" s="12"/>
      <c r="AD90" s="12"/>
      <c r="AE90" s="12"/>
      <c r="AF90" s="12"/>
      <c r="AG90" s="12"/>
      <c r="AH90" s="12"/>
      <c r="AI90" s="12"/>
      <c r="AJ90" s="12"/>
      <c r="AK90" s="12"/>
      <c r="AL90" s="12"/>
      <c r="AM90" s="12"/>
      <c r="AN90" s="12"/>
      <c r="AO90" s="12"/>
      <c r="AP90" s="12"/>
      <c r="AQ90" s="12"/>
      <c r="AR90" s="12"/>
      <c r="AS90" s="12"/>
      <c r="AT90" s="12"/>
      <c r="AU90" s="12"/>
      <c r="AV90" s="12"/>
      <c r="AW90" s="12"/>
      <c r="AX90" s="12"/>
      <c r="AY90" s="12"/>
      <c r="AZ90" s="12"/>
      <c r="BA90" s="12"/>
      <c r="BB90" s="12"/>
      <c r="BC90" s="12"/>
      <c r="BD90" s="12"/>
      <c r="BE90" s="12"/>
      <c r="BF90" s="12"/>
      <c r="BG90" s="12"/>
      <c r="BH90" s="12"/>
      <c r="BI90" s="12"/>
      <c r="BJ90" s="12"/>
      <c r="BK90" s="12"/>
      <c r="BL90" s="12"/>
      <c r="BM90" s="12"/>
      <c r="BN90" s="12"/>
      <c r="BO90" s="12"/>
      <c r="BP90" s="12"/>
      <c r="BQ90" s="12"/>
      <c r="BR90" s="12"/>
      <c r="BS90" s="12"/>
      <c r="BT90" s="12"/>
      <c r="BU90" s="12"/>
      <c r="BV90" s="12"/>
      <c r="BW90" s="12"/>
      <c r="BX90" s="12"/>
      <c r="BY90" s="12"/>
      <c r="BZ90" s="12"/>
      <c r="CA90" s="12"/>
      <c r="CB90" s="12"/>
      <c r="CC90" s="12"/>
      <c r="CD90" s="12"/>
      <c r="CE90" s="12"/>
      <c r="CF90" s="12"/>
      <c r="CG90" s="12"/>
      <c r="CH90" s="12"/>
      <c r="CI90" s="12"/>
      <c r="CJ90" s="12"/>
      <c r="CK90" s="12"/>
      <c r="CL90" s="13"/>
    </row>
    <row r="91" spans="1:90" x14ac:dyDescent="0.3">
      <c r="A91" s="448"/>
      <c r="B91" s="39" t="s">
        <v>782</v>
      </c>
      <c r="C91" s="39"/>
      <c r="D91" s="443"/>
      <c r="E91" s="12"/>
      <c r="F91" s="12"/>
      <c r="G91" s="12"/>
      <c r="H91" s="12"/>
      <c r="I91" s="12"/>
      <c r="J91" s="12"/>
      <c r="K91" s="12"/>
      <c r="L91" s="12"/>
      <c r="M91" s="12"/>
      <c r="N91" s="12"/>
      <c r="O91" s="12"/>
      <c r="P91" s="12"/>
      <c r="Q91" s="12"/>
      <c r="R91" s="12"/>
      <c r="S91" s="12"/>
      <c r="T91" s="12"/>
      <c r="U91" s="12"/>
      <c r="V91" s="12"/>
      <c r="W91" s="12"/>
      <c r="X91" s="12"/>
      <c r="Y91" s="12"/>
      <c r="Z91" s="12"/>
      <c r="AA91" s="12"/>
      <c r="AB91" s="12"/>
      <c r="AC91" s="12"/>
      <c r="AD91" s="12"/>
      <c r="AE91" s="12"/>
      <c r="AF91" s="12"/>
      <c r="AG91" s="12"/>
      <c r="AH91" s="12"/>
      <c r="AI91" s="12"/>
      <c r="AJ91" s="12"/>
      <c r="AK91" s="12"/>
      <c r="AL91" s="12"/>
      <c r="AM91" s="12"/>
      <c r="AN91" s="12"/>
      <c r="AO91" s="12"/>
      <c r="AP91" s="12"/>
      <c r="AQ91" s="12"/>
      <c r="AR91" s="12"/>
      <c r="AS91" s="12"/>
      <c r="AT91" s="12"/>
      <c r="AU91" s="12"/>
      <c r="AV91" s="12"/>
      <c r="AW91" s="12"/>
      <c r="AX91" s="12"/>
      <c r="AY91" s="12"/>
      <c r="AZ91" s="12"/>
      <c r="BA91" s="12"/>
      <c r="BB91" s="12"/>
      <c r="BC91" s="12"/>
      <c r="BD91" s="12"/>
      <c r="BE91" s="12"/>
      <c r="BF91" s="12"/>
      <c r="BG91" s="12"/>
      <c r="BH91" s="12"/>
      <c r="BI91" s="12"/>
      <c r="BJ91" s="12"/>
      <c r="BK91" s="12"/>
      <c r="BL91" s="12"/>
      <c r="BM91" s="12"/>
      <c r="BN91" s="12"/>
      <c r="BO91" s="12"/>
      <c r="BP91" s="12"/>
      <c r="BQ91" s="12"/>
      <c r="BR91" s="12"/>
      <c r="BS91" s="12"/>
      <c r="BT91" s="12"/>
      <c r="BU91" s="12"/>
      <c r="BV91" s="12"/>
      <c r="BW91" s="12"/>
      <c r="BX91" s="12"/>
      <c r="BY91" s="12"/>
      <c r="BZ91" s="12"/>
      <c r="CA91" s="12"/>
      <c r="CB91" s="12"/>
      <c r="CC91" s="12"/>
      <c r="CD91" s="12"/>
      <c r="CE91" s="12"/>
      <c r="CF91" s="12"/>
      <c r="CG91" s="12"/>
      <c r="CH91" s="12"/>
      <c r="CI91" s="12"/>
      <c r="CJ91" s="12"/>
      <c r="CK91" s="12"/>
      <c r="CL91" s="13"/>
    </row>
    <row r="92" spans="1:90" x14ac:dyDescent="0.3">
      <c r="A92" s="447" t="s">
        <v>40</v>
      </c>
      <c r="B92" s="39" t="s">
        <v>41</v>
      </c>
      <c r="C92" s="39"/>
      <c r="D92" s="443" t="s">
        <v>332</v>
      </c>
      <c r="E92" s="12"/>
      <c r="F92" s="12"/>
      <c r="G92" s="12"/>
      <c r="H92" s="12"/>
      <c r="I92" s="12"/>
      <c r="J92" s="12"/>
      <c r="K92" s="12"/>
      <c r="L92" s="12"/>
      <c r="M92" s="12"/>
      <c r="N92" s="12"/>
      <c r="O92" s="12"/>
      <c r="P92" s="12"/>
      <c r="Q92" s="12"/>
      <c r="R92" s="12"/>
      <c r="S92" s="12"/>
      <c r="T92" s="12"/>
      <c r="U92" s="12"/>
      <c r="V92" s="12"/>
      <c r="W92" s="12"/>
      <c r="X92" s="12"/>
      <c r="Y92" s="12"/>
      <c r="Z92" s="12"/>
      <c r="AA92" s="12"/>
      <c r="AB92" s="12"/>
      <c r="AC92" s="12"/>
      <c r="AD92" s="12"/>
      <c r="AE92" s="12"/>
      <c r="AF92" s="12"/>
      <c r="AG92" s="12"/>
      <c r="AH92" s="12"/>
      <c r="AI92" s="12"/>
      <c r="AJ92" s="12"/>
      <c r="AK92" s="12"/>
      <c r="AL92" s="12"/>
      <c r="AM92" s="12"/>
      <c r="AN92" s="12"/>
      <c r="AO92" s="12"/>
      <c r="AP92" s="12"/>
      <c r="AQ92" s="12"/>
      <c r="AR92" s="12"/>
      <c r="AS92" s="12"/>
      <c r="AT92" s="12"/>
      <c r="AU92" s="12"/>
      <c r="AV92" s="12"/>
      <c r="AW92" s="12"/>
      <c r="AX92" s="12"/>
      <c r="AY92" s="12"/>
      <c r="AZ92" s="12"/>
      <c r="BA92" s="12"/>
      <c r="BB92" s="12"/>
      <c r="BC92" s="12"/>
      <c r="BD92" s="12"/>
      <c r="BE92" s="12"/>
      <c r="BF92" s="12"/>
      <c r="BG92" s="12"/>
      <c r="BH92" s="12"/>
      <c r="BI92" s="12"/>
      <c r="BJ92" s="12"/>
      <c r="BK92" s="12"/>
      <c r="BL92" s="12"/>
      <c r="BM92" s="12"/>
      <c r="BN92" s="12"/>
      <c r="BO92" s="12"/>
      <c r="BP92" s="12"/>
      <c r="BQ92" s="12"/>
      <c r="BR92" s="12"/>
      <c r="BS92" s="12"/>
      <c r="BT92" s="12"/>
      <c r="BU92" s="12"/>
      <c r="BV92" s="12"/>
      <c r="BW92" s="12"/>
      <c r="BX92" s="12"/>
      <c r="BY92" s="12"/>
      <c r="BZ92" s="12"/>
      <c r="CA92" s="12"/>
      <c r="CB92" s="12"/>
      <c r="CC92" s="12"/>
      <c r="CD92" s="12"/>
      <c r="CE92" s="12"/>
      <c r="CF92" s="12"/>
      <c r="CG92" s="12"/>
      <c r="CH92" s="12"/>
      <c r="CI92" s="12"/>
      <c r="CJ92" s="12"/>
      <c r="CK92" s="12"/>
      <c r="CL92" s="13"/>
    </row>
    <row r="93" spans="1:90" x14ac:dyDescent="0.3">
      <c r="A93" s="448"/>
      <c r="B93" s="39" t="s">
        <v>43</v>
      </c>
      <c r="C93" s="39"/>
      <c r="D93" s="443"/>
      <c r="E93" s="12"/>
      <c r="F93" s="12"/>
      <c r="G93" s="12"/>
      <c r="H93" s="12"/>
      <c r="I93" s="12"/>
      <c r="J93" s="12"/>
      <c r="K93" s="12"/>
      <c r="L93" s="12"/>
      <c r="M93" s="12"/>
      <c r="N93" s="12"/>
      <c r="O93" s="12"/>
      <c r="P93" s="12"/>
      <c r="Q93" s="12"/>
      <c r="R93" s="12"/>
      <c r="S93" s="12"/>
      <c r="T93" s="12"/>
      <c r="U93" s="12"/>
      <c r="V93" s="12"/>
      <c r="W93" s="12"/>
      <c r="X93" s="12"/>
      <c r="Y93" s="12"/>
      <c r="Z93" s="12"/>
      <c r="AA93" s="12"/>
      <c r="AB93" s="12"/>
      <c r="AC93" s="12"/>
      <c r="AD93" s="12"/>
      <c r="AE93" s="12"/>
      <c r="AF93" s="12"/>
      <c r="AG93" s="12"/>
      <c r="AH93" s="12"/>
      <c r="AI93" s="12"/>
      <c r="AJ93" s="12"/>
      <c r="AK93" s="12"/>
      <c r="AL93" s="12"/>
      <c r="AM93" s="12"/>
      <c r="AN93" s="12"/>
      <c r="AO93" s="12"/>
      <c r="AP93" s="12"/>
      <c r="AQ93" s="12"/>
      <c r="AR93" s="12"/>
      <c r="AS93" s="12"/>
      <c r="AT93" s="12"/>
      <c r="AU93" s="12"/>
      <c r="AV93" s="12"/>
      <c r="AW93" s="12"/>
      <c r="AX93" s="12"/>
      <c r="AY93" s="12"/>
      <c r="AZ93" s="12"/>
      <c r="BA93" s="12"/>
      <c r="BB93" s="12"/>
      <c r="BC93" s="12"/>
      <c r="BD93" s="12"/>
      <c r="BE93" s="12"/>
      <c r="BF93" s="12"/>
      <c r="BG93" s="12"/>
      <c r="BH93" s="12"/>
      <c r="BI93" s="12"/>
      <c r="BJ93" s="12"/>
      <c r="BK93" s="12"/>
      <c r="BL93" s="12"/>
      <c r="BM93" s="12"/>
      <c r="BN93" s="12"/>
      <c r="BO93" s="12"/>
      <c r="BP93" s="12"/>
      <c r="BQ93" s="12"/>
      <c r="BR93" s="12"/>
      <c r="BS93" s="12"/>
      <c r="BT93" s="12"/>
      <c r="BU93" s="12"/>
      <c r="BV93" s="12"/>
      <c r="BW93" s="12"/>
      <c r="BX93" s="12"/>
      <c r="BY93" s="12"/>
      <c r="BZ93" s="12"/>
      <c r="CA93" s="12"/>
      <c r="CB93" s="12"/>
      <c r="CC93" s="12"/>
      <c r="CD93" s="12"/>
      <c r="CE93" s="12"/>
      <c r="CF93" s="12"/>
      <c r="CG93" s="12"/>
      <c r="CH93" s="12"/>
      <c r="CI93" s="12"/>
      <c r="CJ93" s="12"/>
      <c r="CK93" s="12"/>
      <c r="CL93" s="13"/>
    </row>
    <row r="94" spans="1:90" x14ac:dyDescent="0.3">
      <c r="A94" s="448"/>
      <c r="B94" s="39" t="s">
        <v>783</v>
      </c>
      <c r="C94" s="39"/>
      <c r="D94" s="443"/>
      <c r="E94" s="12"/>
      <c r="F94" s="12"/>
      <c r="G94" s="12"/>
      <c r="H94" s="12"/>
      <c r="I94" s="12"/>
      <c r="J94" s="12"/>
      <c r="K94" s="12"/>
      <c r="L94" s="12"/>
      <c r="M94" s="12"/>
      <c r="N94" s="12"/>
      <c r="O94" s="12"/>
      <c r="P94" s="12"/>
      <c r="Q94" s="12"/>
      <c r="R94" s="12"/>
      <c r="S94" s="12"/>
      <c r="T94" s="12"/>
      <c r="U94" s="12"/>
      <c r="V94" s="12"/>
      <c r="W94" s="12"/>
      <c r="X94" s="12"/>
      <c r="Y94" s="12"/>
      <c r="Z94" s="12"/>
      <c r="AA94" s="12"/>
      <c r="AB94" s="12"/>
      <c r="AC94" s="12"/>
      <c r="AD94" s="12"/>
      <c r="AE94" s="12"/>
      <c r="AF94" s="12"/>
      <c r="AG94" s="12"/>
      <c r="AH94" s="12"/>
      <c r="AI94" s="12"/>
      <c r="AJ94" s="12"/>
      <c r="AK94" s="12"/>
      <c r="AL94" s="12"/>
      <c r="AM94" s="12"/>
      <c r="AN94" s="12"/>
      <c r="AO94" s="12"/>
      <c r="AP94" s="12"/>
      <c r="AQ94" s="12"/>
      <c r="AR94" s="12"/>
      <c r="AS94" s="12"/>
      <c r="AT94" s="12"/>
      <c r="AU94" s="12"/>
      <c r="AV94" s="12"/>
      <c r="AW94" s="12"/>
      <c r="AX94" s="12"/>
      <c r="AY94" s="12"/>
      <c r="AZ94" s="12"/>
      <c r="BA94" s="12"/>
      <c r="BB94" s="12"/>
      <c r="BC94" s="12"/>
      <c r="BD94" s="12"/>
      <c r="BE94" s="12"/>
      <c r="BF94" s="12"/>
      <c r="BG94" s="12"/>
      <c r="BH94" s="12"/>
      <c r="BI94" s="12"/>
      <c r="BJ94" s="12"/>
      <c r="BK94" s="12"/>
      <c r="BL94" s="12"/>
      <c r="BM94" s="12"/>
      <c r="BN94" s="12"/>
      <c r="BO94" s="12"/>
      <c r="BP94" s="12"/>
      <c r="BQ94" s="12"/>
      <c r="BR94" s="12"/>
      <c r="BS94" s="12"/>
      <c r="BT94" s="12"/>
      <c r="BU94" s="12"/>
      <c r="BV94" s="12"/>
      <c r="BW94" s="12"/>
      <c r="BX94" s="12"/>
      <c r="BY94" s="12"/>
      <c r="BZ94" s="12"/>
      <c r="CA94" s="12"/>
      <c r="CB94" s="12"/>
      <c r="CC94" s="12"/>
      <c r="CD94" s="12"/>
      <c r="CE94" s="12"/>
      <c r="CF94" s="12"/>
      <c r="CG94" s="12"/>
      <c r="CH94" s="12"/>
      <c r="CI94" s="12"/>
      <c r="CJ94" s="12"/>
      <c r="CK94" s="12"/>
      <c r="CL94" s="13"/>
    </row>
    <row r="95" spans="1:90" x14ac:dyDescent="0.3">
      <c r="A95" s="448"/>
      <c r="B95" s="39"/>
      <c r="C95" s="39"/>
      <c r="D95" s="443"/>
      <c r="E95" s="12"/>
      <c r="F95" s="12"/>
      <c r="G95" s="12"/>
      <c r="H95" s="12"/>
      <c r="I95" s="12"/>
      <c r="J95" s="12"/>
      <c r="K95" s="12"/>
      <c r="L95" s="12"/>
      <c r="M95" s="12"/>
      <c r="N95" s="12"/>
      <c r="O95" s="12"/>
      <c r="P95" s="12"/>
      <c r="Q95" s="12"/>
      <c r="R95" s="12"/>
      <c r="S95" s="12"/>
      <c r="T95" s="12"/>
      <c r="U95" s="12"/>
      <c r="V95" s="12"/>
      <c r="W95" s="12"/>
      <c r="X95" s="12"/>
      <c r="Y95" s="12"/>
      <c r="Z95" s="12"/>
      <c r="AA95" s="12"/>
      <c r="AB95" s="12"/>
      <c r="AC95" s="12"/>
      <c r="AD95" s="12"/>
      <c r="AE95" s="12"/>
      <c r="AF95" s="12"/>
      <c r="AG95" s="12"/>
      <c r="AH95" s="12"/>
      <c r="AI95" s="12"/>
      <c r="AJ95" s="12"/>
      <c r="AK95" s="12"/>
      <c r="AL95" s="12"/>
      <c r="AM95" s="12"/>
      <c r="AN95" s="12"/>
      <c r="AO95" s="12"/>
      <c r="AP95" s="12"/>
      <c r="AQ95" s="12"/>
      <c r="AR95" s="12"/>
      <c r="AS95" s="12"/>
      <c r="AT95" s="12"/>
      <c r="AU95" s="12"/>
      <c r="AV95" s="12"/>
      <c r="AW95" s="12"/>
      <c r="AX95" s="12"/>
      <c r="AY95" s="12"/>
      <c r="AZ95" s="12"/>
      <c r="BA95" s="12"/>
      <c r="BB95" s="12"/>
      <c r="BC95" s="12"/>
      <c r="BD95" s="12"/>
      <c r="BE95" s="12"/>
      <c r="BF95" s="12"/>
      <c r="BG95" s="12"/>
      <c r="BH95" s="12"/>
      <c r="BI95" s="12"/>
      <c r="BJ95" s="12"/>
      <c r="BK95" s="12"/>
      <c r="BL95" s="12"/>
      <c r="BM95" s="12"/>
      <c r="BN95" s="12"/>
      <c r="BO95" s="12"/>
      <c r="BP95" s="12"/>
      <c r="BQ95" s="12"/>
      <c r="BR95" s="12"/>
      <c r="BS95" s="12"/>
      <c r="BT95" s="12"/>
      <c r="BU95" s="12"/>
      <c r="BV95" s="12"/>
      <c r="BW95" s="12"/>
      <c r="BX95" s="12"/>
      <c r="BY95" s="12"/>
      <c r="BZ95" s="12"/>
      <c r="CA95" s="12"/>
      <c r="CB95" s="12"/>
      <c r="CC95" s="12"/>
      <c r="CD95" s="12"/>
      <c r="CE95" s="12"/>
      <c r="CF95" s="12"/>
      <c r="CG95" s="12"/>
      <c r="CH95" s="12"/>
      <c r="CI95" s="12"/>
      <c r="CJ95" s="12"/>
      <c r="CK95" s="12"/>
      <c r="CL95" s="13"/>
    </row>
    <row r="96" spans="1:90" x14ac:dyDescent="0.3">
      <c r="A96" s="449" t="s">
        <v>5</v>
      </c>
      <c r="B96" s="16" t="s">
        <v>4</v>
      </c>
      <c r="C96" s="75" t="s">
        <v>336</v>
      </c>
      <c r="D96" s="443" t="s">
        <v>335</v>
      </c>
      <c r="E96" s="12"/>
      <c r="F96" s="12"/>
      <c r="G96" s="12"/>
      <c r="H96" s="12"/>
      <c r="I96" s="12"/>
      <c r="J96" s="12"/>
      <c r="K96" s="12"/>
      <c r="L96" s="12"/>
      <c r="M96" s="12"/>
      <c r="N96" s="12"/>
      <c r="O96" s="12"/>
      <c r="P96" s="12"/>
      <c r="Q96" s="12"/>
      <c r="R96" s="12"/>
      <c r="S96" s="12"/>
      <c r="T96" s="12"/>
      <c r="U96" s="12"/>
      <c r="V96" s="12"/>
      <c r="W96" s="12"/>
      <c r="X96" s="12"/>
      <c r="Y96" s="12"/>
      <c r="Z96" s="12"/>
      <c r="AA96" s="12"/>
      <c r="AB96" s="12"/>
      <c r="AC96" s="12"/>
      <c r="AD96" s="12"/>
      <c r="AE96" s="12"/>
      <c r="AF96" s="12"/>
      <c r="AG96" s="12"/>
      <c r="AH96" s="12"/>
      <c r="AI96" s="12"/>
      <c r="AJ96" s="12"/>
      <c r="AK96" s="12"/>
      <c r="AL96" s="12"/>
      <c r="AM96" s="12"/>
      <c r="AN96" s="12"/>
      <c r="AO96" s="12"/>
      <c r="AP96" s="12"/>
      <c r="AQ96" s="12"/>
      <c r="AR96" s="12"/>
      <c r="AS96" s="12"/>
      <c r="AT96" s="12"/>
      <c r="AU96" s="12"/>
      <c r="AV96" s="12"/>
      <c r="AW96" s="12"/>
      <c r="AX96" s="12"/>
      <c r="AY96" s="12"/>
      <c r="AZ96" s="12"/>
      <c r="BA96" s="12"/>
      <c r="BB96" s="12"/>
      <c r="BC96" s="12"/>
      <c r="BD96" s="12"/>
      <c r="BE96" s="12"/>
      <c r="BF96" s="12"/>
      <c r="BG96" s="12"/>
      <c r="BH96" s="12"/>
      <c r="BI96" s="12"/>
      <c r="BJ96" s="12"/>
      <c r="BK96" s="12"/>
      <c r="BL96" s="12"/>
      <c r="BM96" s="12"/>
      <c r="BN96" s="12"/>
      <c r="BO96" s="12"/>
      <c r="BP96" s="12"/>
      <c r="BQ96" s="12"/>
      <c r="BR96" s="12"/>
      <c r="BS96" s="12"/>
      <c r="BT96" s="12"/>
      <c r="BU96" s="12"/>
      <c r="BV96" s="12"/>
      <c r="BW96" s="12"/>
      <c r="BX96" s="12"/>
      <c r="BY96" s="12"/>
      <c r="BZ96" s="12"/>
      <c r="CA96" s="12"/>
      <c r="CB96" s="12"/>
      <c r="CC96" s="12"/>
      <c r="CD96" s="12"/>
      <c r="CE96" s="12"/>
      <c r="CF96" s="12"/>
      <c r="CG96" s="12"/>
      <c r="CH96" s="12"/>
      <c r="CI96" s="12"/>
      <c r="CJ96" s="12"/>
      <c r="CK96" s="12"/>
      <c r="CL96" s="13"/>
    </row>
    <row r="97" spans="1:90" x14ac:dyDescent="0.3">
      <c r="A97" s="450"/>
      <c r="B97" s="17" t="s">
        <v>784</v>
      </c>
      <c r="C97" s="18"/>
      <c r="D97" s="444"/>
      <c r="E97" s="12"/>
      <c r="F97" s="12"/>
      <c r="G97" s="12"/>
      <c r="H97" s="12"/>
      <c r="I97" s="12"/>
      <c r="J97" s="12"/>
      <c r="K97" s="12"/>
      <c r="L97" s="12"/>
      <c r="M97" s="12"/>
      <c r="N97" s="12"/>
      <c r="O97" s="12"/>
      <c r="P97" s="12"/>
      <c r="Q97" s="12"/>
      <c r="R97" s="12"/>
      <c r="S97" s="12"/>
      <c r="T97" s="12"/>
      <c r="U97" s="12"/>
      <c r="V97" s="12"/>
      <c r="W97" s="12"/>
      <c r="X97" s="12"/>
      <c r="Y97" s="12"/>
      <c r="Z97" s="12"/>
      <c r="AA97" s="12"/>
      <c r="AB97" s="12"/>
      <c r="AC97" s="12"/>
      <c r="AD97" s="12"/>
      <c r="AE97" s="12"/>
      <c r="AF97" s="12"/>
      <c r="AG97" s="12"/>
      <c r="AH97" s="12"/>
      <c r="AI97" s="12"/>
      <c r="AJ97" s="12"/>
      <c r="AK97" s="12"/>
      <c r="AL97" s="12"/>
      <c r="AM97" s="12"/>
      <c r="AN97" s="12"/>
      <c r="AO97" s="12"/>
      <c r="AP97" s="12"/>
      <c r="AQ97" s="12"/>
      <c r="AR97" s="12"/>
      <c r="AS97" s="12"/>
      <c r="AT97" s="12"/>
      <c r="AU97" s="12"/>
      <c r="AV97" s="12"/>
      <c r="AW97" s="12"/>
      <c r="AX97" s="12"/>
      <c r="AY97" s="12"/>
      <c r="AZ97" s="12"/>
      <c r="BA97" s="12"/>
      <c r="BB97" s="12"/>
      <c r="BC97" s="12"/>
      <c r="BD97" s="12"/>
      <c r="BE97" s="12"/>
      <c r="BF97" s="12"/>
      <c r="BG97" s="12"/>
      <c r="BH97" s="12"/>
      <c r="BI97" s="12"/>
      <c r="BJ97" s="12"/>
      <c r="BK97" s="12"/>
      <c r="BL97" s="12"/>
      <c r="BM97" s="12"/>
      <c r="BN97" s="12"/>
      <c r="BO97" s="12"/>
      <c r="BP97" s="12"/>
      <c r="BQ97" s="12"/>
      <c r="BR97" s="12"/>
      <c r="BS97" s="12"/>
      <c r="BT97" s="12"/>
      <c r="BU97" s="12"/>
      <c r="BV97" s="12"/>
      <c r="BW97" s="12"/>
      <c r="BX97" s="12"/>
      <c r="BY97" s="12"/>
      <c r="BZ97" s="12"/>
      <c r="CA97" s="12"/>
      <c r="CB97" s="12"/>
      <c r="CC97" s="12"/>
      <c r="CD97" s="12"/>
      <c r="CE97" s="12"/>
      <c r="CF97" s="12"/>
      <c r="CG97" s="12"/>
      <c r="CH97" s="12"/>
      <c r="CI97" s="12"/>
      <c r="CJ97" s="12"/>
      <c r="CK97" s="12"/>
      <c r="CL97" s="13"/>
    </row>
    <row r="98" spans="1:90" x14ac:dyDescent="0.3">
      <c r="A98" s="451"/>
      <c r="B98" s="156"/>
      <c r="C98" s="18"/>
      <c r="D98" s="444"/>
      <c r="E98" s="12"/>
      <c r="F98" s="12"/>
      <c r="G98" s="12"/>
      <c r="H98" s="12"/>
      <c r="I98" s="12"/>
      <c r="J98" s="12"/>
      <c r="K98" s="12"/>
      <c r="L98" s="12"/>
      <c r="M98" s="12"/>
      <c r="N98" s="12"/>
      <c r="O98" s="12"/>
      <c r="P98" s="12"/>
      <c r="Q98" s="12"/>
      <c r="R98" s="12"/>
      <c r="S98" s="12"/>
      <c r="T98" s="12"/>
      <c r="U98" s="12"/>
      <c r="V98" s="12"/>
      <c r="W98" s="12"/>
      <c r="X98" s="12"/>
      <c r="Y98" s="12"/>
      <c r="Z98" s="12"/>
      <c r="AA98" s="12"/>
      <c r="AB98" s="12"/>
      <c r="AC98" s="12"/>
      <c r="AD98" s="12"/>
      <c r="AE98" s="12"/>
      <c r="AF98" s="12"/>
      <c r="AG98" s="12"/>
      <c r="AH98" s="12"/>
      <c r="AI98" s="12"/>
      <c r="AJ98" s="12"/>
      <c r="AK98" s="12"/>
      <c r="AL98" s="12"/>
      <c r="AM98" s="12"/>
      <c r="AN98" s="12"/>
      <c r="AO98" s="12"/>
      <c r="AP98" s="12"/>
      <c r="AQ98" s="12"/>
      <c r="AR98" s="12"/>
      <c r="AS98" s="12"/>
      <c r="AT98" s="12"/>
      <c r="AU98" s="12"/>
      <c r="AV98" s="12"/>
      <c r="AW98" s="12"/>
      <c r="AX98" s="12"/>
      <c r="AY98" s="12"/>
      <c r="AZ98" s="12"/>
      <c r="BA98" s="12"/>
      <c r="BB98" s="12"/>
      <c r="BC98" s="12"/>
      <c r="BD98" s="12"/>
      <c r="BE98" s="12"/>
      <c r="BF98" s="12"/>
      <c r="BG98" s="12"/>
      <c r="BH98" s="12"/>
      <c r="BI98" s="12"/>
      <c r="BJ98" s="12"/>
      <c r="BK98" s="12"/>
      <c r="BL98" s="12"/>
      <c r="BM98" s="12"/>
      <c r="BN98" s="12"/>
      <c r="BO98" s="12"/>
      <c r="BP98" s="12"/>
      <c r="BQ98" s="12"/>
      <c r="BR98" s="12"/>
      <c r="BS98" s="12"/>
      <c r="BT98" s="12"/>
      <c r="BU98" s="12"/>
      <c r="BV98" s="12"/>
      <c r="BW98" s="12"/>
      <c r="BX98" s="12"/>
      <c r="BY98" s="12"/>
      <c r="BZ98" s="12"/>
      <c r="CA98" s="12"/>
      <c r="CB98" s="12"/>
      <c r="CC98" s="12"/>
      <c r="CD98" s="12"/>
      <c r="CE98" s="12"/>
      <c r="CF98" s="12"/>
      <c r="CG98" s="12"/>
      <c r="CH98" s="12"/>
      <c r="CI98" s="12"/>
      <c r="CJ98" s="12"/>
      <c r="CK98" s="12"/>
      <c r="CL98" s="13"/>
    </row>
    <row r="99" spans="1:90" x14ac:dyDescent="0.3">
      <c r="A99" s="9" t="s">
        <v>29</v>
      </c>
      <c r="B99" s="21"/>
      <c r="C99" s="21"/>
      <c r="D99" s="147" t="s">
        <v>425</v>
      </c>
      <c r="E99" s="81" t="s">
        <v>429</v>
      </c>
      <c r="F99" s="207"/>
      <c r="G99" s="207"/>
      <c r="H99" s="207"/>
      <c r="I99" s="10"/>
      <c r="J99" s="10"/>
      <c r="K99" s="10"/>
      <c r="L99" s="10"/>
      <c r="M99" s="10"/>
      <c r="N99" s="10"/>
      <c r="O99" s="10"/>
      <c r="P99" s="10"/>
      <c r="Q99" s="10"/>
      <c r="R99" s="10"/>
      <c r="S99" s="10"/>
      <c r="T99" s="10"/>
      <c r="U99" s="10"/>
      <c r="V99" s="10"/>
      <c r="W99" s="10"/>
      <c r="X99" s="10"/>
      <c r="Y99" s="10"/>
      <c r="Z99" s="10"/>
      <c r="AA99" s="10"/>
      <c r="AB99" s="10"/>
      <c r="AC99" s="10"/>
      <c r="AD99" s="10"/>
      <c r="AE99" s="10"/>
      <c r="AF99" s="10"/>
      <c r="AG99" s="10"/>
      <c r="AH99" s="10"/>
      <c r="AI99" s="10"/>
      <c r="AJ99" s="10"/>
      <c r="AK99" s="10"/>
      <c r="AL99" s="10"/>
      <c r="AM99" s="10"/>
      <c r="AN99" s="10"/>
      <c r="AO99" s="10"/>
      <c r="AP99" s="10"/>
      <c r="AQ99" s="10"/>
      <c r="AR99" s="10"/>
      <c r="AS99" s="10"/>
      <c r="AT99" s="10"/>
      <c r="AU99" s="10"/>
      <c r="AV99" s="10"/>
      <c r="AW99" s="10"/>
      <c r="AX99" s="10"/>
      <c r="AY99" s="10"/>
      <c r="AZ99" s="10"/>
      <c r="BA99" s="10"/>
      <c r="BB99" s="10"/>
      <c r="BC99" s="10"/>
      <c r="BD99" s="10"/>
      <c r="BE99" s="10"/>
      <c r="BF99" s="10"/>
      <c r="BG99" s="10"/>
      <c r="BH99" s="10"/>
      <c r="BI99" s="10"/>
      <c r="BJ99" s="10"/>
      <c r="BK99" s="10"/>
      <c r="BL99" s="10"/>
      <c r="BM99" s="10"/>
      <c r="BN99" s="10"/>
      <c r="BO99" s="10"/>
      <c r="BP99" s="10"/>
      <c r="BQ99" s="10"/>
      <c r="BR99" s="10"/>
      <c r="BS99" s="10"/>
      <c r="BT99" s="10"/>
      <c r="BU99" s="10"/>
      <c r="BV99" s="10"/>
      <c r="BW99" s="10"/>
      <c r="BX99" s="10"/>
      <c r="BY99" s="10"/>
      <c r="BZ99" s="10"/>
      <c r="CA99" s="10"/>
      <c r="CB99" s="10"/>
      <c r="CC99" s="10"/>
      <c r="CD99" s="10"/>
      <c r="CE99" s="10"/>
      <c r="CF99" s="10"/>
      <c r="CG99" s="10"/>
      <c r="CH99" s="10"/>
      <c r="CI99" s="10"/>
      <c r="CJ99" s="10"/>
      <c r="CK99" s="10"/>
      <c r="CL99" s="11"/>
    </row>
    <row r="100" spans="1:90" x14ac:dyDescent="0.3">
      <c r="A100" s="447" t="s">
        <v>30</v>
      </c>
      <c r="B100" s="39" t="s">
        <v>31</v>
      </c>
      <c r="C100" s="39" t="s">
        <v>786</v>
      </c>
      <c r="D100" s="443" t="s">
        <v>333</v>
      </c>
      <c r="H100" s="12"/>
      <c r="I100" s="12"/>
      <c r="J100" s="12"/>
      <c r="K100" s="12"/>
      <c r="L100" s="12"/>
      <c r="M100" s="12"/>
      <c r="N100" s="12"/>
      <c r="O100" s="12"/>
      <c r="P100" s="12"/>
      <c r="Q100" s="12"/>
      <c r="R100" s="12"/>
      <c r="S100" s="12"/>
      <c r="T100" s="12"/>
      <c r="U100" s="12"/>
      <c r="V100" s="12"/>
      <c r="W100" s="12"/>
      <c r="X100" s="12"/>
      <c r="Y100" s="12"/>
      <c r="Z100" s="12"/>
      <c r="AA100" s="12"/>
      <c r="AB100" s="12"/>
      <c r="AC100" s="12"/>
      <c r="AD100" s="12"/>
      <c r="AE100" s="12"/>
      <c r="AF100" s="12"/>
      <c r="AG100" s="12"/>
      <c r="AH100" s="12"/>
      <c r="AI100" s="12"/>
      <c r="AJ100" s="12"/>
      <c r="AK100" s="12"/>
      <c r="AL100" s="12"/>
      <c r="AM100" s="12"/>
      <c r="AN100" s="12"/>
      <c r="AO100" s="12"/>
      <c r="AP100" s="12"/>
      <c r="AQ100" s="12"/>
      <c r="AR100" s="12"/>
      <c r="AS100" s="12"/>
      <c r="AT100" s="12"/>
      <c r="AU100" s="12"/>
      <c r="AV100" s="12"/>
      <c r="AW100" s="12"/>
      <c r="AX100" s="12"/>
      <c r="AY100" s="12"/>
      <c r="AZ100" s="12"/>
      <c r="BA100" s="12"/>
      <c r="BB100" s="12"/>
      <c r="BC100" s="12"/>
      <c r="BD100" s="12"/>
      <c r="BE100" s="12"/>
      <c r="BF100" s="12"/>
      <c r="BG100" s="12"/>
      <c r="BH100" s="12"/>
      <c r="BI100" s="12"/>
      <c r="BJ100" s="12"/>
      <c r="BK100" s="12"/>
      <c r="BL100" s="12"/>
      <c r="BM100" s="12"/>
      <c r="BN100" s="12"/>
      <c r="BO100" s="12"/>
      <c r="BP100" s="12"/>
      <c r="BQ100" s="12"/>
      <c r="BR100" s="12"/>
      <c r="BS100" s="12"/>
      <c r="BT100" s="12"/>
      <c r="BU100" s="12"/>
      <c r="BV100" s="12"/>
      <c r="BW100" s="12"/>
      <c r="BX100" s="12"/>
      <c r="BY100" s="12"/>
      <c r="BZ100" s="12"/>
      <c r="CA100" s="12"/>
      <c r="CB100" s="12"/>
      <c r="CC100" s="12"/>
      <c r="CD100" s="12"/>
      <c r="CE100" s="12"/>
      <c r="CF100" s="12"/>
      <c r="CG100" s="12"/>
      <c r="CH100" s="12"/>
      <c r="CI100" s="12"/>
      <c r="CJ100" s="12"/>
      <c r="CK100" s="12"/>
      <c r="CL100" s="13"/>
    </row>
    <row r="101" spans="1:90" x14ac:dyDescent="0.3">
      <c r="A101" s="448"/>
      <c r="B101" s="39" t="s">
        <v>34</v>
      </c>
      <c r="C101" s="39"/>
      <c r="D101" s="443"/>
      <c r="H101" s="12"/>
      <c r="I101" s="12"/>
      <c r="J101" s="12"/>
      <c r="K101" s="12"/>
      <c r="L101" s="12"/>
      <c r="M101" s="12"/>
      <c r="N101" s="12"/>
      <c r="O101" s="12"/>
      <c r="P101" s="12"/>
      <c r="Q101" s="12"/>
      <c r="R101" s="12"/>
      <c r="S101" s="12"/>
      <c r="T101" s="12"/>
      <c r="U101" s="12"/>
      <c r="V101" s="12"/>
      <c r="W101" s="12"/>
      <c r="X101" s="12"/>
      <c r="Y101" s="12"/>
      <c r="Z101" s="12"/>
      <c r="AA101" s="12"/>
      <c r="AB101" s="12"/>
      <c r="AC101" s="12"/>
      <c r="AD101" s="12"/>
      <c r="AE101" s="12"/>
      <c r="AF101" s="12"/>
      <c r="AG101" s="12"/>
      <c r="AH101" s="12"/>
      <c r="AI101" s="12"/>
      <c r="AJ101" s="12"/>
      <c r="AK101" s="12"/>
      <c r="AL101" s="12"/>
      <c r="AM101" s="12"/>
      <c r="AN101" s="12"/>
      <c r="AO101" s="12"/>
      <c r="AP101" s="12"/>
      <c r="AQ101" s="12"/>
      <c r="AR101" s="12"/>
      <c r="AS101" s="12"/>
      <c r="AT101" s="12"/>
      <c r="AU101" s="12"/>
      <c r="AV101" s="12"/>
      <c r="AW101" s="12"/>
      <c r="AX101" s="12"/>
      <c r="AY101" s="12"/>
      <c r="AZ101" s="12"/>
      <c r="BA101" s="12"/>
      <c r="BB101" s="12"/>
      <c r="BC101" s="12"/>
      <c r="BD101" s="12"/>
      <c r="BE101" s="12"/>
      <c r="BF101" s="12"/>
      <c r="BG101" s="12"/>
      <c r="BH101" s="12"/>
      <c r="BI101" s="12"/>
      <c r="BJ101" s="12"/>
      <c r="BK101" s="12"/>
      <c r="BL101" s="12"/>
      <c r="BM101" s="12"/>
      <c r="BN101" s="12"/>
      <c r="BO101" s="12"/>
      <c r="BP101" s="12"/>
      <c r="BQ101" s="12"/>
      <c r="BR101" s="12"/>
      <c r="BS101" s="12"/>
      <c r="BT101" s="12"/>
      <c r="BU101" s="12"/>
      <c r="BV101" s="12"/>
      <c r="BW101" s="12"/>
      <c r="BX101" s="12"/>
      <c r="BY101" s="12"/>
      <c r="BZ101" s="12"/>
      <c r="CA101" s="12"/>
      <c r="CB101" s="12"/>
      <c r="CC101" s="12"/>
      <c r="CD101" s="12"/>
      <c r="CE101" s="12"/>
      <c r="CF101" s="12"/>
      <c r="CG101" s="12"/>
      <c r="CH101" s="12"/>
      <c r="CI101" s="12"/>
      <c r="CJ101" s="12"/>
      <c r="CK101" s="12"/>
      <c r="CL101" s="13"/>
    </row>
    <row r="102" spans="1:90" x14ac:dyDescent="0.3">
      <c r="A102" s="448"/>
      <c r="B102" s="39" t="s">
        <v>35</v>
      </c>
      <c r="C102" s="39"/>
      <c r="D102" s="443"/>
      <c r="H102" s="12"/>
      <c r="I102" s="12"/>
      <c r="J102" s="12"/>
      <c r="K102" s="12"/>
      <c r="L102" s="12"/>
      <c r="M102" s="12"/>
      <c r="N102" s="12"/>
      <c r="O102" s="12"/>
      <c r="P102" s="12"/>
      <c r="Q102" s="12"/>
      <c r="R102" s="12"/>
      <c r="S102" s="12"/>
      <c r="T102" s="12"/>
      <c r="U102" s="12"/>
      <c r="V102" s="12"/>
      <c r="W102" s="12"/>
      <c r="X102" s="12"/>
      <c r="Y102" s="12"/>
      <c r="Z102" s="12"/>
      <c r="AA102" s="12"/>
      <c r="AB102" s="12"/>
      <c r="AC102" s="12"/>
      <c r="AD102" s="12"/>
      <c r="AE102" s="12"/>
      <c r="AF102" s="12"/>
      <c r="AG102" s="12"/>
      <c r="AH102" s="12"/>
      <c r="AI102" s="12"/>
      <c r="AJ102" s="12"/>
      <c r="AK102" s="12"/>
      <c r="AL102" s="12"/>
      <c r="AM102" s="12"/>
      <c r="AN102" s="12"/>
      <c r="AO102" s="12"/>
      <c r="AP102" s="12"/>
      <c r="AQ102" s="12"/>
      <c r="AR102" s="12"/>
      <c r="AS102" s="12"/>
      <c r="AT102" s="12"/>
      <c r="AU102" s="12"/>
      <c r="AV102" s="12"/>
      <c r="AW102" s="12"/>
      <c r="AX102" s="12"/>
      <c r="AY102" s="12"/>
      <c r="AZ102" s="12"/>
      <c r="BA102" s="12"/>
      <c r="BB102" s="12"/>
      <c r="BC102" s="12"/>
      <c r="BD102" s="12"/>
      <c r="BE102" s="12"/>
      <c r="BF102" s="12"/>
      <c r="BG102" s="12"/>
      <c r="BH102" s="12"/>
      <c r="BI102" s="12"/>
      <c r="BJ102" s="12"/>
      <c r="BK102" s="12"/>
      <c r="BL102" s="12"/>
      <c r="BM102" s="12"/>
      <c r="BN102" s="12"/>
      <c r="BO102" s="12"/>
      <c r="BP102" s="12"/>
      <c r="BQ102" s="12"/>
      <c r="BR102" s="12"/>
      <c r="BS102" s="12"/>
      <c r="BT102" s="12"/>
      <c r="BU102" s="12"/>
      <c r="BV102" s="12"/>
      <c r="BW102" s="12"/>
      <c r="BX102" s="12"/>
      <c r="BY102" s="12"/>
      <c r="BZ102" s="12"/>
      <c r="CA102" s="12"/>
      <c r="CB102" s="12"/>
      <c r="CC102" s="12"/>
      <c r="CD102" s="12"/>
      <c r="CE102" s="12"/>
      <c r="CF102" s="12"/>
      <c r="CG102" s="12"/>
      <c r="CH102" s="12"/>
      <c r="CI102" s="12"/>
      <c r="CJ102" s="12"/>
      <c r="CK102" s="12"/>
      <c r="CL102" s="13"/>
    </row>
    <row r="103" spans="1:90" x14ac:dyDescent="0.3">
      <c r="A103" s="448"/>
      <c r="B103" s="39" t="s">
        <v>36</v>
      </c>
      <c r="C103" s="39"/>
      <c r="D103" s="443"/>
      <c r="H103" s="12"/>
      <c r="I103" s="12"/>
      <c r="J103" s="12"/>
      <c r="K103" s="12"/>
      <c r="L103" s="12"/>
      <c r="M103" s="12"/>
      <c r="N103" s="12"/>
      <c r="O103" s="12"/>
      <c r="P103" s="12"/>
      <c r="Q103" s="12"/>
      <c r="R103" s="12"/>
      <c r="S103" s="12"/>
      <c r="T103" s="12"/>
      <c r="U103" s="12"/>
      <c r="V103" s="12"/>
      <c r="W103" s="12"/>
      <c r="X103" s="12"/>
      <c r="Y103" s="12"/>
      <c r="Z103" s="12"/>
      <c r="AA103" s="12"/>
      <c r="AB103" s="12"/>
      <c r="AC103" s="12"/>
      <c r="AD103" s="12"/>
      <c r="AE103" s="12"/>
      <c r="AF103" s="12"/>
      <c r="AG103" s="12"/>
      <c r="AH103" s="12"/>
      <c r="AI103" s="12"/>
      <c r="AJ103" s="12"/>
      <c r="AK103" s="12"/>
      <c r="AL103" s="12"/>
      <c r="AM103" s="12"/>
      <c r="AN103" s="12"/>
      <c r="AO103" s="12"/>
      <c r="AP103" s="12"/>
      <c r="AQ103" s="12"/>
      <c r="AR103" s="12"/>
      <c r="AS103" s="12"/>
      <c r="AT103" s="12"/>
      <c r="AU103" s="12"/>
      <c r="AV103" s="12"/>
      <c r="AW103" s="12"/>
      <c r="AX103" s="12"/>
      <c r="AY103" s="12"/>
      <c r="AZ103" s="12"/>
      <c r="BA103" s="12"/>
      <c r="BB103" s="12"/>
      <c r="BC103" s="12"/>
      <c r="BD103" s="12"/>
      <c r="BE103" s="12"/>
      <c r="BF103" s="12"/>
      <c r="BG103" s="12"/>
      <c r="BH103" s="12"/>
      <c r="BI103" s="12"/>
      <c r="BJ103" s="12"/>
      <c r="BK103" s="12"/>
      <c r="BL103" s="12"/>
      <c r="BM103" s="12"/>
      <c r="BN103" s="12"/>
      <c r="BO103" s="12"/>
      <c r="BP103" s="12"/>
      <c r="BQ103" s="12"/>
      <c r="BR103" s="12"/>
      <c r="BS103" s="12"/>
      <c r="BT103" s="12"/>
      <c r="BU103" s="12"/>
      <c r="BV103" s="12"/>
      <c r="BW103" s="12"/>
      <c r="BX103" s="12"/>
      <c r="BY103" s="12"/>
      <c r="BZ103" s="12"/>
      <c r="CA103" s="12"/>
      <c r="CB103" s="12"/>
      <c r="CC103" s="12"/>
      <c r="CD103" s="12"/>
      <c r="CE103" s="12"/>
      <c r="CF103" s="12"/>
      <c r="CG103" s="12"/>
      <c r="CH103" s="12"/>
      <c r="CI103" s="12"/>
      <c r="CJ103" s="12"/>
      <c r="CK103" s="12"/>
      <c r="CL103" s="13"/>
    </row>
    <row r="104" spans="1:90" x14ac:dyDescent="0.3">
      <c r="A104" s="9" t="s">
        <v>37</v>
      </c>
      <c r="B104" s="10"/>
      <c r="C104" s="10"/>
      <c r="D104" s="147" t="s">
        <v>426</v>
      </c>
      <c r="E104" s="81" t="s">
        <v>430</v>
      </c>
      <c r="F104" s="207"/>
      <c r="G104" s="207"/>
      <c r="H104" s="207"/>
      <c r="I104" s="10"/>
      <c r="J104" s="10"/>
      <c r="K104" s="10"/>
      <c r="L104" s="10"/>
      <c r="M104" s="10"/>
      <c r="N104" s="10"/>
      <c r="O104" s="10"/>
      <c r="P104" s="10"/>
      <c r="Q104" s="10"/>
      <c r="R104" s="10"/>
      <c r="S104" s="10"/>
      <c r="T104" s="10"/>
      <c r="U104" s="10"/>
      <c r="V104" s="10"/>
      <c r="W104" s="10"/>
      <c r="X104" s="10"/>
      <c r="Y104" s="10"/>
      <c r="Z104" s="10"/>
      <c r="AA104" s="10"/>
      <c r="AB104" s="10"/>
      <c r="AC104" s="10"/>
      <c r="AD104" s="10"/>
      <c r="AE104" s="10"/>
      <c r="AF104" s="10"/>
      <c r="AG104" s="10"/>
      <c r="AH104" s="10"/>
      <c r="AI104" s="10"/>
      <c r="AJ104" s="10"/>
      <c r="AK104" s="10"/>
      <c r="AL104" s="10"/>
      <c r="AM104" s="10"/>
      <c r="AN104" s="10"/>
      <c r="AO104" s="10"/>
      <c r="AP104" s="10"/>
      <c r="AQ104" s="10"/>
      <c r="AR104" s="10"/>
      <c r="AS104" s="10"/>
      <c r="AT104" s="10"/>
      <c r="AU104" s="10"/>
      <c r="AV104" s="10"/>
      <c r="AW104" s="10"/>
      <c r="AX104" s="10"/>
      <c r="AY104" s="10"/>
      <c r="AZ104" s="10"/>
      <c r="BA104" s="10"/>
      <c r="BB104" s="10"/>
      <c r="BC104" s="10"/>
      <c r="BD104" s="10"/>
      <c r="BE104" s="10"/>
      <c r="BF104" s="10"/>
      <c r="BG104" s="10"/>
      <c r="BH104" s="10"/>
      <c r="BI104" s="10"/>
      <c r="BJ104" s="10"/>
      <c r="BK104" s="10"/>
      <c r="BL104" s="10"/>
      <c r="BM104" s="10"/>
      <c r="BN104" s="10"/>
      <c r="BO104" s="10"/>
      <c r="BP104" s="10"/>
      <c r="BQ104" s="10"/>
      <c r="BR104" s="10"/>
      <c r="BS104" s="10"/>
      <c r="BT104" s="10"/>
      <c r="BU104" s="10"/>
      <c r="BV104" s="10"/>
      <c r="BW104" s="10"/>
      <c r="BX104" s="10"/>
      <c r="BY104" s="10"/>
      <c r="BZ104" s="10"/>
      <c r="CA104" s="10"/>
      <c r="CB104" s="10"/>
      <c r="CC104" s="10"/>
      <c r="CD104" s="10"/>
      <c r="CE104" s="10"/>
      <c r="CF104" s="10"/>
      <c r="CG104" s="10"/>
      <c r="CH104" s="10"/>
      <c r="CI104" s="10"/>
      <c r="CJ104" s="10"/>
      <c r="CK104" s="10"/>
      <c r="CL104" s="11"/>
    </row>
    <row r="105" spans="1:90" x14ac:dyDescent="0.3">
      <c r="A105" s="447" t="s">
        <v>38</v>
      </c>
      <c r="B105" s="39" t="s">
        <v>39</v>
      </c>
      <c r="C105" s="39"/>
      <c r="D105" s="443" t="s">
        <v>333</v>
      </c>
      <c r="H105" s="12"/>
      <c r="I105" s="12"/>
      <c r="J105" s="12"/>
      <c r="K105" s="12"/>
      <c r="L105" s="12"/>
      <c r="M105" s="12"/>
      <c r="N105" s="12"/>
      <c r="O105" s="12"/>
      <c r="P105" s="12"/>
      <c r="Q105" s="12"/>
      <c r="R105" s="12"/>
      <c r="S105" s="12"/>
      <c r="T105" s="12"/>
      <c r="U105" s="12"/>
      <c r="V105" s="12"/>
      <c r="W105" s="12"/>
      <c r="X105" s="12"/>
      <c r="Y105" s="12"/>
      <c r="Z105" s="12"/>
      <c r="AA105" s="12"/>
      <c r="AB105" s="12"/>
      <c r="AC105" s="12"/>
      <c r="AD105" s="12"/>
      <c r="AE105" s="12"/>
      <c r="AF105" s="12"/>
      <c r="AG105" s="12"/>
      <c r="AH105" s="12"/>
      <c r="AI105" s="12"/>
      <c r="AJ105" s="12"/>
      <c r="AK105" s="12"/>
      <c r="AL105" s="12"/>
      <c r="AM105" s="12"/>
      <c r="AN105" s="12"/>
      <c r="AO105" s="12"/>
      <c r="AP105" s="12"/>
      <c r="AQ105" s="12"/>
      <c r="AR105" s="12"/>
      <c r="AS105" s="12"/>
      <c r="AT105" s="12"/>
      <c r="AU105" s="12"/>
      <c r="AV105" s="12"/>
      <c r="AW105" s="12"/>
      <c r="AX105" s="12"/>
      <c r="AY105" s="12"/>
      <c r="AZ105" s="12"/>
      <c r="BA105" s="12"/>
      <c r="BB105" s="12"/>
      <c r="BC105" s="12"/>
      <c r="BD105" s="12"/>
      <c r="BE105" s="12"/>
      <c r="BF105" s="12"/>
      <c r="BG105" s="12"/>
      <c r="BH105" s="12"/>
      <c r="BI105" s="12"/>
      <c r="BJ105" s="12"/>
      <c r="BK105" s="12"/>
      <c r="BL105" s="12"/>
      <c r="BM105" s="12"/>
      <c r="BN105" s="12"/>
      <c r="BO105" s="12"/>
      <c r="BP105" s="12"/>
      <c r="BQ105" s="12"/>
      <c r="BR105" s="12"/>
      <c r="BS105" s="12"/>
      <c r="BT105" s="12"/>
      <c r="BU105" s="12"/>
      <c r="BV105" s="12"/>
      <c r="BW105" s="12"/>
      <c r="BX105" s="12"/>
      <c r="BY105" s="12"/>
      <c r="BZ105" s="12"/>
      <c r="CA105" s="12"/>
      <c r="CB105" s="12"/>
      <c r="CC105" s="12"/>
      <c r="CD105" s="12"/>
      <c r="CE105" s="12"/>
      <c r="CF105" s="12"/>
      <c r="CG105" s="12"/>
      <c r="CH105" s="12"/>
      <c r="CI105" s="12"/>
      <c r="CJ105" s="12"/>
      <c r="CK105" s="12"/>
      <c r="CL105" s="13"/>
    </row>
    <row r="106" spans="1:90" x14ac:dyDescent="0.3">
      <c r="A106" s="448"/>
      <c r="B106" s="38" t="s">
        <v>42</v>
      </c>
      <c r="C106" s="39"/>
      <c r="D106" s="443"/>
      <c r="H106" s="12"/>
      <c r="I106" s="12"/>
      <c r="J106" s="12"/>
      <c r="K106" s="12"/>
      <c r="L106" s="12"/>
      <c r="M106" s="12"/>
      <c r="N106" s="12"/>
      <c r="O106" s="12"/>
      <c r="P106" s="12"/>
      <c r="Q106" s="12"/>
      <c r="R106" s="12"/>
      <c r="S106" s="12"/>
      <c r="T106" s="12"/>
      <c r="U106" s="12"/>
      <c r="V106" s="12"/>
      <c r="W106" s="12"/>
      <c r="X106" s="12"/>
      <c r="Y106" s="12"/>
      <c r="Z106" s="12"/>
      <c r="AA106" s="12"/>
      <c r="AB106" s="12"/>
      <c r="AC106" s="12"/>
      <c r="AD106" s="12"/>
      <c r="AE106" s="12"/>
      <c r="AF106" s="12"/>
      <c r="AG106" s="12"/>
      <c r="AH106" s="12"/>
      <c r="AI106" s="12"/>
      <c r="AJ106" s="12"/>
      <c r="AK106" s="12"/>
      <c r="AL106" s="12"/>
      <c r="AM106" s="12"/>
      <c r="AN106" s="12"/>
      <c r="AO106" s="12"/>
      <c r="AP106" s="12"/>
      <c r="AQ106" s="12"/>
      <c r="AR106" s="12"/>
      <c r="AS106" s="12"/>
      <c r="AT106" s="12"/>
      <c r="AU106" s="12"/>
      <c r="AV106" s="12"/>
      <c r="AW106" s="12"/>
      <c r="AX106" s="12"/>
      <c r="AY106" s="12"/>
      <c r="AZ106" s="12"/>
      <c r="BA106" s="12"/>
      <c r="BB106" s="12"/>
      <c r="BC106" s="12"/>
      <c r="BD106" s="12"/>
      <c r="BE106" s="12"/>
      <c r="BF106" s="12"/>
      <c r="BG106" s="12"/>
      <c r="BH106" s="12"/>
      <c r="BI106" s="12"/>
      <c r="BJ106" s="12"/>
      <c r="BK106" s="12"/>
      <c r="BL106" s="12"/>
      <c r="BM106" s="12"/>
      <c r="BN106" s="12"/>
      <c r="BO106" s="12"/>
      <c r="BP106" s="12"/>
      <c r="BQ106" s="12"/>
      <c r="BR106" s="12"/>
      <c r="BS106" s="12"/>
      <c r="BT106" s="12"/>
      <c r="BU106" s="12"/>
      <c r="BV106" s="12"/>
      <c r="BW106" s="12"/>
      <c r="BX106" s="12"/>
      <c r="BY106" s="12"/>
      <c r="BZ106" s="12"/>
      <c r="CA106" s="12"/>
      <c r="CB106" s="12"/>
      <c r="CC106" s="12"/>
      <c r="CD106" s="12"/>
      <c r="CE106" s="12"/>
      <c r="CF106" s="12"/>
      <c r="CG106" s="12"/>
      <c r="CH106" s="12"/>
      <c r="CI106" s="12"/>
      <c r="CJ106" s="12"/>
      <c r="CK106" s="12"/>
      <c r="CL106" s="13"/>
    </row>
    <row r="107" spans="1:90" x14ac:dyDescent="0.3">
      <c r="A107" s="448"/>
      <c r="B107" s="39" t="s">
        <v>785</v>
      </c>
      <c r="C107" s="39"/>
      <c r="D107" s="443"/>
      <c r="H107" s="12"/>
      <c r="I107" s="12"/>
      <c r="J107" s="12"/>
      <c r="K107" s="12"/>
      <c r="L107" s="12"/>
      <c r="M107" s="12"/>
      <c r="N107" s="12"/>
      <c r="O107" s="12"/>
      <c r="P107" s="12"/>
      <c r="Q107" s="12"/>
      <c r="R107" s="12"/>
      <c r="S107" s="12"/>
      <c r="T107" s="12"/>
      <c r="U107" s="12"/>
      <c r="V107" s="12"/>
      <c r="W107" s="12"/>
      <c r="X107" s="12"/>
      <c r="Y107" s="12"/>
      <c r="Z107" s="12"/>
      <c r="AA107" s="12"/>
      <c r="AB107" s="12"/>
      <c r="AC107" s="12"/>
      <c r="AD107" s="12"/>
      <c r="AE107" s="12"/>
      <c r="AF107" s="12"/>
      <c r="AG107" s="12"/>
      <c r="AH107" s="12"/>
      <c r="AI107" s="12"/>
      <c r="AJ107" s="12"/>
      <c r="AK107" s="12"/>
      <c r="AL107" s="12"/>
      <c r="AM107" s="12"/>
      <c r="AN107" s="12"/>
      <c r="AO107" s="12"/>
      <c r="AP107" s="12"/>
      <c r="AQ107" s="12"/>
      <c r="AR107" s="12"/>
      <c r="AS107" s="12"/>
      <c r="AT107" s="12"/>
      <c r="AU107" s="12"/>
      <c r="AV107" s="12"/>
      <c r="AW107" s="12"/>
      <c r="AX107" s="12"/>
      <c r="AY107" s="12"/>
      <c r="AZ107" s="12"/>
      <c r="BA107" s="12"/>
      <c r="BB107" s="12"/>
      <c r="BC107" s="12"/>
      <c r="BD107" s="12"/>
      <c r="BE107" s="12"/>
      <c r="BF107" s="12"/>
      <c r="BG107" s="12"/>
      <c r="BH107" s="12"/>
      <c r="BI107" s="12"/>
      <c r="BJ107" s="12"/>
      <c r="BK107" s="12"/>
      <c r="BL107" s="12"/>
      <c r="BM107" s="12"/>
      <c r="BN107" s="12"/>
      <c r="BO107" s="12"/>
      <c r="BP107" s="12"/>
      <c r="BQ107" s="12"/>
      <c r="BR107" s="12"/>
      <c r="BS107" s="12"/>
      <c r="BT107" s="12"/>
      <c r="BU107" s="12"/>
      <c r="BV107" s="12"/>
      <c r="BW107" s="12"/>
      <c r="BX107" s="12"/>
      <c r="BY107" s="12"/>
      <c r="BZ107" s="12"/>
      <c r="CA107" s="12"/>
      <c r="CB107" s="12"/>
      <c r="CC107" s="12"/>
      <c r="CD107" s="12"/>
      <c r="CE107" s="12"/>
      <c r="CF107" s="12"/>
      <c r="CG107" s="12"/>
      <c r="CH107" s="12"/>
      <c r="CI107" s="12"/>
      <c r="CJ107" s="12"/>
      <c r="CK107" s="12"/>
      <c r="CL107" s="13"/>
    </row>
    <row r="108" spans="1:90" ht="15" thickBot="1" x14ac:dyDescent="0.35">
      <c r="A108" s="448"/>
      <c r="B108" s="7"/>
      <c r="C108" s="39"/>
      <c r="D108" s="443"/>
      <c r="H108" s="41"/>
      <c r="I108" s="41"/>
      <c r="J108" s="41"/>
      <c r="K108" s="41"/>
      <c r="L108" s="41"/>
      <c r="M108" s="41"/>
      <c r="N108" s="41"/>
      <c r="O108" s="41"/>
      <c r="P108" s="41"/>
      <c r="Q108" s="41"/>
      <c r="R108" s="41"/>
      <c r="S108" s="41"/>
      <c r="T108" s="41"/>
      <c r="U108" s="41"/>
      <c r="V108" s="41"/>
      <c r="W108" s="41"/>
      <c r="X108" s="41"/>
      <c r="Y108" s="41"/>
      <c r="Z108" s="41"/>
      <c r="AA108" s="41"/>
      <c r="AB108" s="41"/>
      <c r="AC108" s="41"/>
      <c r="AD108" s="41"/>
      <c r="AE108" s="41"/>
      <c r="AF108" s="41"/>
      <c r="AG108" s="41"/>
      <c r="AH108" s="41"/>
      <c r="AI108" s="41"/>
      <c r="AJ108" s="41"/>
      <c r="AK108" s="41"/>
      <c r="AL108" s="41"/>
      <c r="AM108" s="41"/>
      <c r="AN108" s="41"/>
      <c r="AO108" s="41"/>
      <c r="AP108" s="41"/>
      <c r="AQ108" s="41"/>
      <c r="AR108" s="41"/>
      <c r="AS108" s="41"/>
      <c r="AT108" s="41"/>
      <c r="AU108" s="41"/>
      <c r="AV108" s="41"/>
      <c r="AW108" s="41"/>
      <c r="AX108" s="41"/>
      <c r="AY108" s="41"/>
      <c r="AZ108" s="41"/>
      <c r="BA108" s="41"/>
      <c r="BB108" s="41"/>
      <c r="BC108" s="41"/>
      <c r="BD108" s="41"/>
      <c r="BE108" s="41"/>
      <c r="BF108" s="41"/>
      <c r="BG108" s="41"/>
      <c r="BH108" s="41"/>
      <c r="BI108" s="41"/>
      <c r="BJ108" s="41"/>
      <c r="BK108" s="41"/>
      <c r="BL108" s="41"/>
      <c r="BM108" s="41"/>
      <c r="BN108" s="41"/>
      <c r="BO108" s="41"/>
      <c r="BP108" s="41"/>
      <c r="BQ108" s="41"/>
      <c r="BR108" s="41"/>
      <c r="BS108" s="41"/>
      <c r="BT108" s="41"/>
      <c r="BU108" s="41"/>
      <c r="BV108" s="41"/>
      <c r="BW108" s="41"/>
      <c r="BX108" s="41"/>
      <c r="BY108" s="41"/>
      <c r="BZ108" s="41"/>
      <c r="CA108" s="41"/>
      <c r="CB108" s="41"/>
      <c r="CC108" s="41"/>
      <c r="CD108" s="41"/>
      <c r="CE108" s="41"/>
      <c r="CF108" s="41"/>
      <c r="CG108" s="41"/>
      <c r="CH108" s="41"/>
      <c r="CI108" s="41"/>
      <c r="CJ108" s="41"/>
      <c r="CK108" s="41"/>
      <c r="CL108" s="42"/>
    </row>
    <row r="109" spans="1:90" x14ac:dyDescent="0.3">
      <c r="A109" s="9" t="s">
        <v>66</v>
      </c>
      <c r="B109" s="21"/>
      <c r="C109" s="21"/>
      <c r="D109" s="10"/>
      <c r="E109" s="10"/>
      <c r="F109" s="10"/>
      <c r="G109" s="10"/>
      <c r="H109" s="10"/>
      <c r="I109" s="10"/>
      <c r="J109" s="10"/>
      <c r="K109" s="10"/>
      <c r="L109" s="10"/>
      <c r="M109" s="10"/>
      <c r="N109" s="10"/>
      <c r="O109" s="10"/>
      <c r="P109" s="10"/>
      <c r="Q109" s="10"/>
      <c r="R109" s="10"/>
      <c r="S109" s="10"/>
      <c r="T109" s="10"/>
      <c r="U109" s="10"/>
      <c r="V109" s="10"/>
      <c r="W109" s="10"/>
      <c r="X109" s="10"/>
      <c r="Y109" s="10"/>
      <c r="Z109" s="10"/>
      <c r="AA109" s="10"/>
      <c r="AB109" s="10"/>
      <c r="AC109" s="10"/>
      <c r="AD109" s="10"/>
      <c r="AE109" s="10"/>
      <c r="AF109" s="10"/>
      <c r="AG109" s="10"/>
      <c r="AH109" s="10"/>
      <c r="AI109" s="10"/>
      <c r="AJ109" s="10"/>
      <c r="AK109" s="10"/>
      <c r="AL109" s="10"/>
      <c r="AM109" s="10"/>
      <c r="AN109" s="10"/>
      <c r="AO109" s="10"/>
      <c r="AP109" s="10"/>
      <c r="AQ109" s="10"/>
      <c r="AR109" s="10"/>
      <c r="AS109" s="10"/>
      <c r="AT109" s="10"/>
      <c r="AU109" s="10"/>
      <c r="AV109" s="10"/>
      <c r="AW109" s="10"/>
      <c r="AX109" s="10"/>
      <c r="AY109" s="10"/>
      <c r="AZ109" s="10"/>
      <c r="BA109" s="10"/>
      <c r="BB109" s="10"/>
      <c r="BC109" s="10"/>
      <c r="BD109" s="10"/>
      <c r="BE109" s="10"/>
      <c r="BF109" s="10"/>
      <c r="BG109" s="10"/>
      <c r="BH109" s="10"/>
      <c r="BI109" s="10"/>
      <c r="BJ109" s="10"/>
      <c r="BK109" s="10"/>
      <c r="BL109" s="10"/>
      <c r="BM109" s="10"/>
      <c r="BN109" s="10"/>
      <c r="BO109" s="10"/>
      <c r="BP109" s="10"/>
      <c r="BQ109" s="10"/>
      <c r="BR109" s="10"/>
      <c r="BS109" s="10"/>
      <c r="BT109" s="10"/>
      <c r="BU109" s="10"/>
      <c r="BV109" s="10"/>
      <c r="BW109" s="10"/>
      <c r="BX109" s="10"/>
      <c r="BY109" s="10"/>
      <c r="BZ109" s="10"/>
      <c r="CA109" s="10"/>
      <c r="CB109" s="10"/>
      <c r="CC109" s="10"/>
      <c r="CD109" s="10"/>
      <c r="CE109" s="10"/>
      <c r="CF109" s="10"/>
      <c r="CG109" s="10"/>
      <c r="CH109" s="10"/>
      <c r="CI109" s="10"/>
      <c r="CJ109" s="10"/>
      <c r="CK109" s="10"/>
      <c r="CL109" s="11"/>
    </row>
    <row r="110" spans="1:90" x14ac:dyDescent="0.3">
      <c r="A110" s="147" t="s">
        <v>6</v>
      </c>
      <c r="B110" s="33" t="s">
        <v>190</v>
      </c>
      <c r="C110" s="190" t="s">
        <v>318</v>
      </c>
      <c r="D110" s="182"/>
      <c r="K110" s="167"/>
      <c r="L110" s="167"/>
      <c r="M110" s="167"/>
      <c r="N110" s="167"/>
      <c r="O110" s="167"/>
      <c r="P110" s="167"/>
      <c r="Q110" s="167"/>
      <c r="R110" s="167"/>
      <c r="S110" s="167"/>
      <c r="T110" s="167"/>
    </row>
    <row r="111" spans="1:90" x14ac:dyDescent="0.3">
      <c r="A111" s="9" t="s">
        <v>67</v>
      </c>
      <c r="B111" s="21"/>
      <c r="C111" s="21"/>
      <c r="D111" s="10"/>
      <c r="E111" s="10"/>
      <c r="F111" s="10"/>
      <c r="G111" s="10"/>
      <c r="H111" s="10"/>
      <c r="I111" s="10"/>
      <c r="J111" s="10"/>
      <c r="K111" s="10"/>
      <c r="L111" s="10"/>
      <c r="M111" s="10"/>
      <c r="N111" s="10"/>
      <c r="O111" s="10"/>
      <c r="P111" s="10"/>
      <c r="Q111" s="10"/>
      <c r="R111" s="10"/>
      <c r="S111" s="10"/>
      <c r="T111" s="10"/>
      <c r="U111" s="10"/>
      <c r="V111" s="10"/>
      <c r="W111" s="10"/>
      <c r="X111" s="10"/>
      <c r="Y111" s="10"/>
      <c r="Z111" s="10"/>
      <c r="AA111" s="10"/>
      <c r="AB111" s="10"/>
      <c r="AC111" s="10"/>
      <c r="AD111" s="10"/>
      <c r="AE111" s="10"/>
      <c r="AF111" s="10"/>
      <c r="AG111" s="10"/>
      <c r="AH111" s="10"/>
      <c r="AI111" s="10"/>
      <c r="AJ111" s="10"/>
      <c r="AK111" s="10"/>
      <c r="AL111" s="10"/>
      <c r="AM111" s="10"/>
      <c r="AN111" s="10"/>
      <c r="AO111" s="10"/>
      <c r="AP111" s="10"/>
      <c r="AQ111" s="10"/>
      <c r="AR111" s="10"/>
      <c r="AS111" s="10"/>
      <c r="AT111" s="10"/>
      <c r="AU111" s="10"/>
      <c r="AV111" s="10"/>
      <c r="AW111" s="10"/>
      <c r="AX111" s="10"/>
      <c r="AY111" s="10"/>
      <c r="AZ111" s="10"/>
      <c r="BA111" s="10"/>
      <c r="BB111" s="10"/>
      <c r="BC111" s="10"/>
      <c r="BD111" s="10"/>
      <c r="BE111" s="10"/>
      <c r="BF111" s="10"/>
      <c r="BG111" s="10"/>
      <c r="BH111" s="10"/>
      <c r="BI111" s="10"/>
      <c r="BJ111" s="10"/>
      <c r="BK111" s="10"/>
      <c r="BL111" s="10"/>
      <c r="BM111" s="10"/>
      <c r="BN111" s="10"/>
      <c r="BO111" s="10"/>
      <c r="BP111" s="10"/>
      <c r="BQ111" s="10"/>
      <c r="BR111" s="10"/>
      <c r="BS111" s="10"/>
      <c r="BT111" s="10"/>
      <c r="BU111" s="10"/>
      <c r="BV111" s="10"/>
      <c r="BW111" s="10"/>
      <c r="BX111" s="10"/>
      <c r="BY111" s="10"/>
      <c r="BZ111" s="10"/>
      <c r="CA111" s="10"/>
      <c r="CB111" s="10"/>
      <c r="CC111" s="10"/>
      <c r="CD111" s="10"/>
      <c r="CE111" s="10"/>
      <c r="CF111" s="10"/>
      <c r="CG111" s="10"/>
      <c r="CH111" s="10"/>
      <c r="CI111" s="10"/>
      <c r="CJ111" s="10"/>
      <c r="CK111" s="10"/>
      <c r="CL111" s="11"/>
    </row>
    <row r="112" spans="1:90" x14ac:dyDescent="0.3">
      <c r="A112" s="147" t="s">
        <v>7</v>
      </c>
      <c r="B112" s="33" t="s">
        <v>190</v>
      </c>
      <c r="C112" s="190" t="s">
        <v>318</v>
      </c>
      <c r="D112" s="182"/>
      <c r="K112" s="167"/>
      <c r="L112" s="167"/>
      <c r="M112" s="167"/>
      <c r="N112" s="167"/>
      <c r="O112" s="167"/>
      <c r="P112" s="167"/>
      <c r="Q112" s="167"/>
      <c r="R112" s="167"/>
      <c r="S112" s="167"/>
      <c r="T112" s="167"/>
    </row>
    <row r="113" spans="1:20" x14ac:dyDescent="0.3">
      <c r="K113" s="167"/>
      <c r="L113" s="167"/>
      <c r="M113" s="167"/>
      <c r="N113" s="167"/>
      <c r="O113" s="167"/>
      <c r="P113" s="167"/>
      <c r="Q113" s="167"/>
      <c r="R113" s="167"/>
      <c r="S113" s="167"/>
      <c r="T113" s="167"/>
    </row>
    <row r="114" spans="1:20" x14ac:dyDescent="0.3">
      <c r="A114" s="80" t="s">
        <v>440</v>
      </c>
      <c r="B114" s="10"/>
      <c r="C114" s="10"/>
      <c r="D114" s="10"/>
      <c r="E114" s="209"/>
      <c r="K114" s="208"/>
      <c r="L114" s="208"/>
      <c r="M114" s="208"/>
      <c r="N114" s="208"/>
      <c r="O114" s="208"/>
      <c r="P114" s="208"/>
      <c r="Q114" s="208"/>
      <c r="R114" s="208"/>
      <c r="S114" s="208"/>
      <c r="T114" s="208"/>
    </row>
    <row r="115" spans="1:20" x14ac:dyDescent="0.3">
      <c r="A115" s="440" t="s">
        <v>439</v>
      </c>
      <c r="B115" s="441"/>
      <c r="C115" s="441"/>
      <c r="D115" s="441"/>
      <c r="E115" s="442"/>
    </row>
    <row r="116" spans="1:20" x14ac:dyDescent="0.3">
      <c r="A116" s="211" t="s">
        <v>210</v>
      </c>
      <c r="B116" s="55" t="s">
        <v>202</v>
      </c>
      <c r="C116" s="435" t="s">
        <v>437</v>
      </c>
      <c r="D116" s="436"/>
      <c r="E116" s="437"/>
      <c r="F116" s="44"/>
      <c r="G116" s="44"/>
      <c r="H116" s="44"/>
      <c r="I116" s="44"/>
      <c r="J116" s="44"/>
      <c r="K116" s="44"/>
      <c r="L116" s="44"/>
      <c r="M116" s="44"/>
      <c r="N116" s="44"/>
      <c r="O116" s="44"/>
      <c r="P116" s="44"/>
      <c r="Q116" s="44"/>
      <c r="R116" s="44"/>
      <c r="S116" s="44"/>
      <c r="T116" s="44"/>
    </row>
    <row r="117" spans="1:20" x14ac:dyDescent="0.3">
      <c r="C117" s="167"/>
      <c r="D117" s="167"/>
      <c r="E117" s="167"/>
      <c r="F117" s="167"/>
      <c r="G117" s="167"/>
      <c r="H117" s="167"/>
      <c r="I117" s="44"/>
      <c r="J117" s="44"/>
      <c r="K117" s="44"/>
      <c r="L117" s="44"/>
      <c r="M117" s="44"/>
      <c r="N117" s="44"/>
      <c r="O117" s="44"/>
      <c r="P117" s="44"/>
      <c r="Q117" s="44"/>
      <c r="R117" s="44"/>
      <c r="S117" s="44"/>
      <c r="T117" s="44"/>
    </row>
    <row r="118" spans="1:20" x14ac:dyDescent="0.3">
      <c r="A118" s="80" t="s">
        <v>436</v>
      </c>
      <c r="B118" s="10"/>
      <c r="C118" s="23"/>
      <c r="D118" s="23"/>
      <c r="E118" s="210"/>
      <c r="F118" s="167"/>
      <c r="G118" s="167"/>
      <c r="H118" s="167"/>
      <c r="I118" s="167"/>
      <c r="J118" s="167"/>
      <c r="K118" s="167"/>
      <c r="L118" s="167"/>
      <c r="M118" s="167"/>
      <c r="N118" s="167"/>
      <c r="O118" s="167"/>
      <c r="P118" s="167"/>
      <c r="Q118" s="167"/>
      <c r="R118" s="167"/>
      <c r="S118" s="167"/>
      <c r="T118" s="167"/>
    </row>
    <row r="119" spans="1:20" x14ac:dyDescent="0.3">
      <c r="A119" s="211" t="s">
        <v>435</v>
      </c>
      <c r="B119" s="212" t="s">
        <v>80</v>
      </c>
      <c r="C119" s="438" t="s">
        <v>438</v>
      </c>
      <c r="D119" s="439"/>
      <c r="E119" s="213"/>
      <c r="F119" s="167"/>
      <c r="G119" s="167"/>
      <c r="H119" s="167"/>
      <c r="I119" s="46"/>
      <c r="J119" s="46"/>
      <c r="K119" s="46"/>
      <c r="L119" s="46"/>
      <c r="M119" s="46"/>
      <c r="N119" s="46"/>
      <c r="O119" s="46"/>
      <c r="P119" s="46"/>
      <c r="Q119" s="46"/>
      <c r="R119" s="46"/>
      <c r="S119" s="46"/>
      <c r="T119" s="46"/>
    </row>
    <row r="120" spans="1:20" x14ac:dyDescent="0.3">
      <c r="A120" s="15"/>
      <c r="B120" s="208"/>
      <c r="C120" s="167"/>
      <c r="D120" s="167"/>
      <c r="E120" s="47"/>
      <c r="F120" s="167"/>
      <c r="G120" s="167"/>
      <c r="H120" s="167"/>
      <c r="I120" s="48"/>
      <c r="J120" s="48"/>
      <c r="K120" s="48"/>
      <c r="L120" s="48"/>
      <c r="M120" s="48"/>
      <c r="N120" s="48"/>
      <c r="O120" s="48"/>
      <c r="P120" s="48"/>
      <c r="Q120" s="48"/>
      <c r="R120" s="48"/>
      <c r="S120" s="48"/>
      <c r="T120" s="48"/>
    </row>
    <row r="121" spans="1:20" x14ac:dyDescent="0.3">
      <c r="A121" s="80" t="s">
        <v>595</v>
      </c>
      <c r="B121" s="10"/>
      <c r="C121" s="10"/>
      <c r="D121" s="10"/>
      <c r="E121" s="10"/>
      <c r="F121" s="210"/>
      <c r="G121" s="167"/>
      <c r="H121" s="167"/>
      <c r="I121" s="48"/>
      <c r="J121" s="48"/>
      <c r="K121" s="48"/>
      <c r="L121" s="48"/>
      <c r="M121" s="48"/>
      <c r="N121" s="48"/>
      <c r="O121" s="48"/>
      <c r="P121" s="48"/>
      <c r="Q121" s="48"/>
      <c r="R121" s="48"/>
      <c r="S121" s="48"/>
      <c r="T121" s="48"/>
    </row>
    <row r="122" spans="1:20" x14ac:dyDescent="0.3">
      <c r="A122" s="455" t="s">
        <v>589</v>
      </c>
      <c r="B122" s="64" t="s">
        <v>590</v>
      </c>
      <c r="C122" s="394" t="s">
        <v>917</v>
      </c>
      <c r="D122" s="469" t="s">
        <v>603</v>
      </c>
      <c r="E122" s="470" t="s">
        <v>590</v>
      </c>
      <c r="F122" s="456" t="s">
        <v>917</v>
      </c>
      <c r="G122" s="457"/>
    </row>
    <row r="123" spans="1:20" ht="28.8" x14ac:dyDescent="0.3">
      <c r="A123" s="455"/>
      <c r="B123" s="266" t="s">
        <v>591</v>
      </c>
      <c r="C123" s="395" t="s">
        <v>918</v>
      </c>
      <c r="D123" s="466"/>
      <c r="E123" s="467"/>
      <c r="F123" s="458"/>
      <c r="G123" s="459"/>
    </row>
    <row r="124" spans="1:20" x14ac:dyDescent="0.3">
      <c r="A124" s="455" t="s">
        <v>592</v>
      </c>
      <c r="B124" s="64" t="s">
        <v>590</v>
      </c>
      <c r="C124" s="394" t="s">
        <v>917</v>
      </c>
      <c r="D124" s="466"/>
      <c r="E124" s="467" t="s">
        <v>591</v>
      </c>
      <c r="F124" s="460" t="s">
        <v>918</v>
      </c>
      <c r="G124" s="461"/>
    </row>
    <row r="125" spans="1:20" ht="28.8" x14ac:dyDescent="0.3">
      <c r="A125" s="455"/>
      <c r="B125" s="266" t="s">
        <v>591</v>
      </c>
      <c r="C125" s="395" t="s">
        <v>918</v>
      </c>
      <c r="D125" s="466"/>
      <c r="E125" s="468"/>
      <c r="F125" s="462"/>
      <c r="G125" s="463"/>
    </row>
    <row r="126" spans="1:20" x14ac:dyDescent="0.3">
      <c r="A126" s="455" t="s">
        <v>593</v>
      </c>
      <c r="B126" s="64" t="s">
        <v>590</v>
      </c>
      <c r="C126" s="394" t="s">
        <v>917</v>
      </c>
      <c r="D126" s="455" t="s">
        <v>604</v>
      </c>
      <c r="E126" s="467" t="s">
        <v>590</v>
      </c>
      <c r="F126" s="456" t="s">
        <v>917</v>
      </c>
      <c r="G126" s="457"/>
      <c r="H126" s="44"/>
      <c r="I126" s="46"/>
      <c r="J126" s="46"/>
      <c r="K126" s="46"/>
      <c r="L126" s="46"/>
      <c r="M126" s="46"/>
      <c r="N126" s="46"/>
      <c r="O126" s="46"/>
      <c r="P126" s="46"/>
      <c r="Q126" s="46"/>
      <c r="R126" s="46"/>
      <c r="S126" s="46"/>
      <c r="T126" s="46"/>
    </row>
    <row r="127" spans="1:20" ht="28.8" x14ac:dyDescent="0.3">
      <c r="A127" s="455"/>
      <c r="B127" s="266" t="s">
        <v>591</v>
      </c>
      <c r="C127" s="395" t="s">
        <v>918</v>
      </c>
      <c r="D127" s="466"/>
      <c r="E127" s="467"/>
      <c r="F127" s="458"/>
      <c r="G127" s="459"/>
      <c r="H127" s="44"/>
      <c r="I127" s="46"/>
      <c r="J127" s="46"/>
      <c r="K127" s="46"/>
      <c r="L127" s="46"/>
      <c r="M127" s="46"/>
      <c r="N127" s="46"/>
      <c r="O127" s="46"/>
      <c r="P127" s="46"/>
      <c r="Q127" s="46"/>
      <c r="R127" s="46"/>
      <c r="S127" s="46"/>
      <c r="T127" s="46"/>
    </row>
    <row r="128" spans="1:20" x14ac:dyDescent="0.3">
      <c r="A128" s="455" t="s">
        <v>594</v>
      </c>
      <c r="B128" s="64" t="s">
        <v>590</v>
      </c>
      <c r="C128" s="394" t="s">
        <v>917</v>
      </c>
      <c r="D128" s="466"/>
      <c r="E128" s="467" t="s">
        <v>591</v>
      </c>
      <c r="F128" s="464" t="s">
        <v>918</v>
      </c>
      <c r="G128" s="465"/>
      <c r="H128" s="44"/>
      <c r="I128" s="46"/>
      <c r="J128" s="46"/>
      <c r="K128" s="46"/>
      <c r="L128" s="46"/>
      <c r="M128" s="46"/>
      <c r="N128" s="46"/>
      <c r="O128" s="46"/>
      <c r="P128" s="46"/>
      <c r="Q128" s="46"/>
      <c r="R128" s="46"/>
      <c r="S128" s="46"/>
      <c r="T128" s="46"/>
    </row>
    <row r="129" spans="1:20" ht="28.8" x14ac:dyDescent="0.3">
      <c r="A129" s="455"/>
      <c r="B129" s="266" t="s">
        <v>591</v>
      </c>
      <c r="C129" s="395" t="s">
        <v>918</v>
      </c>
      <c r="D129" s="466"/>
      <c r="E129" s="468"/>
      <c r="F129" s="462"/>
      <c r="G129" s="463"/>
      <c r="H129" s="44"/>
      <c r="I129" s="46"/>
      <c r="J129" s="46"/>
      <c r="K129" s="46"/>
      <c r="L129" s="46"/>
      <c r="M129" s="46"/>
      <c r="N129" s="46"/>
      <c r="O129" s="46"/>
      <c r="P129" s="46"/>
      <c r="Q129" s="46"/>
      <c r="R129" s="46"/>
      <c r="S129" s="46"/>
      <c r="T129" s="46"/>
    </row>
    <row r="130" spans="1:20" x14ac:dyDescent="0.3">
      <c r="A130" s="455" t="s">
        <v>29</v>
      </c>
      <c r="B130" s="64" t="s">
        <v>590</v>
      </c>
      <c r="C130" s="70" t="s">
        <v>917</v>
      </c>
      <c r="D130" s="81"/>
      <c r="E130" s="326"/>
      <c r="F130" s="326"/>
      <c r="G130" s="49"/>
      <c r="H130" s="44"/>
      <c r="I130" s="46"/>
      <c r="J130" s="46"/>
      <c r="K130" s="46"/>
      <c r="L130" s="46"/>
      <c r="M130" s="46"/>
      <c r="N130" s="46"/>
      <c r="O130" s="46"/>
      <c r="P130" s="46"/>
      <c r="Q130" s="46"/>
      <c r="R130" s="46"/>
      <c r="S130" s="46"/>
      <c r="T130" s="46"/>
    </row>
    <row r="131" spans="1:20" ht="28.8" x14ac:dyDescent="0.3">
      <c r="A131" s="455"/>
      <c r="B131" s="266" t="s">
        <v>591</v>
      </c>
      <c r="C131" s="70" t="s">
        <v>918</v>
      </c>
      <c r="D131" s="81"/>
      <c r="E131" s="326"/>
      <c r="F131" s="326"/>
      <c r="G131" s="15"/>
      <c r="H131" s="15"/>
      <c r="I131" s="15"/>
      <c r="J131" s="15"/>
      <c r="K131" s="15"/>
      <c r="L131" s="15"/>
      <c r="M131" s="15"/>
      <c r="N131" s="15"/>
      <c r="O131" s="15"/>
      <c r="P131" s="15"/>
      <c r="Q131" s="15"/>
      <c r="R131" s="15"/>
      <c r="S131" s="15"/>
      <c r="T131" s="15"/>
    </row>
    <row r="132" spans="1:20" x14ac:dyDescent="0.3">
      <c r="A132" s="269" t="s">
        <v>596</v>
      </c>
      <c r="B132" s="314"/>
      <c r="C132" s="314"/>
      <c r="D132" s="326"/>
      <c r="E132" s="326"/>
      <c r="F132" s="326"/>
    </row>
    <row r="133" spans="1:20" x14ac:dyDescent="0.3">
      <c r="A133" s="314"/>
      <c r="B133" s="314"/>
      <c r="C133" s="314"/>
      <c r="D133" s="326"/>
      <c r="E133" s="326"/>
      <c r="F133" s="326"/>
    </row>
    <row r="134" spans="1:20" x14ac:dyDescent="0.3">
      <c r="A134" s="80" t="s">
        <v>892</v>
      </c>
      <c r="B134" s="10"/>
      <c r="C134" s="10"/>
      <c r="D134" s="10"/>
      <c r="E134" s="209"/>
      <c r="F134" s="44"/>
    </row>
    <row r="135" spans="1:20" x14ac:dyDescent="0.3">
      <c r="A135" s="211" t="s">
        <v>893</v>
      </c>
      <c r="B135" s="212" t="s">
        <v>80</v>
      </c>
      <c r="C135" s="214" t="s">
        <v>919</v>
      </c>
      <c r="D135" s="396"/>
      <c r="E135" s="397"/>
      <c r="F135" s="385"/>
    </row>
    <row r="136" spans="1:20" x14ac:dyDescent="0.3">
      <c r="A136" s="211" t="s">
        <v>894</v>
      </c>
      <c r="B136" s="212" t="s">
        <v>80</v>
      </c>
      <c r="C136" s="214" t="s">
        <v>919</v>
      </c>
      <c r="D136" s="154"/>
      <c r="E136" s="154"/>
      <c r="F136" s="326"/>
    </row>
    <row r="137" spans="1:20" x14ac:dyDescent="0.3">
      <c r="A137" s="314"/>
      <c r="B137" s="314"/>
      <c r="C137" s="314"/>
      <c r="D137" s="326"/>
      <c r="E137" s="326"/>
      <c r="F137" s="326"/>
    </row>
    <row r="138" spans="1:20" hidden="1" x14ac:dyDescent="0.3">
      <c r="A138" s="314"/>
      <c r="B138" s="314"/>
      <c r="C138" s="314"/>
      <c r="D138" s="326"/>
      <c r="E138" s="326"/>
      <c r="F138" s="326"/>
    </row>
    <row r="139" spans="1:20" hidden="1" x14ac:dyDescent="0.3">
      <c r="A139" s="326"/>
      <c r="B139" s="326"/>
      <c r="C139" s="326"/>
      <c r="D139" s="326"/>
      <c r="E139" s="326"/>
      <c r="F139" s="326"/>
    </row>
    <row r="140" spans="1:20" hidden="1" x14ac:dyDescent="0.3">
      <c r="A140" s="326"/>
      <c r="B140" s="326"/>
      <c r="C140" s="326"/>
      <c r="D140" s="326"/>
      <c r="E140" s="326"/>
      <c r="F140" s="326"/>
    </row>
    <row r="141" spans="1:20" hidden="1" x14ac:dyDescent="0.3">
      <c r="A141" s="326"/>
      <c r="B141" s="326"/>
      <c r="C141" s="326"/>
      <c r="D141" s="326"/>
      <c r="E141" s="326"/>
      <c r="F141" s="326"/>
    </row>
    <row r="142" spans="1:20" hidden="1" x14ac:dyDescent="0.3">
      <c r="A142" s="326"/>
      <c r="B142" s="326"/>
      <c r="C142" s="326"/>
      <c r="D142" s="326"/>
      <c r="E142" s="326"/>
      <c r="F142" s="326"/>
    </row>
    <row r="143" spans="1:20" hidden="1" x14ac:dyDescent="0.3">
      <c r="A143" s="326"/>
      <c r="B143" s="326"/>
      <c r="C143" s="326"/>
      <c r="D143" s="326"/>
      <c r="E143" s="326"/>
      <c r="F143" s="326"/>
    </row>
    <row r="144" spans="1:20" hidden="1" x14ac:dyDescent="0.3">
      <c r="A144" s="326"/>
      <c r="B144" s="326"/>
      <c r="C144" s="326"/>
      <c r="D144" s="326"/>
      <c r="E144" s="326"/>
      <c r="F144" s="326"/>
    </row>
    <row r="145" spans="1:6" hidden="1" x14ac:dyDescent="0.3">
      <c r="A145" s="326"/>
      <c r="B145" s="326"/>
      <c r="C145" s="326"/>
      <c r="D145" s="326"/>
      <c r="E145" s="326"/>
      <c r="F145" s="326"/>
    </row>
    <row r="146" spans="1:6" hidden="1" x14ac:dyDescent="0.3">
      <c r="A146" s="326"/>
      <c r="B146" s="326"/>
      <c r="C146" s="326"/>
      <c r="D146" s="326"/>
      <c r="E146" s="326"/>
      <c r="F146" s="326"/>
    </row>
    <row r="147" spans="1:6" hidden="1" x14ac:dyDescent="0.3">
      <c r="A147" s="326"/>
      <c r="B147" s="326"/>
      <c r="C147" s="326"/>
      <c r="D147" s="326"/>
      <c r="E147" s="326"/>
      <c r="F147" s="326"/>
    </row>
    <row r="148" spans="1:6" hidden="1" x14ac:dyDescent="0.3">
      <c r="A148" s="326"/>
      <c r="B148" s="326"/>
      <c r="C148" s="326"/>
      <c r="D148" s="326"/>
      <c r="E148" s="326"/>
      <c r="F148" s="326"/>
    </row>
    <row r="149" spans="1:6" hidden="1" x14ac:dyDescent="0.3">
      <c r="A149" s="326"/>
      <c r="B149" s="326"/>
      <c r="C149" s="326"/>
      <c r="D149" s="326"/>
      <c r="E149" s="326"/>
      <c r="F149" s="326"/>
    </row>
    <row r="150" spans="1:6" hidden="1" x14ac:dyDescent="0.3">
      <c r="A150" s="326"/>
      <c r="B150" s="326"/>
      <c r="C150" s="326"/>
      <c r="D150" s="326"/>
      <c r="E150" s="326"/>
      <c r="F150" s="326"/>
    </row>
    <row r="151" spans="1:6" hidden="1" x14ac:dyDescent="0.3">
      <c r="A151" s="326"/>
      <c r="B151" s="326"/>
      <c r="C151" s="326"/>
      <c r="D151" s="326"/>
      <c r="E151" s="326"/>
      <c r="F151" s="326"/>
    </row>
    <row r="152" spans="1:6" hidden="1" x14ac:dyDescent="0.3">
      <c r="A152" s="326"/>
      <c r="B152" s="326"/>
      <c r="C152" s="326"/>
      <c r="D152" s="326"/>
      <c r="E152" s="326"/>
      <c r="F152" s="326"/>
    </row>
    <row r="153" spans="1:6" hidden="1" x14ac:dyDescent="0.3">
      <c r="A153" s="326"/>
      <c r="B153" s="326"/>
      <c r="C153" s="326"/>
      <c r="D153" s="326"/>
      <c r="E153" s="326"/>
      <c r="F153" s="326"/>
    </row>
    <row r="154" spans="1:6" hidden="1" x14ac:dyDescent="0.3">
      <c r="A154" s="326"/>
      <c r="B154" s="326"/>
      <c r="C154" s="326"/>
      <c r="D154" s="326"/>
      <c r="E154" s="326"/>
      <c r="F154" s="326"/>
    </row>
    <row r="155" spans="1:6" hidden="1" x14ac:dyDescent="0.3">
      <c r="A155" s="326"/>
      <c r="B155" s="326"/>
      <c r="C155" s="326"/>
      <c r="D155" s="326"/>
      <c r="E155" s="326"/>
      <c r="F155" s="326"/>
    </row>
    <row r="156" spans="1:6" hidden="1" x14ac:dyDescent="0.3">
      <c r="A156" s="326"/>
      <c r="B156" s="326"/>
      <c r="C156" s="326"/>
      <c r="D156" s="326"/>
      <c r="E156" s="326"/>
      <c r="F156" s="326"/>
    </row>
    <row r="157" spans="1:6" hidden="1" x14ac:dyDescent="0.3">
      <c r="A157" s="326"/>
      <c r="B157" s="326"/>
      <c r="C157" s="326"/>
      <c r="D157" s="326"/>
      <c r="E157" s="326"/>
      <c r="F157" s="326"/>
    </row>
    <row r="158" spans="1:6" hidden="1" x14ac:dyDescent="0.3">
      <c r="A158" s="326"/>
      <c r="B158" s="326"/>
      <c r="C158" s="326"/>
      <c r="D158" s="326"/>
      <c r="E158" s="326"/>
      <c r="F158" s="326"/>
    </row>
    <row r="159" spans="1:6" hidden="1" x14ac:dyDescent="0.3">
      <c r="A159" s="326"/>
      <c r="B159" s="326"/>
      <c r="C159" s="326"/>
      <c r="D159" s="326"/>
      <c r="E159" s="326"/>
      <c r="F159" s="326"/>
    </row>
    <row r="160" spans="1:6" hidden="1" x14ac:dyDescent="0.3">
      <c r="A160" s="326"/>
      <c r="B160" s="326"/>
      <c r="C160" s="326"/>
      <c r="D160" s="326"/>
      <c r="E160" s="326"/>
      <c r="F160" s="326"/>
    </row>
    <row r="161" spans="1:6" hidden="1" x14ac:dyDescent="0.3">
      <c r="A161" s="314"/>
      <c r="B161" s="314"/>
      <c r="C161" s="314"/>
      <c r="D161" s="326"/>
      <c r="E161" s="326"/>
      <c r="F161" s="326"/>
    </row>
    <row r="162" spans="1:6" hidden="1" x14ac:dyDescent="0.3">
      <c r="A162" s="314"/>
      <c r="B162" s="314"/>
      <c r="C162" s="314"/>
      <c r="D162" s="326"/>
      <c r="E162" s="326"/>
      <c r="F162" s="326"/>
    </row>
    <row r="163" spans="1:6" hidden="1" x14ac:dyDescent="0.3">
      <c r="A163" s="314"/>
      <c r="B163" s="314"/>
      <c r="C163" s="314"/>
      <c r="D163" s="326"/>
      <c r="E163" s="326"/>
      <c r="F163" s="326"/>
    </row>
    <row r="164" spans="1:6" hidden="1" x14ac:dyDescent="0.3">
      <c r="A164" s="314"/>
      <c r="B164" s="314"/>
      <c r="C164" s="314"/>
      <c r="D164" s="326"/>
      <c r="E164" s="326"/>
      <c r="F164" s="326"/>
    </row>
    <row r="165" spans="1:6" hidden="1" x14ac:dyDescent="0.3">
      <c r="A165" s="314"/>
      <c r="B165" s="314"/>
      <c r="C165" s="314"/>
      <c r="D165" s="326"/>
      <c r="E165" s="326"/>
      <c r="F165" s="326"/>
    </row>
    <row r="166" spans="1:6" hidden="1" x14ac:dyDescent="0.3">
      <c r="A166" s="314"/>
      <c r="B166" s="314"/>
      <c r="C166" s="314"/>
      <c r="D166" s="326"/>
      <c r="E166" s="326"/>
      <c r="F166" s="326"/>
    </row>
    <row r="167" spans="1:6" x14ac:dyDescent="0.3">
      <c r="A167" s="314"/>
      <c r="B167" s="314"/>
      <c r="C167" s="314"/>
      <c r="D167" s="326"/>
      <c r="E167" s="326"/>
      <c r="F167" s="326"/>
    </row>
    <row r="168" spans="1:6" x14ac:dyDescent="0.3">
      <c r="A168" s="314"/>
      <c r="B168" s="314"/>
      <c r="C168" s="314"/>
      <c r="D168" s="326"/>
      <c r="E168" s="326"/>
      <c r="F168" s="326"/>
    </row>
    <row r="169" spans="1:6" x14ac:dyDescent="0.3">
      <c r="A169" s="314"/>
      <c r="B169" s="314"/>
      <c r="C169" s="314"/>
      <c r="D169" s="326"/>
      <c r="E169" s="326"/>
      <c r="F169" s="326"/>
    </row>
    <row r="170" spans="1:6" x14ac:dyDescent="0.3">
      <c r="A170" s="296" t="s">
        <v>875</v>
      </c>
      <c r="B170" s="296"/>
      <c r="C170" s="296"/>
      <c r="D170" s="326"/>
      <c r="E170" s="326"/>
      <c r="F170" s="326"/>
    </row>
    <row r="171" spans="1:6" x14ac:dyDescent="0.3">
      <c r="A171" s="29" t="s">
        <v>849</v>
      </c>
      <c r="B171" s="7" t="s">
        <v>80</v>
      </c>
      <c r="C171" s="70" t="s">
        <v>921</v>
      </c>
      <c r="D171" s="81"/>
      <c r="E171" s="326"/>
      <c r="F171" s="326"/>
    </row>
    <row r="172" spans="1:6" x14ac:dyDescent="0.3">
      <c r="A172" s="29" t="s">
        <v>850</v>
      </c>
      <c r="B172" s="7" t="s">
        <v>80</v>
      </c>
      <c r="C172" s="70" t="s">
        <v>922</v>
      </c>
      <c r="D172" s="81"/>
      <c r="E172" s="326"/>
      <c r="F172" s="326"/>
    </row>
    <row r="173" spans="1:6" x14ac:dyDescent="0.3">
      <c r="A173" s="29" t="s">
        <v>856</v>
      </c>
      <c r="B173" s="7" t="s">
        <v>167</v>
      </c>
      <c r="C173" s="70" t="s">
        <v>923</v>
      </c>
      <c r="D173" s="81"/>
      <c r="E173" s="326"/>
      <c r="F173" s="326"/>
    </row>
    <row r="174" spans="1:6" x14ac:dyDescent="0.3">
      <c r="A174" s="29" t="s">
        <v>851</v>
      </c>
      <c r="B174" s="7" t="s">
        <v>167</v>
      </c>
      <c r="C174" s="70" t="s">
        <v>920</v>
      </c>
      <c r="D174" s="81"/>
      <c r="E174" s="326"/>
      <c r="F174" s="326"/>
    </row>
    <row r="175" spans="1:6" x14ac:dyDescent="0.3">
      <c r="A175" s="29" t="s">
        <v>852</v>
      </c>
      <c r="B175" s="7" t="s">
        <v>167</v>
      </c>
      <c r="C175" s="70" t="s">
        <v>924</v>
      </c>
      <c r="D175" s="81"/>
      <c r="E175" s="326"/>
      <c r="F175" s="326"/>
    </row>
    <row r="176" spans="1:6" x14ac:dyDescent="0.3">
      <c r="A176" s="296" t="s">
        <v>926</v>
      </c>
      <c r="B176" s="296"/>
      <c r="C176" s="296" t="s">
        <v>941</v>
      </c>
      <c r="D176" s="326"/>
      <c r="E176" s="326"/>
      <c r="F176" s="326"/>
    </row>
    <row r="177" spans="1:6" x14ac:dyDescent="0.3">
      <c r="A177" s="29" t="s">
        <v>869</v>
      </c>
      <c r="B177" s="7" t="s">
        <v>80</v>
      </c>
      <c r="C177" s="70" t="s">
        <v>927</v>
      </c>
      <c r="D177" s="81"/>
      <c r="E177" s="326"/>
      <c r="F177" s="326"/>
    </row>
    <row r="178" spans="1:6" x14ac:dyDescent="0.3">
      <c r="A178" s="29" t="s">
        <v>867</v>
      </c>
      <c r="B178" s="7" t="s">
        <v>80</v>
      </c>
      <c r="C178" s="70" t="s">
        <v>928</v>
      </c>
      <c r="D178" s="81"/>
      <c r="E178" s="326"/>
      <c r="F178" s="326"/>
    </row>
    <row r="179" spans="1:6" x14ac:dyDescent="0.3">
      <c r="A179" s="29" t="s">
        <v>868</v>
      </c>
      <c r="B179" s="7" t="s">
        <v>80</v>
      </c>
      <c r="C179" s="70" t="s">
        <v>929</v>
      </c>
      <c r="D179" s="81"/>
      <c r="E179" s="326"/>
      <c r="F179" s="326"/>
    </row>
    <row r="180" spans="1:6" x14ac:dyDescent="0.3">
      <c r="A180" s="29" t="s">
        <v>853</v>
      </c>
      <c r="B180" s="7" t="s">
        <v>80</v>
      </c>
      <c r="C180" s="70" t="s">
        <v>930</v>
      </c>
      <c r="D180" s="81"/>
      <c r="E180" s="326"/>
      <c r="F180" s="326"/>
    </row>
    <row r="181" spans="1:6" x14ac:dyDescent="0.3">
      <c r="A181" s="29" t="s">
        <v>854</v>
      </c>
      <c r="B181" s="7" t="s">
        <v>80</v>
      </c>
      <c r="C181" s="70" t="s">
        <v>931</v>
      </c>
      <c r="D181" s="81"/>
      <c r="E181" s="326"/>
      <c r="F181" s="326"/>
    </row>
    <row r="182" spans="1:6" x14ac:dyDescent="0.3">
      <c r="A182" s="296" t="s">
        <v>925</v>
      </c>
      <c r="B182" s="296"/>
      <c r="C182" s="296" t="s">
        <v>941</v>
      </c>
      <c r="D182" s="326"/>
      <c r="E182" s="326"/>
      <c r="F182" s="326"/>
    </row>
    <row r="183" spans="1:6" x14ac:dyDescent="0.3">
      <c r="A183" s="29" t="s">
        <v>857</v>
      </c>
      <c r="B183" s="7" t="s">
        <v>80</v>
      </c>
      <c r="C183" s="70" t="s">
        <v>935</v>
      </c>
      <c r="D183" s="81"/>
      <c r="E183" s="326"/>
      <c r="F183" s="326"/>
    </row>
    <row r="184" spans="1:6" x14ac:dyDescent="0.3">
      <c r="A184" s="29" t="s">
        <v>858</v>
      </c>
      <c r="B184" s="7" t="s">
        <v>80</v>
      </c>
      <c r="C184" s="70" t="s">
        <v>936</v>
      </c>
      <c r="D184" s="81"/>
      <c r="E184" s="326"/>
      <c r="F184" s="326"/>
    </row>
    <row r="185" spans="1:6" x14ac:dyDescent="0.3">
      <c r="A185" s="29" t="s">
        <v>859</v>
      </c>
      <c r="B185" s="7" t="s">
        <v>80</v>
      </c>
      <c r="C185" s="70" t="s">
        <v>932</v>
      </c>
      <c r="D185" s="81"/>
      <c r="E185" s="326"/>
      <c r="F185" s="326"/>
    </row>
    <row r="186" spans="1:6" x14ac:dyDescent="0.3">
      <c r="A186" s="29" t="s">
        <v>860</v>
      </c>
      <c r="B186" s="7" t="s">
        <v>80</v>
      </c>
      <c r="C186" s="70" t="s">
        <v>933</v>
      </c>
      <c r="D186" s="81"/>
      <c r="E186" s="326"/>
      <c r="F186" s="326"/>
    </row>
    <row r="187" spans="1:6" x14ac:dyDescent="0.3">
      <c r="A187" s="29" t="s">
        <v>861</v>
      </c>
      <c r="B187" s="7" t="s">
        <v>80</v>
      </c>
      <c r="C187" s="70" t="s">
        <v>934</v>
      </c>
      <c r="D187" s="81"/>
      <c r="E187" s="326"/>
      <c r="F187" s="326"/>
    </row>
    <row r="188" spans="1:6" x14ac:dyDescent="0.3">
      <c r="A188" s="29" t="s">
        <v>862</v>
      </c>
      <c r="B188" s="7" t="s">
        <v>80</v>
      </c>
      <c r="C188" s="70" t="s">
        <v>937</v>
      </c>
      <c r="D188" s="81"/>
      <c r="E188" s="326"/>
      <c r="F188" s="326"/>
    </row>
    <row r="189" spans="1:6" x14ac:dyDescent="0.3">
      <c r="A189" s="29" t="s">
        <v>863</v>
      </c>
      <c r="B189" s="7" t="s">
        <v>80</v>
      </c>
      <c r="C189" s="70" t="s">
        <v>938</v>
      </c>
      <c r="D189" s="81"/>
      <c r="E189" s="326"/>
      <c r="F189" s="326"/>
    </row>
    <row r="190" spans="1:6" x14ac:dyDescent="0.3">
      <c r="A190" s="29" t="s">
        <v>864</v>
      </c>
      <c r="B190" s="7" t="s">
        <v>80</v>
      </c>
      <c r="C190" s="70" t="s">
        <v>939</v>
      </c>
      <c r="D190" s="81"/>
      <c r="E190" s="326"/>
      <c r="F190" s="326"/>
    </row>
    <row r="191" spans="1:6" x14ac:dyDescent="0.3">
      <c r="A191" s="29" t="s">
        <v>865</v>
      </c>
      <c r="B191" s="7" t="s">
        <v>80</v>
      </c>
      <c r="C191" s="70" t="s">
        <v>940</v>
      </c>
      <c r="D191" s="81"/>
      <c r="E191" s="326"/>
      <c r="F191" s="326"/>
    </row>
    <row r="192" spans="1:6" x14ac:dyDescent="0.3">
      <c r="A192" s="15"/>
      <c r="B192" s="15"/>
      <c r="C192" s="15"/>
    </row>
    <row r="193" spans="1:3" x14ac:dyDescent="0.3">
      <c r="A193" s="15"/>
      <c r="B193" s="15"/>
      <c r="C193" s="15"/>
    </row>
    <row r="194" spans="1:3" x14ac:dyDescent="0.3">
      <c r="A194" s="15"/>
      <c r="B194" s="15"/>
      <c r="C194" s="15"/>
    </row>
    <row r="195" spans="1:3" x14ac:dyDescent="0.3">
      <c r="A195" s="15"/>
      <c r="B195" s="15"/>
      <c r="C195" s="15"/>
    </row>
    <row r="196" spans="1:3" x14ac:dyDescent="0.3">
      <c r="A196" s="15"/>
      <c r="B196" s="15"/>
      <c r="C196" s="15"/>
    </row>
    <row r="197" spans="1:3" x14ac:dyDescent="0.3">
      <c r="A197" s="15"/>
      <c r="B197" s="15"/>
      <c r="C197" s="15"/>
    </row>
    <row r="198" spans="1:3" x14ac:dyDescent="0.3">
      <c r="A198" s="15"/>
      <c r="B198" s="15"/>
      <c r="C198" s="15"/>
    </row>
    <row r="199" spans="1:3" x14ac:dyDescent="0.3">
      <c r="A199" s="15"/>
      <c r="B199" s="15"/>
      <c r="C199" s="15"/>
    </row>
    <row r="200" spans="1:3" x14ac:dyDescent="0.3">
      <c r="A200" s="15"/>
      <c r="B200" s="15"/>
      <c r="C200" s="15"/>
    </row>
    <row r="201" spans="1:3" x14ac:dyDescent="0.3">
      <c r="A201" s="15"/>
      <c r="B201" s="15"/>
      <c r="C201" s="15"/>
    </row>
    <row r="202" spans="1:3" x14ac:dyDescent="0.3">
      <c r="A202" s="15"/>
      <c r="B202" s="15"/>
      <c r="C202" s="15"/>
    </row>
    <row r="203" spans="1:3" x14ac:dyDescent="0.3">
      <c r="A203" s="15"/>
      <c r="B203" s="15"/>
      <c r="C203" s="15"/>
    </row>
    <row r="204" spans="1:3" x14ac:dyDescent="0.3">
      <c r="A204" s="15"/>
      <c r="B204" s="15"/>
      <c r="C204" s="15"/>
    </row>
    <row r="205" spans="1:3" x14ac:dyDescent="0.3">
      <c r="A205" s="15"/>
      <c r="B205" s="15"/>
      <c r="C205" s="15"/>
    </row>
    <row r="206" spans="1:3" x14ac:dyDescent="0.3">
      <c r="A206" s="15"/>
      <c r="B206" s="15"/>
      <c r="C206" s="15"/>
    </row>
    <row r="207" spans="1:3" x14ac:dyDescent="0.3">
      <c r="A207" s="15"/>
      <c r="B207" s="15"/>
      <c r="C207" s="15"/>
    </row>
    <row r="208" spans="1:3" x14ac:dyDescent="0.3">
      <c r="A208" s="15"/>
      <c r="B208" s="15"/>
      <c r="C208" s="15"/>
    </row>
    <row r="209" spans="1:3" x14ac:dyDescent="0.3">
      <c r="A209" s="15"/>
      <c r="B209" s="15"/>
      <c r="C209" s="15"/>
    </row>
    <row r="210" spans="1:3" x14ac:dyDescent="0.3">
      <c r="A210" s="15"/>
      <c r="B210" s="15"/>
      <c r="C210" s="15"/>
    </row>
    <row r="211" spans="1:3" x14ac:dyDescent="0.3">
      <c r="A211" s="15"/>
      <c r="B211" s="15"/>
      <c r="C211" s="15"/>
    </row>
    <row r="212" spans="1:3" x14ac:dyDescent="0.3">
      <c r="A212" s="15"/>
      <c r="B212" s="15"/>
      <c r="C212" s="15"/>
    </row>
    <row r="213" spans="1:3" x14ac:dyDescent="0.3">
      <c r="A213" s="15"/>
      <c r="B213" s="15"/>
      <c r="C213" s="15"/>
    </row>
    <row r="214" spans="1:3" x14ac:dyDescent="0.3">
      <c r="A214" s="15"/>
      <c r="B214" s="15"/>
      <c r="C214" s="15"/>
    </row>
    <row r="215" spans="1:3" x14ac:dyDescent="0.3">
      <c r="A215" s="15"/>
      <c r="B215" s="15"/>
      <c r="C215" s="15"/>
    </row>
    <row r="216" spans="1:3" x14ac:dyDescent="0.3">
      <c r="A216" s="15"/>
      <c r="B216" s="15"/>
      <c r="C216" s="15"/>
    </row>
    <row r="217" spans="1:3" x14ac:dyDescent="0.3">
      <c r="A217" s="15"/>
      <c r="B217" s="15"/>
      <c r="C217" s="15"/>
    </row>
    <row r="218" spans="1:3" x14ac:dyDescent="0.3">
      <c r="A218" s="15"/>
      <c r="B218" s="15"/>
      <c r="C218" s="15"/>
    </row>
    <row r="219" spans="1:3" x14ac:dyDescent="0.3">
      <c r="A219" s="15"/>
      <c r="B219" s="15"/>
      <c r="C219" s="15"/>
    </row>
    <row r="220" spans="1:3" x14ac:dyDescent="0.3">
      <c r="A220" s="15"/>
      <c r="B220" s="15"/>
      <c r="C220" s="15"/>
    </row>
    <row r="221" spans="1:3" x14ac:dyDescent="0.3">
      <c r="A221" s="15"/>
      <c r="B221" s="15"/>
      <c r="C221" s="15"/>
    </row>
    <row r="222" spans="1:3" x14ac:dyDescent="0.3">
      <c r="A222" s="15"/>
      <c r="B222" s="15"/>
      <c r="C222" s="15"/>
    </row>
    <row r="223" spans="1:3" x14ac:dyDescent="0.3">
      <c r="A223" s="15"/>
      <c r="B223" s="15"/>
      <c r="C223" s="15"/>
    </row>
    <row r="224" spans="1:3" x14ac:dyDescent="0.3">
      <c r="A224" s="15"/>
      <c r="B224" s="15"/>
      <c r="C224" s="15"/>
    </row>
    <row r="225" spans="1:3" x14ac:dyDescent="0.3">
      <c r="A225" s="15"/>
      <c r="B225" s="15"/>
      <c r="C225" s="15"/>
    </row>
  </sheetData>
  <mergeCells count="44">
    <mergeCell ref="A130:A131"/>
    <mergeCell ref="F122:G123"/>
    <mergeCell ref="F126:G127"/>
    <mergeCell ref="F124:G125"/>
    <mergeCell ref="F128:G129"/>
    <mergeCell ref="A126:A127"/>
    <mergeCell ref="D126:D129"/>
    <mergeCell ref="E126:E127"/>
    <mergeCell ref="A128:A129"/>
    <mergeCell ref="E128:E129"/>
    <mergeCell ref="A122:A123"/>
    <mergeCell ref="D122:D125"/>
    <mergeCell ref="E122:E123"/>
    <mergeCell ref="A124:A125"/>
    <mergeCell ref="E124:E125"/>
    <mergeCell ref="A105:A108"/>
    <mergeCell ref="D105:D108"/>
    <mergeCell ref="D92:D95"/>
    <mergeCell ref="A96:A98"/>
    <mergeCell ref="D96:D98"/>
    <mergeCell ref="A100:A103"/>
    <mergeCell ref="D100:D103"/>
    <mergeCell ref="D68:D71"/>
    <mergeCell ref="B19:C19"/>
    <mergeCell ref="D19:D22"/>
    <mergeCell ref="B20:C20"/>
    <mergeCell ref="B21:C21"/>
    <mergeCell ref="B22:C22"/>
    <mergeCell ref="C116:E116"/>
    <mergeCell ref="C119:D119"/>
    <mergeCell ref="A115:E115"/>
    <mergeCell ref="D80:D82"/>
    <mergeCell ref="A19:A22"/>
    <mergeCell ref="A72:A75"/>
    <mergeCell ref="D72:D75"/>
    <mergeCell ref="A76:A79"/>
    <mergeCell ref="D76:D79"/>
    <mergeCell ref="A80:A82"/>
    <mergeCell ref="A84:A87"/>
    <mergeCell ref="D84:D87"/>
    <mergeCell ref="A88:A91"/>
    <mergeCell ref="D88:D91"/>
    <mergeCell ref="A92:A95"/>
    <mergeCell ref="A68:A71"/>
  </mergeCells>
  <pageMargins left="0.7" right="0.7" top="0.75" bottom="0.75" header="0.3" footer="0.3"/>
  <pageSetup paperSize="9" orientation="portrait" r:id="rId1"/>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CL214"/>
  <sheetViews>
    <sheetView zoomScale="70" zoomScaleNormal="70" workbookViewId="0"/>
  </sheetViews>
  <sheetFormatPr baseColWidth="10" defaultRowHeight="14.4" x14ac:dyDescent="0.3"/>
  <cols>
    <col min="1" max="1" width="44.88671875" bestFit="1" customWidth="1"/>
    <col min="2" max="2" width="35.33203125" bestFit="1" customWidth="1"/>
    <col min="3" max="3" width="49.6640625" bestFit="1" customWidth="1"/>
    <col min="4" max="4" width="53.5546875" bestFit="1" customWidth="1"/>
    <col min="5" max="5" width="50.33203125" bestFit="1" customWidth="1"/>
    <col min="6" max="6" width="26" customWidth="1"/>
    <col min="7" max="7" width="34.33203125" customWidth="1"/>
    <col min="8" max="8" width="32.44140625" customWidth="1"/>
    <col min="9" max="9" width="20.33203125" customWidth="1"/>
  </cols>
  <sheetData>
    <row r="1" spans="1:90" ht="31.8" thickBot="1" x14ac:dyDescent="0.65">
      <c r="A1" s="1" t="s">
        <v>741</v>
      </c>
      <c r="B1" s="115"/>
      <c r="C1" s="148"/>
      <c r="D1" s="148"/>
    </row>
    <row r="2" spans="1:90" x14ac:dyDescent="0.3">
      <c r="A2" s="71" t="s">
        <v>442</v>
      </c>
      <c r="B2" s="2"/>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c r="CA2" s="2"/>
      <c r="CB2" s="2"/>
      <c r="CC2" s="2"/>
      <c r="CD2" s="2"/>
      <c r="CE2" s="2"/>
      <c r="CF2" s="2"/>
      <c r="CG2" s="2"/>
      <c r="CH2" s="2"/>
      <c r="CI2" s="2"/>
      <c r="CJ2" s="2"/>
      <c r="CK2" s="2"/>
      <c r="CL2" s="3"/>
    </row>
    <row r="3" spans="1:90" s="35" customFormat="1" x14ac:dyDescent="0.3">
      <c r="A3" s="220"/>
      <c r="B3" s="314"/>
      <c r="C3" s="78"/>
      <c r="D3" s="215" t="s">
        <v>721</v>
      </c>
      <c r="E3" s="7">
        <v>2015</v>
      </c>
      <c r="F3" s="7">
        <v>2016</v>
      </c>
      <c r="G3" s="7">
        <v>2017</v>
      </c>
      <c r="H3" s="7">
        <v>2018</v>
      </c>
      <c r="I3" s="7">
        <v>2019</v>
      </c>
      <c r="J3" s="7">
        <v>2020</v>
      </c>
      <c r="K3" s="7">
        <v>2021</v>
      </c>
      <c r="L3" s="7">
        <v>2022</v>
      </c>
      <c r="M3" s="7">
        <v>2023</v>
      </c>
      <c r="N3" s="7">
        <v>2024</v>
      </c>
      <c r="O3" s="7">
        <v>2025</v>
      </c>
      <c r="P3" s="7">
        <v>2026</v>
      </c>
      <c r="Q3" s="7">
        <v>2027</v>
      </c>
      <c r="R3" s="7">
        <v>2028</v>
      </c>
      <c r="S3" s="7">
        <v>2029</v>
      </c>
      <c r="T3" s="7">
        <v>2030</v>
      </c>
      <c r="U3" s="7">
        <v>2031</v>
      </c>
      <c r="V3" s="7">
        <v>2032</v>
      </c>
      <c r="W3" s="7">
        <v>2033</v>
      </c>
      <c r="X3" s="7">
        <v>2034</v>
      </c>
      <c r="Y3" s="7">
        <v>2035</v>
      </c>
      <c r="Z3" s="7">
        <v>2036</v>
      </c>
      <c r="AA3" s="7">
        <v>2037</v>
      </c>
      <c r="AB3" s="7">
        <v>2038</v>
      </c>
      <c r="AC3" s="7">
        <v>2039</v>
      </c>
      <c r="AD3" s="7">
        <v>2040</v>
      </c>
      <c r="AE3" s="7">
        <v>2041</v>
      </c>
      <c r="AF3" s="7">
        <v>2042</v>
      </c>
      <c r="AG3" s="7">
        <v>2043</v>
      </c>
      <c r="AH3" s="7">
        <v>2044</v>
      </c>
      <c r="AI3" s="7">
        <v>2045</v>
      </c>
      <c r="AJ3" s="7">
        <v>2046</v>
      </c>
      <c r="AK3" s="7">
        <v>2047</v>
      </c>
      <c r="AL3" s="7">
        <v>2048</v>
      </c>
      <c r="AM3" s="7">
        <v>2049</v>
      </c>
      <c r="AN3" s="7">
        <v>2050</v>
      </c>
      <c r="AO3" s="7">
        <v>2051</v>
      </c>
      <c r="AP3" s="7">
        <v>2052</v>
      </c>
      <c r="AQ3" s="7">
        <v>2053</v>
      </c>
      <c r="AR3" s="7">
        <v>2054</v>
      </c>
      <c r="AS3" s="7">
        <v>2055</v>
      </c>
      <c r="AT3" s="7">
        <v>2056</v>
      </c>
      <c r="AU3" s="7">
        <v>2057</v>
      </c>
      <c r="AV3" s="7">
        <v>2058</v>
      </c>
      <c r="AW3" s="7">
        <v>2059</v>
      </c>
      <c r="AX3" s="7">
        <v>2060</v>
      </c>
      <c r="AY3" s="7">
        <v>2061</v>
      </c>
      <c r="AZ3" s="7">
        <v>2062</v>
      </c>
      <c r="BA3" s="7">
        <v>2063</v>
      </c>
      <c r="BB3" s="7">
        <v>2064</v>
      </c>
      <c r="BC3" s="7">
        <v>2065</v>
      </c>
      <c r="BD3" s="7">
        <v>2066</v>
      </c>
      <c r="BE3" s="7">
        <v>2067</v>
      </c>
      <c r="BF3" s="7">
        <v>2068</v>
      </c>
      <c r="BG3" s="7">
        <v>2069</v>
      </c>
      <c r="BH3" s="7">
        <v>2070</v>
      </c>
      <c r="BI3" s="7">
        <v>2071</v>
      </c>
      <c r="BJ3" s="7">
        <v>2072</v>
      </c>
      <c r="BK3" s="7">
        <v>2073</v>
      </c>
      <c r="BL3" s="7">
        <v>2074</v>
      </c>
      <c r="BM3" s="7">
        <v>2075</v>
      </c>
      <c r="BN3" s="7">
        <v>2076</v>
      </c>
      <c r="BO3" s="7">
        <v>2077</v>
      </c>
      <c r="BP3" s="7">
        <v>2078</v>
      </c>
      <c r="BQ3" s="7">
        <v>2079</v>
      </c>
      <c r="BR3" s="7">
        <v>2080</v>
      </c>
      <c r="BS3" s="7">
        <v>2081</v>
      </c>
      <c r="BT3" s="7">
        <v>2082</v>
      </c>
      <c r="BU3" s="7">
        <v>2083</v>
      </c>
      <c r="BV3" s="7">
        <v>2084</v>
      </c>
      <c r="BW3" s="7">
        <v>2085</v>
      </c>
      <c r="BX3" s="7">
        <v>2086</v>
      </c>
      <c r="BY3" s="7">
        <v>2087</v>
      </c>
      <c r="BZ3" s="7">
        <v>2088</v>
      </c>
      <c r="CA3" s="7">
        <v>2089</v>
      </c>
      <c r="CB3" s="7">
        <v>2090</v>
      </c>
      <c r="CC3" s="7">
        <v>2091</v>
      </c>
      <c r="CD3" s="7">
        <v>2092</v>
      </c>
      <c r="CE3" s="7">
        <v>2093</v>
      </c>
      <c r="CF3" s="7">
        <v>2094</v>
      </c>
      <c r="CG3" s="7">
        <v>2095</v>
      </c>
      <c r="CH3" s="7">
        <v>2096</v>
      </c>
      <c r="CI3" s="7">
        <v>2097</v>
      </c>
      <c r="CJ3" s="7">
        <v>2098</v>
      </c>
      <c r="CK3" s="7">
        <v>2099</v>
      </c>
      <c r="CL3" s="7">
        <v>2100</v>
      </c>
    </row>
    <row r="4" spans="1:90" ht="15" thickBot="1" x14ac:dyDescent="0.35">
      <c r="A4" s="220" t="s">
        <v>722</v>
      </c>
      <c r="B4" s="314" t="s">
        <v>80</v>
      </c>
      <c r="C4" s="78">
        <v>0</v>
      </c>
      <c r="D4" s="216" t="s">
        <v>174</v>
      </c>
      <c r="E4" s="7">
        <v>1.9E-2</v>
      </c>
      <c r="F4" s="7">
        <v>1.9E-2</v>
      </c>
      <c r="G4" s="7">
        <v>1.9E-2</v>
      </c>
      <c r="H4" s="7">
        <v>1.9E-2</v>
      </c>
      <c r="I4" s="7">
        <v>1.9E-2</v>
      </c>
      <c r="J4" s="7">
        <v>1.9E-2</v>
      </c>
      <c r="K4" s="7">
        <v>1.9E-2</v>
      </c>
      <c r="L4" s="7">
        <v>1.9E-2</v>
      </c>
      <c r="M4" s="7">
        <v>1.9E-2</v>
      </c>
      <c r="N4" s="7">
        <v>1.9E-2</v>
      </c>
      <c r="O4" s="7">
        <v>1.9E-2</v>
      </c>
      <c r="P4" s="7">
        <v>1.9E-2</v>
      </c>
      <c r="Q4" s="7">
        <v>1.9E-2</v>
      </c>
      <c r="R4" s="7">
        <v>1.9E-2</v>
      </c>
      <c r="S4" s="7">
        <v>1.9E-2</v>
      </c>
      <c r="T4" s="7">
        <v>1.9E-2</v>
      </c>
      <c r="U4" s="7">
        <v>1.9E-2</v>
      </c>
      <c r="V4" s="7">
        <v>1.9E-2</v>
      </c>
      <c r="W4" s="7">
        <v>1.9E-2</v>
      </c>
      <c r="X4" s="7">
        <v>1.9E-2</v>
      </c>
      <c r="Y4" s="7">
        <v>1.9E-2</v>
      </c>
      <c r="Z4" s="7">
        <v>1.9E-2</v>
      </c>
      <c r="AA4" s="7">
        <v>1.9E-2</v>
      </c>
      <c r="AB4" s="7">
        <v>1.9E-2</v>
      </c>
      <c r="AC4" s="7">
        <v>1.9E-2</v>
      </c>
      <c r="AD4" s="7">
        <v>1.9E-2</v>
      </c>
      <c r="AE4" s="7">
        <v>1.9E-2</v>
      </c>
      <c r="AF4" s="7">
        <v>1.9E-2</v>
      </c>
      <c r="AG4" s="7">
        <v>1.9E-2</v>
      </c>
      <c r="AH4" s="7">
        <v>1.9E-2</v>
      </c>
      <c r="AI4" s="7">
        <v>1.9E-2</v>
      </c>
      <c r="AJ4" s="7">
        <v>1.9E-2</v>
      </c>
      <c r="AK4" s="7">
        <v>1.9E-2</v>
      </c>
      <c r="AL4" s="7">
        <v>1.9E-2</v>
      </c>
      <c r="AM4" s="7">
        <v>1.9E-2</v>
      </c>
      <c r="AN4" s="7">
        <v>1.9E-2</v>
      </c>
      <c r="AO4" s="7">
        <v>1.9E-2</v>
      </c>
      <c r="AP4" s="7">
        <v>1.9E-2</v>
      </c>
      <c r="AQ4" s="7">
        <v>1.9E-2</v>
      </c>
      <c r="AR4" s="7">
        <v>1.9E-2</v>
      </c>
      <c r="AS4" s="7">
        <v>1.9E-2</v>
      </c>
      <c r="AT4" s="7">
        <v>1.9E-2</v>
      </c>
      <c r="AU4" s="7">
        <v>1.9E-2</v>
      </c>
      <c r="AV4" s="7">
        <v>1.9E-2</v>
      </c>
      <c r="AW4" s="7">
        <v>1.9E-2</v>
      </c>
      <c r="AX4" s="7">
        <v>1.9E-2</v>
      </c>
      <c r="AY4" s="7">
        <v>1.9E-2</v>
      </c>
      <c r="AZ4" s="7">
        <v>1.9E-2</v>
      </c>
      <c r="BA4" s="7">
        <v>1.9E-2</v>
      </c>
      <c r="BB4" s="7">
        <v>1.9E-2</v>
      </c>
      <c r="BC4" s="7">
        <v>1.9E-2</v>
      </c>
      <c r="BD4" s="7">
        <v>1.9E-2</v>
      </c>
      <c r="BE4" s="7">
        <v>1.9E-2</v>
      </c>
      <c r="BF4" s="7">
        <v>1.9E-2</v>
      </c>
      <c r="BG4" s="7">
        <v>1.9E-2</v>
      </c>
      <c r="BH4" s="7">
        <v>1.9E-2</v>
      </c>
      <c r="BI4" s="7">
        <v>1.9E-2</v>
      </c>
      <c r="BJ4" s="7">
        <v>1.9E-2</v>
      </c>
      <c r="BK4" s="7">
        <v>1.9E-2</v>
      </c>
      <c r="BL4" s="7">
        <v>1.9E-2</v>
      </c>
      <c r="BM4" s="7">
        <v>1.9E-2</v>
      </c>
      <c r="BN4" s="7">
        <v>1.9E-2</v>
      </c>
      <c r="BO4" s="7">
        <v>1.9E-2</v>
      </c>
      <c r="BP4" s="7">
        <v>1.9E-2</v>
      </c>
      <c r="BQ4" s="7">
        <v>1.9E-2</v>
      </c>
      <c r="BR4" s="7">
        <v>1.9E-2</v>
      </c>
      <c r="BS4" s="7">
        <v>1.9E-2</v>
      </c>
      <c r="BT4" s="7">
        <v>1.9E-2</v>
      </c>
      <c r="BU4" s="7">
        <v>1.9E-2</v>
      </c>
      <c r="BV4" s="7">
        <v>1.9E-2</v>
      </c>
      <c r="BW4" s="7">
        <v>1.9E-2</v>
      </c>
      <c r="BX4" s="7">
        <v>1.9E-2</v>
      </c>
      <c r="BY4" s="7">
        <v>1.9E-2</v>
      </c>
      <c r="BZ4" s="7">
        <v>1.9E-2</v>
      </c>
      <c r="CA4" s="7">
        <v>1.9E-2</v>
      </c>
      <c r="CB4" s="7">
        <v>1.9E-2</v>
      </c>
      <c r="CC4" s="7">
        <v>1.9E-2</v>
      </c>
      <c r="CD4" s="7">
        <v>1.9E-2</v>
      </c>
      <c r="CE4" s="7">
        <v>1.9E-2</v>
      </c>
      <c r="CF4" s="7">
        <v>1.9E-2</v>
      </c>
      <c r="CG4" s="7">
        <v>1.9E-2</v>
      </c>
      <c r="CH4" s="7">
        <v>1.9E-2</v>
      </c>
      <c r="CI4" s="7">
        <v>1.9E-2</v>
      </c>
      <c r="CJ4" s="7">
        <v>1.9E-2</v>
      </c>
      <c r="CK4" s="7">
        <v>1.9E-2</v>
      </c>
      <c r="CL4" s="7">
        <v>1.9E-2</v>
      </c>
    </row>
    <row r="5" spans="1:90" x14ac:dyDescent="0.3">
      <c r="A5" s="71" t="s">
        <v>441</v>
      </c>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c r="BC5" s="2"/>
      <c r="BD5" s="2"/>
      <c r="BE5" s="2"/>
      <c r="BF5" s="2"/>
      <c r="BG5" s="2"/>
      <c r="BH5" s="2"/>
      <c r="BI5" s="2"/>
      <c r="BJ5" s="2"/>
      <c r="BK5" s="2"/>
      <c r="BL5" s="2"/>
      <c r="BM5" s="2"/>
      <c r="BN5" s="2"/>
      <c r="BO5" s="2"/>
      <c r="BP5" s="2"/>
      <c r="BQ5" s="2"/>
      <c r="BR5" s="2"/>
      <c r="BS5" s="2"/>
      <c r="BT5" s="2"/>
      <c r="BU5" s="2"/>
      <c r="BV5" s="2"/>
      <c r="BW5" s="2"/>
      <c r="BX5" s="2"/>
      <c r="BY5" s="2"/>
      <c r="BZ5" s="2"/>
      <c r="CA5" s="2"/>
      <c r="CB5" s="2"/>
      <c r="CC5" s="2"/>
      <c r="CD5" s="2"/>
      <c r="CE5" s="2"/>
      <c r="CF5" s="2"/>
      <c r="CG5" s="2"/>
      <c r="CH5" s="2"/>
      <c r="CI5" s="2"/>
      <c r="CJ5" s="2"/>
      <c r="CK5" s="2"/>
      <c r="CL5" s="3"/>
    </row>
    <row r="6" spans="1:90" x14ac:dyDescent="0.3">
      <c r="A6" s="215" t="s">
        <v>184</v>
      </c>
      <c r="B6" s="216" t="s">
        <v>174</v>
      </c>
      <c r="C6" s="216"/>
      <c r="D6" s="216"/>
      <c r="E6" s="216"/>
      <c r="F6" s="216"/>
      <c r="G6" s="216"/>
      <c r="H6" s="216"/>
      <c r="I6" s="216"/>
      <c r="J6" s="216"/>
      <c r="K6" s="216"/>
      <c r="L6" s="216"/>
      <c r="M6" s="216"/>
      <c r="N6" s="216"/>
      <c r="O6" s="216"/>
      <c r="P6" s="216"/>
      <c r="Q6" s="216"/>
      <c r="R6" s="216"/>
      <c r="S6" s="216"/>
      <c r="T6" s="216"/>
      <c r="U6" s="216"/>
      <c r="V6" s="216"/>
      <c r="W6" s="216"/>
      <c r="X6" s="216"/>
      <c r="Y6" s="216"/>
      <c r="Z6" s="216"/>
      <c r="AA6" s="216"/>
      <c r="AB6" s="216"/>
      <c r="AC6" s="216"/>
      <c r="AD6" s="216"/>
      <c r="AE6" s="216"/>
      <c r="AF6" s="216"/>
      <c r="AG6" s="216"/>
      <c r="AH6" s="216"/>
      <c r="AI6" s="216"/>
      <c r="AJ6" s="216"/>
      <c r="AK6" s="216"/>
      <c r="AL6" s="216"/>
      <c r="AM6" s="216"/>
      <c r="AN6" s="216"/>
      <c r="AO6" s="216"/>
      <c r="AP6" s="216"/>
      <c r="AQ6" s="216"/>
      <c r="AR6" s="216"/>
      <c r="AS6" s="216"/>
      <c r="AT6" s="216"/>
      <c r="AU6" s="216"/>
      <c r="AV6" s="216"/>
      <c r="AW6" s="216"/>
      <c r="AX6" s="216"/>
      <c r="AY6" s="216"/>
      <c r="AZ6" s="216"/>
      <c r="BA6" s="216"/>
      <c r="BB6" s="216"/>
      <c r="BC6" s="216"/>
      <c r="BD6" s="216"/>
      <c r="BE6" s="216"/>
      <c r="BF6" s="216"/>
      <c r="BG6" s="216"/>
      <c r="BH6" s="216"/>
      <c r="BI6" s="216"/>
      <c r="BJ6" s="216"/>
      <c r="BK6" s="216"/>
      <c r="BL6" s="216"/>
      <c r="BM6" s="216"/>
      <c r="BN6" s="216"/>
      <c r="BO6" s="216"/>
      <c r="BP6" s="216"/>
      <c r="BQ6" s="216"/>
      <c r="BR6" s="216"/>
      <c r="BS6" s="216"/>
      <c r="BT6" s="216"/>
      <c r="BU6" s="216"/>
      <c r="BV6" s="216"/>
      <c r="BW6" s="216"/>
      <c r="BX6" s="216"/>
      <c r="BY6" s="216"/>
      <c r="BZ6" s="216"/>
      <c r="CA6" s="216"/>
      <c r="CB6" s="216"/>
      <c r="CC6" s="216"/>
      <c r="CD6" s="216"/>
      <c r="CE6" s="216"/>
      <c r="CF6" s="216"/>
      <c r="CG6" s="216"/>
      <c r="CH6" s="216"/>
      <c r="CI6" s="5"/>
      <c r="CJ6" s="5"/>
      <c r="CK6" s="5"/>
      <c r="CL6" s="6"/>
    </row>
    <row r="7" spans="1:90" x14ac:dyDescent="0.3">
      <c r="A7" s="7">
        <v>2015</v>
      </c>
      <c r="B7" s="7">
        <v>2016</v>
      </c>
      <c r="C7" s="7">
        <v>2017</v>
      </c>
      <c r="D7" s="7">
        <v>2018</v>
      </c>
      <c r="E7" s="7">
        <v>2019</v>
      </c>
      <c r="F7" s="7">
        <v>2020</v>
      </c>
      <c r="G7" s="7">
        <v>2021</v>
      </c>
      <c r="H7" s="7">
        <v>2022</v>
      </c>
      <c r="I7" s="7">
        <v>2023</v>
      </c>
      <c r="J7" s="7">
        <v>2024</v>
      </c>
      <c r="K7" s="7">
        <v>2025</v>
      </c>
      <c r="L7" s="7">
        <v>2026</v>
      </c>
      <c r="M7" s="7">
        <v>2027</v>
      </c>
      <c r="N7" s="7">
        <v>2028</v>
      </c>
      <c r="O7" s="7">
        <v>2029</v>
      </c>
      <c r="P7" s="7">
        <v>2030</v>
      </c>
      <c r="Q7" s="7">
        <v>2031</v>
      </c>
      <c r="R7" s="7">
        <v>2032</v>
      </c>
      <c r="S7" s="7">
        <v>2033</v>
      </c>
      <c r="T7" s="7">
        <v>2034</v>
      </c>
      <c r="U7" s="7">
        <v>2035</v>
      </c>
      <c r="V7" s="7">
        <v>2036</v>
      </c>
      <c r="W7" s="7">
        <v>2037</v>
      </c>
      <c r="X7" s="7">
        <v>2038</v>
      </c>
      <c r="Y7" s="7">
        <v>2039</v>
      </c>
      <c r="Z7" s="7">
        <v>2040</v>
      </c>
      <c r="AA7" s="7">
        <v>2041</v>
      </c>
      <c r="AB7" s="7">
        <v>2042</v>
      </c>
      <c r="AC7" s="7">
        <v>2043</v>
      </c>
      <c r="AD7" s="7">
        <v>2044</v>
      </c>
      <c r="AE7" s="7">
        <v>2045</v>
      </c>
      <c r="AF7" s="7">
        <v>2046</v>
      </c>
      <c r="AG7" s="7">
        <v>2047</v>
      </c>
      <c r="AH7" s="7">
        <v>2048</v>
      </c>
      <c r="AI7" s="7">
        <v>2049</v>
      </c>
      <c r="AJ7" s="7">
        <v>2050</v>
      </c>
      <c r="AK7" s="7">
        <v>2051</v>
      </c>
      <c r="AL7" s="7">
        <v>2052</v>
      </c>
      <c r="AM7" s="7">
        <v>2053</v>
      </c>
      <c r="AN7" s="7">
        <v>2054</v>
      </c>
      <c r="AO7" s="7">
        <v>2055</v>
      </c>
      <c r="AP7" s="7">
        <v>2056</v>
      </c>
      <c r="AQ7" s="7">
        <v>2057</v>
      </c>
      <c r="AR7" s="7">
        <v>2058</v>
      </c>
      <c r="AS7" s="7">
        <v>2059</v>
      </c>
      <c r="AT7" s="7">
        <v>2060</v>
      </c>
      <c r="AU7" s="7">
        <v>2061</v>
      </c>
      <c r="AV7" s="7">
        <v>2062</v>
      </c>
      <c r="AW7" s="7">
        <v>2063</v>
      </c>
      <c r="AX7" s="7">
        <v>2064</v>
      </c>
      <c r="AY7" s="7">
        <v>2065</v>
      </c>
      <c r="AZ7" s="7">
        <v>2066</v>
      </c>
      <c r="BA7" s="7">
        <v>2067</v>
      </c>
      <c r="BB7" s="7">
        <v>2068</v>
      </c>
      <c r="BC7" s="7">
        <v>2069</v>
      </c>
      <c r="BD7" s="7">
        <v>2070</v>
      </c>
      <c r="BE7" s="7">
        <v>2071</v>
      </c>
      <c r="BF7" s="7">
        <v>2072</v>
      </c>
      <c r="BG7" s="7">
        <v>2073</v>
      </c>
      <c r="BH7" s="7">
        <v>2074</v>
      </c>
      <c r="BI7" s="7">
        <v>2075</v>
      </c>
      <c r="BJ7" s="7">
        <v>2076</v>
      </c>
      <c r="BK7" s="7">
        <v>2077</v>
      </c>
      <c r="BL7" s="7">
        <v>2078</v>
      </c>
      <c r="BM7" s="7">
        <v>2079</v>
      </c>
      <c r="BN7" s="7">
        <v>2080</v>
      </c>
      <c r="BO7" s="7">
        <v>2081</v>
      </c>
      <c r="BP7" s="7">
        <v>2082</v>
      </c>
      <c r="BQ7" s="7">
        <v>2083</v>
      </c>
      <c r="BR7" s="7">
        <v>2084</v>
      </c>
      <c r="BS7" s="7">
        <v>2085</v>
      </c>
      <c r="BT7" s="7">
        <v>2086</v>
      </c>
      <c r="BU7" s="7">
        <v>2087</v>
      </c>
      <c r="BV7" s="7">
        <v>2088</v>
      </c>
      <c r="BW7" s="7">
        <v>2089</v>
      </c>
      <c r="BX7" s="7">
        <v>2090</v>
      </c>
      <c r="BY7" s="7">
        <v>2091</v>
      </c>
      <c r="BZ7" s="7">
        <v>2092</v>
      </c>
      <c r="CA7" s="7">
        <v>2093</v>
      </c>
      <c r="CB7" s="7">
        <v>2094</v>
      </c>
      <c r="CC7" s="7">
        <v>2095</v>
      </c>
      <c r="CD7" s="7">
        <v>2096</v>
      </c>
      <c r="CE7" s="7">
        <v>2097</v>
      </c>
      <c r="CF7" s="7">
        <v>2098</v>
      </c>
      <c r="CG7" s="7">
        <v>2099</v>
      </c>
      <c r="CH7" s="8">
        <v>2100</v>
      </c>
      <c r="CI7" s="328">
        <v>2101</v>
      </c>
    </row>
    <row r="8" spans="1:90" x14ac:dyDescent="0.3">
      <c r="A8" s="7">
        <v>1.0500000000000001E-2</v>
      </c>
      <c r="B8" s="7">
        <v>1.0200000000000001E-2</v>
      </c>
      <c r="C8" s="7">
        <v>0.01</v>
      </c>
      <c r="D8" s="7">
        <v>9.7999999999999997E-3</v>
      </c>
      <c r="E8" s="7">
        <v>9.5999999999999992E-3</v>
      </c>
      <c r="F8" s="7">
        <v>9.2999999999999992E-3</v>
      </c>
      <c r="G8" s="7">
        <v>9.1000000000000004E-3</v>
      </c>
      <c r="H8" s="7">
        <v>8.8999999999999999E-3</v>
      </c>
      <c r="I8" s="7">
        <v>8.6999999999999994E-3</v>
      </c>
      <c r="J8" s="7">
        <v>8.5000000000000006E-3</v>
      </c>
      <c r="K8" s="7">
        <v>8.2000000000000007E-3</v>
      </c>
      <c r="L8" s="7">
        <v>8.0000000000000002E-3</v>
      </c>
      <c r="M8" s="7">
        <v>7.7999999999999996E-3</v>
      </c>
      <c r="N8" s="7">
        <v>7.6E-3</v>
      </c>
      <c r="O8" s="7">
        <v>7.4000000000000003E-3</v>
      </c>
      <c r="P8" s="7">
        <v>7.3000000000000001E-3</v>
      </c>
      <c r="Q8" s="7">
        <v>7.1000000000000004E-3</v>
      </c>
      <c r="R8" s="7">
        <v>6.8999999999999999E-3</v>
      </c>
      <c r="S8" s="7">
        <v>6.7000000000000002E-3</v>
      </c>
      <c r="T8" s="7">
        <v>6.4999999999999997E-3</v>
      </c>
      <c r="U8" s="7">
        <v>6.4000000000000003E-3</v>
      </c>
      <c r="V8" s="7">
        <v>6.1999999999999998E-3</v>
      </c>
      <c r="W8" s="7">
        <v>6.0000000000000001E-3</v>
      </c>
      <c r="X8" s="7">
        <v>5.7999999999999996E-3</v>
      </c>
      <c r="Y8" s="7">
        <v>5.7000000000000002E-3</v>
      </c>
      <c r="Z8" s="7">
        <v>5.4999999999999997E-3</v>
      </c>
      <c r="AA8" s="7">
        <v>5.3E-3</v>
      </c>
      <c r="AB8" s="7">
        <v>5.1999999999999998E-3</v>
      </c>
      <c r="AC8" s="7">
        <v>5.0000000000000001E-3</v>
      </c>
      <c r="AD8" s="7">
        <v>4.7999999999999996E-3</v>
      </c>
      <c r="AE8" s="7">
        <v>4.7000000000000002E-3</v>
      </c>
      <c r="AF8" s="7">
        <v>4.4999999999999997E-3</v>
      </c>
      <c r="AG8" s="7">
        <v>4.4000000000000003E-3</v>
      </c>
      <c r="AH8" s="7">
        <v>4.1999999999999997E-3</v>
      </c>
      <c r="AI8" s="7">
        <v>4.0000000000000001E-3</v>
      </c>
      <c r="AJ8" s="7">
        <v>3.8999999999999998E-3</v>
      </c>
      <c r="AK8" s="7">
        <v>3.7000000000000002E-3</v>
      </c>
      <c r="AL8" s="7">
        <v>3.5999999999999999E-3</v>
      </c>
      <c r="AM8" s="7">
        <v>3.5000000000000001E-3</v>
      </c>
      <c r="AN8" s="7">
        <v>3.3E-3</v>
      </c>
      <c r="AO8" s="7">
        <v>3.2000000000000002E-3</v>
      </c>
      <c r="AP8" s="7">
        <v>3.0999999999999999E-3</v>
      </c>
      <c r="AQ8" s="7">
        <v>2.8999999999999998E-3</v>
      </c>
      <c r="AR8" s="7">
        <v>2.8E-3</v>
      </c>
      <c r="AS8" s="7">
        <v>2.7000000000000001E-3</v>
      </c>
      <c r="AT8" s="7">
        <v>2.5999999999999999E-3</v>
      </c>
      <c r="AU8" s="7">
        <v>2.5000000000000001E-3</v>
      </c>
      <c r="AV8" s="7">
        <v>2.3999999999999998E-3</v>
      </c>
      <c r="AW8" s="7">
        <v>2.3E-3</v>
      </c>
      <c r="AX8" s="7">
        <v>2.2000000000000001E-3</v>
      </c>
      <c r="AY8" s="7">
        <v>2.0999999999999999E-3</v>
      </c>
      <c r="AZ8" s="7">
        <v>2E-3</v>
      </c>
      <c r="BA8" s="7">
        <v>2E-3</v>
      </c>
      <c r="BB8" s="7">
        <v>1.9E-3</v>
      </c>
      <c r="BC8" s="7">
        <v>1.8E-3</v>
      </c>
      <c r="BD8" s="7">
        <v>1.6999999999999999E-3</v>
      </c>
      <c r="BE8" s="7">
        <v>1.6999999999999999E-3</v>
      </c>
      <c r="BF8" s="7">
        <v>1.6000000000000001E-3</v>
      </c>
      <c r="BG8" s="7">
        <v>1.5E-3</v>
      </c>
      <c r="BH8" s="7">
        <v>1.5E-3</v>
      </c>
      <c r="BI8" s="7">
        <v>1.4E-3</v>
      </c>
      <c r="BJ8" s="7">
        <v>1.2999999999999999E-3</v>
      </c>
      <c r="BK8" s="7">
        <v>1.2999999999999999E-3</v>
      </c>
      <c r="BL8" s="7">
        <v>1.1999999999999999E-3</v>
      </c>
      <c r="BM8" s="7">
        <v>1.1999999999999999E-3</v>
      </c>
      <c r="BN8" s="7">
        <v>1.1000000000000001E-3</v>
      </c>
      <c r="BO8" s="7">
        <v>1.1000000000000001E-3</v>
      </c>
      <c r="BP8" s="7">
        <v>1E-3</v>
      </c>
      <c r="BQ8" s="7">
        <v>1E-3</v>
      </c>
      <c r="BR8" s="7">
        <v>8.9999999999999998E-4</v>
      </c>
      <c r="BS8" s="7">
        <v>8.9999999999999998E-4</v>
      </c>
      <c r="BT8" s="7">
        <v>8.9999999999999998E-4</v>
      </c>
      <c r="BU8" s="7">
        <v>8.0000000000000004E-4</v>
      </c>
      <c r="BV8" s="7">
        <v>8.0000000000000004E-4</v>
      </c>
      <c r="BW8" s="7">
        <v>8.0000000000000004E-4</v>
      </c>
      <c r="BX8" s="7">
        <v>8.0000000000000004E-4</v>
      </c>
      <c r="BY8" s="7">
        <v>6.9999999999999999E-4</v>
      </c>
      <c r="BZ8" s="7">
        <v>6.9999999999999999E-4</v>
      </c>
      <c r="CA8" s="7">
        <v>6.9999999999999999E-4</v>
      </c>
      <c r="CB8" s="7">
        <v>5.9999999999999995E-4</v>
      </c>
      <c r="CC8" s="7">
        <v>5.9999999999999995E-4</v>
      </c>
      <c r="CD8" s="7">
        <v>5.9999999999999995E-4</v>
      </c>
      <c r="CE8" s="7">
        <v>5.9999999999999995E-4</v>
      </c>
      <c r="CF8" s="7">
        <v>5.0000000000000001E-4</v>
      </c>
      <c r="CG8" s="7">
        <v>5.0000000000000001E-4</v>
      </c>
      <c r="CH8" s="8">
        <v>0</v>
      </c>
      <c r="CI8" s="329">
        <v>0</v>
      </c>
    </row>
    <row r="9" spans="1:90" x14ac:dyDescent="0.3">
      <c r="A9" s="72" t="s">
        <v>564</v>
      </c>
      <c r="B9" s="10"/>
      <c r="C9" s="10"/>
      <c r="D9" s="10"/>
      <c r="E9" s="10" t="s">
        <v>744</v>
      </c>
      <c r="F9" s="10"/>
      <c r="G9" s="10"/>
      <c r="H9" s="10"/>
      <c r="I9" s="10"/>
      <c r="J9" s="10"/>
      <c r="K9" s="10"/>
      <c r="L9" s="10"/>
      <c r="M9" s="10"/>
      <c r="N9" s="10"/>
      <c r="O9" s="10"/>
      <c r="P9" s="10"/>
      <c r="Q9" s="10"/>
      <c r="R9" s="10"/>
      <c r="S9" s="10"/>
      <c r="T9" s="10"/>
      <c r="U9" s="10"/>
      <c r="V9" s="10"/>
      <c r="W9" s="10"/>
      <c r="X9" s="10"/>
      <c r="Y9" s="10"/>
      <c r="Z9" s="10"/>
      <c r="AA9" s="10"/>
      <c r="AB9" s="10"/>
      <c r="AC9" s="10"/>
      <c r="AD9" s="10"/>
      <c r="AE9" s="10"/>
      <c r="AF9" s="10"/>
      <c r="AG9" s="10"/>
      <c r="AH9" s="10"/>
      <c r="AI9" s="10"/>
      <c r="AJ9" s="10"/>
      <c r="AK9" s="10"/>
      <c r="AL9" s="10"/>
      <c r="AM9" s="10"/>
      <c r="AN9" s="10"/>
      <c r="AO9" s="10"/>
      <c r="AP9" s="10"/>
      <c r="AQ9" s="10"/>
      <c r="AR9" s="10"/>
      <c r="AS9" s="10"/>
      <c r="AT9" s="10"/>
      <c r="AU9" s="10"/>
      <c r="AV9" s="10"/>
      <c r="AW9" s="10"/>
      <c r="AX9" s="10"/>
      <c r="AY9" s="10"/>
      <c r="AZ9" s="10"/>
      <c r="BA9" s="10"/>
      <c r="BB9" s="10"/>
      <c r="BC9" s="10"/>
      <c r="BD9" s="10"/>
      <c r="BE9" s="10"/>
      <c r="BF9" s="10"/>
      <c r="BG9" s="10"/>
      <c r="BH9" s="10"/>
      <c r="BI9" s="10"/>
      <c r="BJ9" s="10"/>
      <c r="BK9" s="10"/>
      <c r="BL9" s="10"/>
      <c r="BM9" s="10"/>
      <c r="BN9" s="10"/>
      <c r="BO9" s="10"/>
      <c r="BP9" s="10"/>
      <c r="BQ9" s="10"/>
      <c r="BR9" s="10"/>
      <c r="BS9" s="10"/>
      <c r="BT9" s="10"/>
      <c r="BU9" s="10"/>
      <c r="BV9" s="10"/>
      <c r="BW9" s="10"/>
      <c r="BX9" s="10"/>
      <c r="BY9" s="10"/>
      <c r="BZ9" s="10"/>
      <c r="CA9" s="10"/>
      <c r="CB9" s="10"/>
      <c r="CC9" s="10"/>
      <c r="CD9" s="10"/>
      <c r="CE9" s="10"/>
      <c r="CF9" s="10"/>
      <c r="CG9" s="10"/>
      <c r="CH9" s="10"/>
      <c r="CI9" s="10"/>
      <c r="CJ9" s="10"/>
      <c r="CK9" s="10"/>
      <c r="CL9" s="11"/>
    </row>
    <row r="10" spans="1:90" x14ac:dyDescent="0.3">
      <c r="A10" s="147" t="s">
        <v>637</v>
      </c>
      <c r="B10" s="7" t="s">
        <v>94</v>
      </c>
      <c r="C10" s="78">
        <v>4</v>
      </c>
      <c r="E10" s="147" t="s">
        <v>745</v>
      </c>
      <c r="F10" s="313" t="s">
        <v>80</v>
      </c>
      <c r="G10" s="78">
        <v>0.3</v>
      </c>
      <c r="H10" s="12"/>
      <c r="I10" s="12"/>
      <c r="J10" s="12"/>
      <c r="K10" s="12"/>
      <c r="L10" s="12"/>
      <c r="M10" s="12"/>
      <c r="N10" s="12"/>
      <c r="O10" s="12"/>
      <c r="P10" s="12"/>
      <c r="Q10" s="12"/>
      <c r="R10" s="12"/>
      <c r="S10" s="12"/>
      <c r="T10" s="12"/>
      <c r="U10" s="12"/>
      <c r="V10" s="12"/>
      <c r="W10" s="12"/>
      <c r="X10" s="12"/>
      <c r="Y10" s="12"/>
      <c r="Z10" s="12"/>
      <c r="AA10" s="12"/>
      <c r="AB10" s="12"/>
      <c r="AC10" s="12"/>
      <c r="AD10" s="12"/>
      <c r="AE10" s="12"/>
      <c r="AF10" s="12"/>
      <c r="AG10" s="12"/>
      <c r="AH10" s="12"/>
      <c r="AI10" s="12"/>
      <c r="AJ10" s="12"/>
      <c r="AK10" s="12"/>
      <c r="AL10" s="12"/>
      <c r="AM10" s="12"/>
      <c r="AN10" s="12"/>
      <c r="AO10" s="12"/>
      <c r="AP10" s="12"/>
      <c r="AQ10" s="12"/>
      <c r="AR10" s="12"/>
      <c r="AS10" s="12"/>
      <c r="AT10" s="12"/>
      <c r="AU10" s="12"/>
      <c r="AV10" s="12"/>
      <c r="AW10" s="12"/>
      <c r="AX10" s="12"/>
      <c r="AY10" s="12"/>
      <c r="AZ10" s="12"/>
      <c r="BA10" s="12"/>
      <c r="BB10" s="12"/>
      <c r="BC10" s="12"/>
      <c r="BD10" s="12"/>
      <c r="BE10" s="12"/>
      <c r="BF10" s="12"/>
      <c r="BG10" s="12"/>
      <c r="BH10" s="12"/>
      <c r="BI10" s="12"/>
      <c r="BJ10" s="12"/>
      <c r="BK10" s="12"/>
      <c r="BL10" s="12"/>
      <c r="BM10" s="12"/>
      <c r="BN10" s="12"/>
      <c r="BO10" s="12"/>
      <c r="BP10" s="12"/>
      <c r="BQ10" s="12"/>
      <c r="BR10" s="12"/>
      <c r="BS10" s="12"/>
      <c r="BT10" s="12"/>
      <c r="BU10" s="12"/>
      <c r="BV10" s="12"/>
      <c r="BW10" s="12"/>
      <c r="BX10" s="12"/>
      <c r="BY10" s="12"/>
      <c r="BZ10" s="12"/>
      <c r="CA10" s="12"/>
      <c r="CB10" s="12"/>
      <c r="CC10" s="12"/>
      <c r="CD10" s="12"/>
      <c r="CE10" s="12"/>
      <c r="CF10" s="12"/>
      <c r="CG10" s="12"/>
      <c r="CH10" s="12"/>
      <c r="CI10" s="12"/>
      <c r="CJ10" s="12"/>
      <c r="CK10" s="12"/>
      <c r="CL10" s="13"/>
    </row>
    <row r="11" spans="1:90" x14ac:dyDescent="0.3">
      <c r="A11" s="147" t="s">
        <v>638</v>
      </c>
      <c r="B11" s="33" t="s">
        <v>190</v>
      </c>
      <c r="C11" s="78">
        <v>4.4359999999999997E-2</v>
      </c>
      <c r="D11" s="14"/>
      <c r="E11" s="12"/>
      <c r="F11" s="12"/>
      <c r="G11" s="12"/>
      <c r="H11" s="12"/>
      <c r="I11" s="12"/>
      <c r="J11" s="12"/>
      <c r="K11" s="12"/>
      <c r="L11" s="12"/>
      <c r="M11" s="12"/>
      <c r="N11" s="12"/>
      <c r="O11" s="12"/>
      <c r="P11" s="12"/>
      <c r="Q11" s="12"/>
      <c r="R11" s="12"/>
      <c r="S11" s="12"/>
      <c r="T11" s="12"/>
      <c r="U11" s="12"/>
      <c r="V11" s="12"/>
      <c r="W11" s="12"/>
      <c r="X11" s="12"/>
      <c r="Y11" s="12"/>
      <c r="Z11" s="12"/>
      <c r="AA11" s="12"/>
      <c r="AB11" s="12"/>
      <c r="AC11" s="12"/>
      <c r="AD11" s="12"/>
      <c r="AE11" s="12"/>
      <c r="AF11" s="12"/>
      <c r="AG11" s="12"/>
      <c r="AH11" s="12"/>
      <c r="AI11" s="12"/>
      <c r="AJ11" s="12"/>
      <c r="AK11" s="12"/>
      <c r="AL11" s="12"/>
      <c r="AM11" s="12"/>
      <c r="AN11" s="12"/>
      <c r="AO11" s="12"/>
      <c r="AP11" s="12"/>
      <c r="AQ11" s="12"/>
      <c r="AR11" s="12"/>
      <c r="AS11" s="12"/>
      <c r="AT11" s="12"/>
      <c r="AU11" s="12"/>
      <c r="AV11" s="12"/>
      <c r="AW11" s="12"/>
      <c r="AX11" s="12"/>
      <c r="AY11" s="12"/>
      <c r="AZ11" s="12"/>
      <c r="BA11" s="12"/>
      <c r="BB11" s="12"/>
      <c r="BC11" s="12"/>
      <c r="BD11" s="12"/>
      <c r="BE11" s="12"/>
      <c r="BF11" s="12"/>
      <c r="BG11" s="12"/>
      <c r="BH11" s="12"/>
      <c r="BI11" s="12"/>
      <c r="BJ11" s="12"/>
      <c r="BK11" s="12"/>
      <c r="BL11" s="12"/>
      <c r="BM11" s="12"/>
      <c r="BN11" s="12"/>
      <c r="BO11" s="12"/>
      <c r="BP11" s="12"/>
      <c r="BQ11" s="12"/>
      <c r="BR11" s="12"/>
      <c r="BS11" s="12"/>
      <c r="BT11" s="12"/>
      <c r="BU11" s="12"/>
      <c r="BV11" s="12"/>
      <c r="BW11" s="12"/>
      <c r="BX11" s="12"/>
      <c r="BY11" s="12"/>
      <c r="BZ11" s="12"/>
      <c r="CA11" s="12"/>
      <c r="CB11" s="12"/>
      <c r="CC11" s="12"/>
      <c r="CD11" s="12"/>
      <c r="CE11" s="12"/>
      <c r="CF11" s="12"/>
      <c r="CG11" s="12"/>
      <c r="CH11" s="12"/>
      <c r="CI11" s="12"/>
      <c r="CJ11" s="12"/>
      <c r="CK11" s="12"/>
      <c r="CL11" s="13"/>
    </row>
    <row r="12" spans="1:90" x14ac:dyDescent="0.3">
      <c r="A12" s="147"/>
      <c r="B12" s="7"/>
      <c r="C12" s="78"/>
      <c r="E12" s="12"/>
      <c r="F12" s="12"/>
      <c r="G12" s="12"/>
      <c r="H12" s="12"/>
      <c r="I12" s="12"/>
      <c r="J12" s="12"/>
      <c r="K12" s="12"/>
      <c r="L12" s="12"/>
      <c r="M12" s="12"/>
      <c r="N12" s="12"/>
      <c r="O12" s="12"/>
      <c r="P12" s="12"/>
      <c r="Q12" s="12"/>
      <c r="R12" s="12"/>
      <c r="S12" s="12"/>
      <c r="T12" s="12"/>
      <c r="U12" s="12"/>
      <c r="V12" s="12"/>
      <c r="W12" s="12"/>
      <c r="X12" s="12"/>
      <c r="Y12" s="12"/>
      <c r="Z12" s="12"/>
      <c r="AA12" s="12"/>
      <c r="AB12" s="12"/>
      <c r="AC12" s="12"/>
      <c r="AD12" s="12"/>
      <c r="AE12" s="12"/>
      <c r="AF12" s="12"/>
      <c r="AG12" s="12"/>
      <c r="AH12" s="12"/>
      <c r="AI12" s="12"/>
      <c r="AJ12" s="12"/>
      <c r="AK12" s="12"/>
      <c r="AL12" s="12"/>
      <c r="AM12" s="12"/>
      <c r="AN12" s="12"/>
      <c r="AO12" s="12"/>
      <c r="AP12" s="12"/>
      <c r="AQ12" s="12"/>
      <c r="AR12" s="12"/>
      <c r="AS12" s="12"/>
      <c r="AT12" s="12"/>
      <c r="AU12" s="12"/>
      <c r="AV12" s="12"/>
      <c r="AW12" s="12"/>
      <c r="AX12" s="12"/>
      <c r="AY12" s="12"/>
      <c r="AZ12" s="12"/>
      <c r="BA12" s="12"/>
      <c r="BB12" s="12"/>
      <c r="BC12" s="12"/>
      <c r="BD12" s="12"/>
      <c r="BE12" s="12"/>
      <c r="BF12" s="12"/>
      <c r="BG12" s="12"/>
      <c r="BH12" s="12"/>
      <c r="BI12" s="12"/>
      <c r="BJ12" s="12"/>
      <c r="BK12" s="12"/>
      <c r="BL12" s="12"/>
      <c r="BM12" s="12"/>
      <c r="BN12" s="12"/>
      <c r="BO12" s="12"/>
      <c r="BP12" s="12"/>
      <c r="BQ12" s="12"/>
      <c r="BR12" s="12"/>
      <c r="BS12" s="12"/>
      <c r="BT12" s="12"/>
      <c r="BU12" s="12"/>
      <c r="BV12" s="12"/>
      <c r="BW12" s="12"/>
      <c r="BX12" s="12"/>
      <c r="BY12" s="12"/>
      <c r="BZ12" s="12"/>
      <c r="CA12" s="12"/>
      <c r="CB12" s="12"/>
      <c r="CC12" s="12"/>
      <c r="CD12" s="12"/>
      <c r="CE12" s="12"/>
      <c r="CF12" s="12"/>
      <c r="CG12" s="12"/>
      <c r="CH12" s="12"/>
      <c r="CI12" s="12"/>
      <c r="CJ12" s="12"/>
      <c r="CK12" s="12"/>
      <c r="CL12" s="13"/>
    </row>
    <row r="13" spans="1:90" x14ac:dyDescent="0.3">
      <c r="A13" s="147"/>
      <c r="B13" s="7"/>
      <c r="C13" s="78"/>
      <c r="D13" s="14"/>
      <c r="E13" s="12"/>
      <c r="F13" s="12"/>
      <c r="G13" s="12"/>
      <c r="H13" s="12"/>
      <c r="I13" s="12"/>
      <c r="J13" s="12"/>
      <c r="K13" s="12"/>
      <c r="L13" s="12"/>
      <c r="M13" s="12"/>
      <c r="N13" s="12"/>
      <c r="O13" s="12"/>
      <c r="P13" s="12"/>
      <c r="Q13" s="12"/>
      <c r="R13" s="12"/>
      <c r="S13" s="12"/>
      <c r="T13" s="12"/>
      <c r="U13" s="12"/>
      <c r="V13" s="12"/>
      <c r="W13" s="12"/>
      <c r="X13" s="12"/>
      <c r="Y13" s="12"/>
      <c r="Z13" s="12"/>
      <c r="AA13" s="12"/>
      <c r="AB13" s="12"/>
      <c r="AC13" s="12"/>
      <c r="AD13" s="12"/>
      <c r="AE13" s="12"/>
      <c r="AF13" s="12"/>
      <c r="AG13" s="12"/>
      <c r="AH13" s="12"/>
      <c r="AI13" s="12"/>
      <c r="AJ13" s="12"/>
      <c r="AK13" s="12"/>
      <c r="AL13" s="12"/>
      <c r="AM13" s="12"/>
      <c r="AN13" s="12"/>
      <c r="AO13" s="12"/>
      <c r="AP13" s="12"/>
      <c r="AQ13" s="12"/>
      <c r="AR13" s="12"/>
      <c r="AS13" s="12"/>
      <c r="AT13" s="12"/>
      <c r="AU13" s="12"/>
      <c r="AV13" s="12"/>
      <c r="AW13" s="12"/>
      <c r="AX13" s="12"/>
      <c r="AY13" s="12"/>
      <c r="AZ13" s="12"/>
      <c r="BA13" s="12"/>
      <c r="BB13" s="12"/>
      <c r="BC13" s="12"/>
      <c r="BD13" s="12"/>
      <c r="BE13" s="12"/>
      <c r="BF13" s="12"/>
      <c r="BG13" s="12"/>
      <c r="BH13" s="12"/>
      <c r="BI13" s="12"/>
      <c r="BJ13" s="12"/>
      <c r="BK13" s="12"/>
      <c r="BL13" s="12"/>
      <c r="BM13" s="12"/>
      <c r="BN13" s="12"/>
      <c r="BO13" s="12"/>
      <c r="BP13" s="12"/>
      <c r="BQ13" s="12"/>
      <c r="BR13" s="12"/>
      <c r="BS13" s="12"/>
      <c r="BT13" s="12"/>
      <c r="BU13" s="12"/>
      <c r="BV13" s="12"/>
      <c r="BW13" s="12"/>
      <c r="BX13" s="12"/>
      <c r="BY13" s="12"/>
      <c r="BZ13" s="12"/>
      <c r="CA13" s="12"/>
      <c r="CB13" s="12"/>
      <c r="CC13" s="12"/>
      <c r="CD13" s="12"/>
      <c r="CE13" s="12"/>
      <c r="CF13" s="12"/>
      <c r="CG13" s="12"/>
      <c r="CH13" s="12"/>
      <c r="CI13" s="12"/>
      <c r="CJ13" s="12"/>
      <c r="CK13" s="12"/>
      <c r="CL13" s="13"/>
    </row>
    <row r="14" spans="1:90" x14ac:dyDescent="0.3">
      <c r="A14" s="147"/>
      <c r="B14" s="7"/>
      <c r="C14" s="78"/>
      <c r="E14" s="12"/>
      <c r="F14" s="12"/>
      <c r="G14" s="12"/>
      <c r="H14" s="12"/>
      <c r="I14" s="12"/>
      <c r="J14" s="12"/>
      <c r="K14" s="12"/>
      <c r="L14" s="12"/>
      <c r="M14" s="12"/>
      <c r="N14" s="12"/>
      <c r="O14" s="12"/>
      <c r="P14" s="12"/>
      <c r="Q14" s="12"/>
      <c r="R14" s="12"/>
      <c r="S14" s="12"/>
      <c r="T14" s="12"/>
      <c r="U14" s="12"/>
      <c r="V14" s="12"/>
      <c r="W14" s="12"/>
      <c r="X14" s="12"/>
      <c r="Y14" s="12"/>
      <c r="Z14" s="12"/>
      <c r="AA14" s="12"/>
      <c r="AB14" s="12"/>
      <c r="AC14" s="12"/>
      <c r="AD14" s="12"/>
      <c r="AE14" s="12"/>
      <c r="AF14" s="12"/>
      <c r="AG14" s="12"/>
      <c r="AH14" s="12"/>
      <c r="AI14" s="12"/>
      <c r="AJ14" s="12"/>
      <c r="AK14" s="12"/>
      <c r="AL14" s="12"/>
      <c r="AM14" s="12"/>
      <c r="AN14" s="12"/>
      <c r="AO14" s="12"/>
      <c r="AP14" s="12"/>
      <c r="AQ14" s="12"/>
      <c r="AR14" s="12"/>
      <c r="AS14" s="12"/>
      <c r="AT14" s="12"/>
      <c r="AU14" s="12"/>
      <c r="AV14" s="12"/>
      <c r="AW14" s="12"/>
      <c r="AX14" s="12"/>
      <c r="AY14" s="12"/>
      <c r="AZ14" s="12"/>
      <c r="BA14" s="12"/>
      <c r="BB14" s="12"/>
      <c r="BC14" s="12"/>
      <c r="BD14" s="12"/>
      <c r="BE14" s="12"/>
      <c r="BF14" s="12"/>
      <c r="BG14" s="12"/>
      <c r="BH14" s="12"/>
      <c r="BI14" s="12"/>
      <c r="BJ14" s="12"/>
      <c r="BK14" s="12"/>
      <c r="BL14" s="12"/>
      <c r="BM14" s="12"/>
      <c r="BN14" s="12"/>
      <c r="BO14" s="12"/>
      <c r="BP14" s="12"/>
      <c r="BQ14" s="12"/>
      <c r="BR14" s="12"/>
      <c r="BS14" s="12"/>
      <c r="BT14" s="12"/>
      <c r="BU14" s="12"/>
      <c r="BV14" s="12"/>
      <c r="BW14" s="12"/>
      <c r="BX14" s="12"/>
      <c r="BY14" s="12"/>
      <c r="BZ14" s="12"/>
      <c r="CA14" s="12"/>
      <c r="CB14" s="12"/>
      <c r="CC14" s="12"/>
      <c r="CD14" s="12"/>
      <c r="CE14" s="12"/>
      <c r="CF14" s="12"/>
      <c r="CG14" s="12"/>
      <c r="CH14" s="12"/>
      <c r="CI14" s="12"/>
      <c r="CJ14" s="12"/>
      <c r="CK14" s="12"/>
      <c r="CL14" s="13"/>
    </row>
    <row r="15" spans="1:90" x14ac:dyDescent="0.3">
      <c r="A15" s="72" t="s">
        <v>665</v>
      </c>
      <c r="B15" s="10"/>
      <c r="C15" s="10"/>
      <c r="D15" s="23"/>
      <c r="E15" s="23"/>
      <c r="F15" s="23"/>
      <c r="G15" s="23"/>
      <c r="H15" s="23"/>
      <c r="I15" s="23"/>
      <c r="J15" s="23"/>
      <c r="K15" s="23"/>
      <c r="L15" s="23"/>
      <c r="M15" s="23"/>
      <c r="N15" s="23"/>
      <c r="O15" s="23"/>
      <c r="P15" s="23"/>
      <c r="Q15" s="23"/>
      <c r="R15" s="23"/>
      <c r="S15" s="23"/>
      <c r="T15" s="23"/>
      <c r="U15" s="23"/>
      <c r="V15" s="23"/>
      <c r="W15" s="23"/>
      <c r="X15" s="23"/>
      <c r="Y15" s="23"/>
      <c r="Z15" s="23"/>
      <c r="AA15" s="23"/>
      <c r="AB15" s="23"/>
      <c r="AC15" s="23"/>
      <c r="AD15" s="23"/>
      <c r="AE15" s="23"/>
      <c r="AF15" s="23"/>
      <c r="AG15" s="23"/>
      <c r="AH15" s="23"/>
      <c r="AI15" s="23"/>
      <c r="AJ15" s="23"/>
      <c r="AK15" s="23"/>
      <c r="AL15" s="23"/>
      <c r="AM15" s="23"/>
      <c r="AN15" s="23"/>
      <c r="AO15" s="23"/>
      <c r="AP15" s="23"/>
      <c r="AQ15" s="23"/>
      <c r="AR15" s="23"/>
      <c r="AS15" s="23"/>
      <c r="AT15" s="23"/>
      <c r="AU15" s="23"/>
      <c r="AV15" s="23"/>
      <c r="AW15" s="23"/>
      <c r="AX15" s="23"/>
      <c r="AY15" s="23"/>
      <c r="AZ15" s="23"/>
      <c r="BA15" s="23"/>
      <c r="BB15" s="23"/>
      <c r="BC15" s="23"/>
      <c r="BD15" s="23"/>
      <c r="BE15" s="23"/>
      <c r="BF15" s="23"/>
      <c r="BG15" s="23"/>
      <c r="BH15" s="23"/>
      <c r="BI15" s="23"/>
      <c r="BJ15" s="23"/>
      <c r="BK15" s="23"/>
      <c r="BL15" s="23"/>
      <c r="BM15" s="23"/>
      <c r="BN15" s="23"/>
      <c r="BO15" s="23"/>
      <c r="BP15" s="23"/>
      <c r="BQ15" s="23"/>
      <c r="BR15" s="23"/>
      <c r="BS15" s="23"/>
      <c r="BT15" s="23"/>
      <c r="BU15" s="23"/>
      <c r="BV15" s="23"/>
      <c r="BW15" s="23"/>
      <c r="BX15" s="23"/>
      <c r="BY15" s="23"/>
      <c r="BZ15" s="23"/>
      <c r="CA15" s="23"/>
      <c r="CB15" s="23"/>
      <c r="CC15" s="23"/>
      <c r="CD15" s="23"/>
      <c r="CE15" s="23"/>
      <c r="CF15" s="23"/>
      <c r="CG15" s="23"/>
      <c r="CH15" s="23"/>
      <c r="CI15" s="23"/>
      <c r="CJ15" s="23"/>
      <c r="CK15" s="23"/>
      <c r="CL15" s="299"/>
    </row>
    <row r="16" spans="1:90" s="15" customFormat="1" x14ac:dyDescent="0.3">
      <c r="A16" s="147" t="s">
        <v>799</v>
      </c>
      <c r="B16" s="159" t="s">
        <v>664</v>
      </c>
      <c r="C16" s="298">
        <v>0</v>
      </c>
    </row>
    <row r="17" spans="1:90" x14ac:dyDescent="0.3">
      <c r="A17" s="147" t="s">
        <v>800</v>
      </c>
      <c r="B17" s="159" t="s">
        <v>664</v>
      </c>
      <c r="C17" s="232">
        <v>0</v>
      </c>
      <c r="D17" s="15"/>
      <c r="E17" s="15"/>
      <c r="F17" s="12"/>
      <c r="G17" s="12"/>
      <c r="H17" s="12"/>
      <c r="I17" s="12"/>
      <c r="J17" s="12"/>
      <c r="K17" s="12"/>
      <c r="L17" s="12"/>
      <c r="M17" s="12"/>
      <c r="N17" s="12"/>
      <c r="O17" s="12"/>
      <c r="P17" s="12"/>
      <c r="Q17" s="12"/>
      <c r="R17" s="12"/>
      <c r="S17" s="12"/>
      <c r="T17" s="12"/>
      <c r="U17" s="12"/>
      <c r="V17" s="12"/>
      <c r="W17" s="12"/>
      <c r="X17" s="12"/>
      <c r="Y17" s="12"/>
      <c r="Z17" s="12"/>
      <c r="AA17" s="12"/>
      <c r="AB17" s="12"/>
      <c r="AC17" s="12"/>
      <c r="AD17" s="12"/>
      <c r="AE17" s="12"/>
      <c r="AF17" s="12"/>
      <c r="AG17" s="12"/>
      <c r="AH17" s="12"/>
      <c r="AI17" s="12"/>
      <c r="AJ17" s="12"/>
      <c r="AK17" s="12"/>
      <c r="AL17" s="12"/>
      <c r="AM17" s="12"/>
      <c r="AN17" s="12"/>
      <c r="AO17" s="12"/>
      <c r="AP17" s="12"/>
      <c r="AQ17" s="12"/>
      <c r="AR17" s="12"/>
      <c r="AS17" s="12"/>
      <c r="AT17" s="12"/>
      <c r="AU17" s="12"/>
      <c r="AV17" s="12"/>
      <c r="AW17" s="12"/>
      <c r="AX17" s="12"/>
      <c r="AY17" s="12"/>
      <c r="AZ17" s="12"/>
      <c r="BA17" s="12"/>
      <c r="BB17" s="12"/>
      <c r="BC17" s="12"/>
      <c r="BD17" s="12"/>
      <c r="BE17" s="12"/>
      <c r="BF17" s="12"/>
      <c r="BG17" s="12"/>
      <c r="BH17" s="12"/>
      <c r="BI17" s="12"/>
      <c r="BJ17" s="12"/>
      <c r="BK17" s="12"/>
      <c r="BL17" s="12"/>
      <c r="BM17" s="12"/>
      <c r="BN17" s="12"/>
      <c r="BO17" s="12"/>
      <c r="BP17" s="12"/>
      <c r="BQ17" s="12"/>
      <c r="BR17" s="12"/>
      <c r="BS17" s="12"/>
      <c r="BT17" s="12"/>
      <c r="BU17" s="12"/>
      <c r="BV17" s="12"/>
      <c r="BW17" s="12"/>
      <c r="BX17" s="12"/>
      <c r="BY17" s="12"/>
      <c r="BZ17" s="12"/>
      <c r="CA17" s="12"/>
      <c r="CB17" s="12"/>
      <c r="CC17" s="12"/>
      <c r="CD17" s="12"/>
      <c r="CE17" s="12"/>
      <c r="CF17" s="12"/>
      <c r="CG17" s="12"/>
      <c r="CH17" s="12"/>
      <c r="CI17" s="12"/>
      <c r="CJ17" s="12"/>
      <c r="CK17" s="12"/>
      <c r="CL17" s="13"/>
    </row>
    <row r="18" spans="1:90" x14ac:dyDescent="0.3">
      <c r="A18" s="72" t="s">
        <v>8</v>
      </c>
      <c r="B18" s="23"/>
      <c r="C18" s="23"/>
      <c r="D18" s="23"/>
      <c r="E18" s="22"/>
      <c r="F18" s="22"/>
      <c r="G18" s="22"/>
      <c r="H18" s="10"/>
      <c r="I18" s="10"/>
      <c r="J18" s="10"/>
      <c r="K18" s="10"/>
      <c r="L18" s="10"/>
      <c r="M18" s="10"/>
      <c r="N18" s="10"/>
      <c r="O18" s="10"/>
      <c r="P18" s="10"/>
      <c r="Q18" s="10"/>
      <c r="R18" s="10"/>
      <c r="S18" s="10"/>
      <c r="T18" s="10"/>
      <c r="U18" s="10"/>
      <c r="V18" s="10"/>
      <c r="W18" s="10"/>
      <c r="X18" s="10"/>
      <c r="Y18" s="10"/>
      <c r="Z18" s="10"/>
      <c r="AA18" s="10"/>
      <c r="AB18" s="10"/>
      <c r="AC18" s="10"/>
      <c r="AD18" s="10"/>
      <c r="AE18" s="10"/>
      <c r="AF18" s="10"/>
      <c r="AG18" s="10"/>
      <c r="AH18" s="10"/>
      <c r="AI18" s="10"/>
      <c r="AJ18" s="10"/>
      <c r="AK18" s="10"/>
      <c r="AL18" s="10"/>
      <c r="AM18" s="10"/>
      <c r="AN18" s="10"/>
      <c r="AO18" s="10"/>
      <c r="AP18" s="10"/>
      <c r="AQ18" s="10"/>
      <c r="AR18" s="10"/>
      <c r="AS18" s="10"/>
      <c r="AT18" s="10"/>
      <c r="AU18" s="10"/>
      <c r="AV18" s="10"/>
      <c r="AW18" s="10"/>
      <c r="AX18" s="10"/>
      <c r="AY18" s="10"/>
      <c r="AZ18" s="10"/>
      <c r="BA18" s="10"/>
      <c r="BB18" s="10"/>
      <c r="BC18" s="10"/>
      <c r="BD18" s="10"/>
      <c r="BE18" s="10"/>
      <c r="BF18" s="10"/>
      <c r="BG18" s="10"/>
      <c r="BH18" s="10"/>
      <c r="BI18" s="10"/>
      <c r="BJ18" s="10"/>
      <c r="BK18" s="10"/>
      <c r="BL18" s="10"/>
      <c r="BM18" s="10"/>
      <c r="BN18" s="10"/>
      <c r="BO18" s="10"/>
      <c r="BP18" s="10"/>
      <c r="BQ18" s="10"/>
      <c r="BR18" s="10"/>
      <c r="BS18" s="10"/>
      <c r="BT18" s="10"/>
      <c r="BU18" s="10"/>
      <c r="BV18" s="10"/>
      <c r="BW18" s="10"/>
      <c r="BX18" s="10"/>
      <c r="BY18" s="10"/>
      <c r="BZ18" s="10"/>
      <c r="CA18" s="10"/>
      <c r="CB18" s="10"/>
      <c r="CC18" s="10"/>
      <c r="CD18" s="10"/>
      <c r="CE18" s="10"/>
      <c r="CF18" s="10"/>
      <c r="CG18" s="10"/>
      <c r="CH18" s="10"/>
      <c r="CI18" s="10"/>
      <c r="CJ18" s="10"/>
      <c r="CK18" s="10"/>
      <c r="CL18" s="11"/>
    </row>
    <row r="19" spans="1:90" x14ac:dyDescent="0.3">
      <c r="A19" s="480" t="s">
        <v>9</v>
      </c>
      <c r="B19" s="453" t="s">
        <v>445</v>
      </c>
      <c r="C19" s="453"/>
      <c r="D19" s="443">
        <v>1</v>
      </c>
      <c r="E19" s="44"/>
      <c r="F19" s="44"/>
      <c r="G19" s="226"/>
      <c r="H19" s="12"/>
      <c r="J19" s="12"/>
      <c r="K19" s="12"/>
      <c r="L19" s="223"/>
      <c r="M19" s="12"/>
      <c r="N19" s="12"/>
      <c r="O19" s="12"/>
      <c r="P19" s="12"/>
      <c r="Q19" s="12"/>
      <c r="R19" s="12"/>
      <c r="S19" s="12"/>
      <c r="T19" s="12"/>
      <c r="U19" s="12"/>
      <c r="V19" s="12"/>
      <c r="W19" s="12"/>
      <c r="X19" s="12"/>
      <c r="Y19" s="12"/>
      <c r="Z19" s="12"/>
      <c r="AA19" s="12"/>
      <c r="AB19" s="12"/>
      <c r="AC19" s="12"/>
      <c r="AD19" s="12"/>
      <c r="AE19" s="12"/>
      <c r="AF19" s="12"/>
      <c r="AG19" s="12"/>
      <c r="AH19" s="12"/>
      <c r="AI19" s="12"/>
      <c r="AJ19" s="12"/>
      <c r="AK19" s="12"/>
      <c r="AL19" s="12"/>
      <c r="AM19" s="12"/>
      <c r="AN19" s="12"/>
      <c r="AO19" s="12"/>
      <c r="AP19" s="12"/>
      <c r="AQ19" s="12"/>
      <c r="AR19" s="12"/>
      <c r="AS19" s="12"/>
      <c r="AT19" s="12"/>
      <c r="AU19" s="12"/>
      <c r="AV19" s="12"/>
      <c r="AW19" s="12"/>
      <c r="AX19" s="12"/>
      <c r="AY19" s="12"/>
      <c r="AZ19" s="12"/>
      <c r="BA19" s="12"/>
      <c r="BB19" s="12"/>
      <c r="BC19" s="12"/>
      <c r="BD19" s="12"/>
      <c r="BE19" s="12"/>
      <c r="BF19" s="12"/>
      <c r="BG19" s="12"/>
      <c r="BH19" s="12"/>
      <c r="BI19" s="12"/>
      <c r="BJ19" s="12"/>
      <c r="BK19" s="12"/>
      <c r="BL19" s="12"/>
      <c r="BM19" s="12"/>
      <c r="BN19" s="12"/>
      <c r="BO19" s="12"/>
      <c r="BP19" s="12"/>
      <c r="BQ19" s="12"/>
      <c r="BR19" s="12"/>
      <c r="BS19" s="12"/>
      <c r="BT19" s="12"/>
      <c r="BU19" s="12"/>
      <c r="BV19" s="12"/>
      <c r="BW19" s="12"/>
      <c r="BX19" s="12"/>
      <c r="BY19" s="12"/>
      <c r="BZ19" s="12"/>
      <c r="CA19" s="12"/>
      <c r="CB19" s="12"/>
      <c r="CC19" s="12"/>
      <c r="CD19" s="12"/>
      <c r="CE19" s="12"/>
      <c r="CF19" s="12"/>
      <c r="CG19" s="12"/>
      <c r="CH19" s="12"/>
      <c r="CI19" s="12"/>
      <c r="CJ19" s="12"/>
      <c r="CK19" s="12"/>
      <c r="CL19" s="13"/>
    </row>
    <row r="20" spans="1:90" x14ac:dyDescent="0.3">
      <c r="A20" s="480"/>
      <c r="B20" s="453" t="s">
        <v>446</v>
      </c>
      <c r="C20" s="453"/>
      <c r="D20" s="443"/>
      <c r="E20" s="44"/>
      <c r="F20" s="44"/>
      <c r="G20" s="226"/>
      <c r="H20" s="12"/>
      <c r="J20" s="12"/>
      <c r="K20" s="12"/>
      <c r="L20" s="224"/>
      <c r="M20" s="12"/>
      <c r="N20" s="12"/>
      <c r="O20" s="12"/>
      <c r="P20" s="12"/>
      <c r="Q20" s="12"/>
      <c r="R20" s="12"/>
      <c r="S20" s="12"/>
      <c r="T20" s="12"/>
      <c r="U20" s="12"/>
      <c r="V20" s="12"/>
      <c r="W20" s="12"/>
      <c r="X20" s="12"/>
      <c r="Y20" s="12"/>
      <c r="Z20" s="12"/>
      <c r="AA20" s="12"/>
      <c r="AB20" s="12"/>
      <c r="AC20" s="12"/>
      <c r="AD20" s="12"/>
      <c r="AE20" s="12"/>
      <c r="AF20" s="12"/>
      <c r="AG20" s="12"/>
      <c r="AH20" s="12"/>
      <c r="AI20" s="12"/>
      <c r="AJ20" s="12"/>
      <c r="AK20" s="12"/>
      <c r="AL20" s="12"/>
      <c r="AM20" s="12"/>
      <c r="AN20" s="12"/>
      <c r="AO20" s="12"/>
      <c r="AP20" s="12"/>
      <c r="AQ20" s="12"/>
      <c r="AR20" s="12"/>
      <c r="AS20" s="12"/>
      <c r="AT20" s="12"/>
      <c r="AU20" s="12"/>
      <c r="AV20" s="12"/>
      <c r="AW20" s="12"/>
      <c r="AX20" s="12"/>
      <c r="AY20" s="12"/>
      <c r="AZ20" s="12"/>
      <c r="BA20" s="12"/>
      <c r="BB20" s="12"/>
      <c r="BC20" s="12"/>
      <c r="BD20" s="12"/>
      <c r="BE20" s="12"/>
      <c r="BF20" s="12"/>
      <c r="BG20" s="12"/>
      <c r="BH20" s="12"/>
      <c r="BI20" s="12"/>
      <c r="BJ20" s="12"/>
      <c r="BK20" s="12"/>
      <c r="BL20" s="12"/>
      <c r="BM20" s="12"/>
      <c r="BN20" s="12"/>
      <c r="BO20" s="12"/>
      <c r="BP20" s="12"/>
      <c r="BQ20" s="12"/>
      <c r="BR20" s="12"/>
      <c r="BS20" s="12"/>
      <c r="BT20" s="12"/>
      <c r="BU20" s="12"/>
      <c r="BV20" s="12"/>
      <c r="BW20" s="12"/>
      <c r="BX20" s="12"/>
      <c r="BY20" s="12"/>
      <c r="BZ20" s="12"/>
      <c r="CA20" s="12"/>
      <c r="CB20" s="12"/>
      <c r="CC20" s="12"/>
      <c r="CD20" s="12"/>
      <c r="CE20" s="12"/>
      <c r="CF20" s="12"/>
      <c r="CG20" s="12"/>
      <c r="CH20" s="12"/>
      <c r="CI20" s="12"/>
      <c r="CJ20" s="12"/>
      <c r="CK20" s="12"/>
      <c r="CL20" s="13"/>
    </row>
    <row r="21" spans="1:90" x14ac:dyDescent="0.3">
      <c r="A21" s="480"/>
      <c r="B21" s="453" t="s">
        <v>447</v>
      </c>
      <c r="C21" s="453"/>
      <c r="D21" s="443"/>
      <c r="E21" s="44"/>
      <c r="F21" s="44"/>
      <c r="G21" s="226"/>
      <c r="H21" s="12"/>
      <c r="J21" s="12"/>
      <c r="K21" s="12"/>
      <c r="L21" s="224"/>
      <c r="M21" s="12"/>
      <c r="N21" s="12"/>
      <c r="O21" s="12"/>
      <c r="P21" s="12"/>
      <c r="Q21" s="12"/>
      <c r="R21" s="12"/>
      <c r="S21" s="12"/>
      <c r="T21" s="12"/>
      <c r="U21" s="12"/>
      <c r="V21" s="12"/>
      <c r="W21" s="12"/>
      <c r="X21" s="12"/>
      <c r="Y21" s="12"/>
      <c r="Z21" s="12"/>
      <c r="AA21" s="12"/>
      <c r="AB21" s="12"/>
      <c r="AC21" s="12"/>
      <c r="AD21" s="12"/>
      <c r="AE21" s="12"/>
      <c r="AF21" s="12"/>
      <c r="AG21" s="12"/>
      <c r="AH21" s="12"/>
      <c r="AI21" s="12"/>
      <c r="AJ21" s="12"/>
      <c r="AK21" s="12"/>
      <c r="AL21" s="12"/>
      <c r="AM21" s="12"/>
      <c r="AN21" s="12"/>
      <c r="AO21" s="12"/>
      <c r="AP21" s="12"/>
      <c r="AQ21" s="12"/>
      <c r="AR21" s="12"/>
      <c r="AS21" s="12"/>
      <c r="AT21" s="12"/>
      <c r="AU21" s="12"/>
      <c r="AV21" s="12"/>
      <c r="AW21" s="12"/>
      <c r="AX21" s="12"/>
      <c r="AY21" s="12"/>
      <c r="AZ21" s="12"/>
      <c r="BA21" s="12"/>
      <c r="BB21" s="12"/>
      <c r="BC21" s="12"/>
      <c r="BD21" s="12"/>
      <c r="BE21" s="12"/>
      <c r="BF21" s="12"/>
      <c r="BG21" s="12"/>
      <c r="BH21" s="12"/>
      <c r="BI21" s="12"/>
      <c r="BJ21" s="12"/>
      <c r="BK21" s="12"/>
      <c r="BL21" s="12"/>
      <c r="BM21" s="12"/>
      <c r="BN21" s="12"/>
      <c r="BO21" s="12"/>
      <c r="BP21" s="12"/>
      <c r="BQ21" s="12"/>
      <c r="BR21" s="12"/>
      <c r="BS21" s="12"/>
      <c r="BT21" s="12"/>
      <c r="BU21" s="12"/>
      <c r="BV21" s="12"/>
      <c r="BW21" s="12"/>
      <c r="BX21" s="12"/>
      <c r="BY21" s="12"/>
      <c r="BZ21" s="12"/>
      <c r="CA21" s="12"/>
      <c r="CB21" s="12"/>
      <c r="CC21" s="12"/>
      <c r="CD21" s="12"/>
      <c r="CE21" s="12"/>
      <c r="CF21" s="12"/>
      <c r="CG21" s="12"/>
      <c r="CH21" s="12"/>
      <c r="CI21" s="12"/>
      <c r="CJ21" s="12"/>
      <c r="CK21" s="12"/>
      <c r="CL21" s="13"/>
    </row>
    <row r="22" spans="1:90" x14ac:dyDescent="0.3">
      <c r="A22" s="446"/>
      <c r="B22" s="453" t="s">
        <v>448</v>
      </c>
      <c r="C22" s="453"/>
      <c r="D22" s="443"/>
      <c r="E22" s="28" t="s">
        <v>449</v>
      </c>
      <c r="F22" s="222">
        <v>0</v>
      </c>
      <c r="G22" s="29" t="s">
        <v>450</v>
      </c>
      <c r="H22" s="70">
        <v>2015</v>
      </c>
      <c r="L22" s="225"/>
      <c r="M22" s="34"/>
      <c r="N22" s="227"/>
      <c r="O22" s="15"/>
      <c r="P22" s="15"/>
      <c r="Q22" s="12"/>
      <c r="R22" s="12"/>
      <c r="S22" s="12"/>
      <c r="T22" s="12"/>
      <c r="U22" s="12"/>
      <c r="V22" s="12"/>
      <c r="W22" s="12"/>
      <c r="X22" s="12"/>
      <c r="Y22" s="12"/>
      <c r="Z22" s="12"/>
      <c r="AA22" s="12"/>
      <c r="AB22" s="12"/>
      <c r="AC22" s="12"/>
      <c r="AD22" s="12"/>
      <c r="AE22" s="12"/>
      <c r="AF22" s="12"/>
      <c r="AG22" s="12"/>
      <c r="AH22" s="12"/>
      <c r="AI22" s="12"/>
      <c r="AJ22" s="12"/>
      <c r="AK22" s="12"/>
      <c r="AL22" s="12"/>
      <c r="AM22" s="12"/>
      <c r="AN22" s="12"/>
      <c r="AO22" s="12"/>
      <c r="AP22" s="12"/>
      <c r="AQ22" s="12"/>
      <c r="AR22" s="12"/>
      <c r="AS22" s="12"/>
      <c r="AT22" s="12"/>
      <c r="AU22" s="12"/>
      <c r="AV22" s="12"/>
      <c r="AW22" s="12"/>
      <c r="AX22" s="12"/>
      <c r="AY22" s="12"/>
      <c r="AZ22" s="12"/>
      <c r="BA22" s="12"/>
      <c r="BB22" s="12"/>
      <c r="BC22" s="12"/>
      <c r="BD22" s="12"/>
      <c r="BE22" s="12"/>
      <c r="BF22" s="12"/>
      <c r="BG22" s="12"/>
      <c r="BH22" s="12"/>
      <c r="BI22" s="12"/>
      <c r="BJ22" s="12"/>
      <c r="BK22" s="12"/>
      <c r="BL22" s="12"/>
      <c r="BM22" s="12"/>
      <c r="BN22" s="12"/>
      <c r="BO22" s="12"/>
      <c r="BP22" s="12"/>
      <c r="BQ22" s="12"/>
      <c r="BR22" s="12"/>
      <c r="BS22" s="12"/>
      <c r="BT22" s="12"/>
      <c r="BU22" s="12"/>
      <c r="BV22" s="12"/>
      <c r="BW22" s="12"/>
      <c r="BX22" s="12"/>
      <c r="BY22" s="12"/>
      <c r="BZ22" s="12"/>
      <c r="CA22" s="12"/>
      <c r="CB22" s="12"/>
      <c r="CC22" s="12"/>
      <c r="CD22" s="12"/>
      <c r="CE22" s="12"/>
      <c r="CF22" s="12"/>
      <c r="CG22" s="12"/>
      <c r="CH22" s="12"/>
      <c r="CI22" s="12"/>
      <c r="CJ22" s="12"/>
      <c r="CK22" s="12"/>
      <c r="CL22" s="13"/>
    </row>
    <row r="23" spans="1:90" x14ac:dyDescent="0.3">
      <c r="A23" s="72" t="s">
        <v>44</v>
      </c>
      <c r="B23" s="21"/>
      <c r="C23" s="21"/>
      <c r="D23" s="21"/>
      <c r="E23" s="21"/>
      <c r="F23" s="21"/>
      <c r="G23" s="21"/>
      <c r="H23" s="10"/>
      <c r="I23" s="10"/>
      <c r="J23" s="10"/>
      <c r="K23" s="10"/>
      <c r="L23" s="10"/>
      <c r="M23" s="21"/>
      <c r="N23" s="21"/>
      <c r="O23" s="21"/>
      <c r="P23" s="21"/>
      <c r="Q23" s="10"/>
      <c r="R23" s="10"/>
      <c r="S23" s="10"/>
      <c r="T23" s="10"/>
      <c r="U23" s="10"/>
      <c r="V23" s="10"/>
      <c r="W23" s="10"/>
      <c r="X23" s="10"/>
      <c r="Y23" s="10"/>
      <c r="Z23" s="10"/>
      <c r="AA23" s="10"/>
      <c r="AB23" s="10"/>
      <c r="AC23" s="10"/>
      <c r="AD23" s="10"/>
      <c r="AE23" s="10"/>
      <c r="AF23" s="10"/>
      <c r="AG23" s="10"/>
      <c r="AH23" s="10"/>
      <c r="AI23" s="10"/>
      <c r="AJ23" s="10"/>
      <c r="AK23" s="10"/>
      <c r="AL23" s="10"/>
      <c r="AM23" s="10"/>
      <c r="AN23" s="10"/>
      <c r="AO23" s="10"/>
      <c r="AP23" s="10"/>
      <c r="AQ23" s="10"/>
      <c r="AR23" s="10"/>
      <c r="AS23" s="10"/>
      <c r="AT23" s="10"/>
      <c r="AU23" s="10"/>
      <c r="AV23" s="10"/>
      <c r="AW23" s="10"/>
      <c r="AX23" s="10"/>
      <c r="AY23" s="10"/>
      <c r="AZ23" s="10"/>
      <c r="BA23" s="10"/>
      <c r="BB23" s="10"/>
      <c r="BC23" s="10"/>
      <c r="BD23" s="10"/>
      <c r="BE23" s="10"/>
      <c r="BF23" s="10"/>
      <c r="BG23" s="10"/>
      <c r="BH23" s="10"/>
      <c r="BI23" s="10"/>
      <c r="BJ23" s="10"/>
      <c r="BK23" s="10"/>
      <c r="BL23" s="10"/>
      <c r="BM23" s="10"/>
      <c r="BN23" s="10"/>
      <c r="BO23" s="10"/>
      <c r="BP23" s="10"/>
      <c r="BQ23" s="10"/>
      <c r="BR23" s="10"/>
      <c r="BS23" s="10"/>
      <c r="BT23" s="10"/>
      <c r="BU23" s="10"/>
      <c r="BV23" s="10"/>
      <c r="BW23" s="10"/>
      <c r="BX23" s="10"/>
      <c r="BY23" s="10"/>
      <c r="BZ23" s="10"/>
      <c r="CA23" s="10"/>
      <c r="CB23" s="10"/>
      <c r="CC23" s="10"/>
      <c r="CD23" s="10"/>
      <c r="CE23" s="10"/>
      <c r="CF23" s="10"/>
      <c r="CG23" s="10"/>
      <c r="CH23" s="10"/>
      <c r="CI23" s="10"/>
      <c r="CJ23" s="10"/>
      <c r="CK23" s="10"/>
      <c r="CL23" s="11"/>
    </row>
    <row r="24" spans="1:90" ht="15" customHeight="1" x14ac:dyDescent="0.3">
      <c r="A24" s="147" t="s">
        <v>186</v>
      </c>
      <c r="B24" s="33" t="s">
        <v>312</v>
      </c>
      <c r="C24" s="78">
        <v>1</v>
      </c>
      <c r="D24" s="14"/>
      <c r="E24" s="147" t="s">
        <v>703</v>
      </c>
      <c r="F24" s="313" t="s">
        <v>312</v>
      </c>
      <c r="G24" s="78">
        <v>0.25</v>
      </c>
      <c r="K24" s="12"/>
      <c r="L24" s="12"/>
      <c r="M24" s="12"/>
      <c r="N24" s="12"/>
      <c r="O24" s="12"/>
      <c r="P24" s="12"/>
      <c r="Q24" s="12"/>
      <c r="R24" s="12"/>
      <c r="S24" s="12"/>
      <c r="T24" s="12"/>
      <c r="U24" s="12"/>
      <c r="V24" s="12"/>
      <c r="W24" s="12"/>
      <c r="X24" s="12"/>
      <c r="Y24" s="12"/>
      <c r="Z24" s="12"/>
      <c r="AA24" s="12"/>
      <c r="AB24" s="12"/>
      <c r="AC24" s="12"/>
      <c r="AD24" s="12"/>
      <c r="AE24" s="12"/>
      <c r="AF24" s="12"/>
      <c r="AG24" s="12"/>
      <c r="AH24" s="12"/>
      <c r="AI24" s="12"/>
      <c r="AJ24" s="12"/>
      <c r="AK24" s="12"/>
      <c r="AL24" s="12"/>
      <c r="AM24" s="12"/>
      <c r="AN24" s="12"/>
      <c r="AO24" s="12"/>
      <c r="AP24" s="12"/>
      <c r="AQ24" s="12"/>
      <c r="AR24" s="12"/>
      <c r="AS24" s="12"/>
      <c r="AT24" s="12"/>
      <c r="AU24" s="12"/>
      <c r="AV24" s="12"/>
      <c r="AW24" s="12"/>
      <c r="AX24" s="12"/>
      <c r="AY24" s="12"/>
      <c r="AZ24" s="12"/>
      <c r="BA24" s="12"/>
      <c r="BB24" s="12"/>
      <c r="BC24" s="12"/>
      <c r="BD24" s="12"/>
      <c r="BE24" s="12"/>
      <c r="BF24" s="12"/>
      <c r="BG24" s="12"/>
      <c r="BH24" s="12"/>
      <c r="BI24" s="12"/>
      <c r="BJ24" s="12"/>
      <c r="BK24" s="12"/>
      <c r="BL24" s="12"/>
      <c r="BM24" s="12"/>
      <c r="BN24" s="12"/>
      <c r="BO24" s="12"/>
      <c r="BP24" s="12"/>
      <c r="BQ24" s="12"/>
      <c r="BR24" s="12"/>
      <c r="BS24" s="12"/>
      <c r="BT24" s="12"/>
      <c r="BU24" s="12"/>
      <c r="BV24" s="12"/>
      <c r="BW24" s="12"/>
      <c r="BX24" s="12"/>
      <c r="BY24" s="12"/>
      <c r="BZ24" s="12"/>
      <c r="CA24" s="12"/>
      <c r="CB24" s="12"/>
      <c r="CC24" s="12"/>
      <c r="CD24" s="12"/>
      <c r="CE24" s="12"/>
      <c r="CF24" s="12"/>
      <c r="CG24" s="12"/>
      <c r="CH24" s="12"/>
      <c r="CI24" s="12"/>
      <c r="CJ24" s="12"/>
      <c r="CK24" s="12"/>
      <c r="CL24" s="13"/>
    </row>
    <row r="25" spans="1:90" x14ac:dyDescent="0.3">
      <c r="A25" s="147" t="s">
        <v>587</v>
      </c>
      <c r="B25" s="33" t="s">
        <v>230</v>
      </c>
      <c r="C25" s="78">
        <v>0.6</v>
      </c>
      <c r="D25" s="14"/>
      <c r="E25" s="14"/>
      <c r="F25" s="34"/>
      <c r="K25" s="12"/>
      <c r="L25" s="12"/>
      <c r="M25" s="12"/>
      <c r="N25" s="12"/>
      <c r="O25" s="12"/>
      <c r="P25" s="12"/>
      <c r="Q25" s="12"/>
      <c r="R25" s="12"/>
      <c r="S25" s="12"/>
      <c r="T25" s="12"/>
      <c r="U25" s="12"/>
      <c r="V25" s="12"/>
      <c r="W25" s="12"/>
      <c r="X25" s="12"/>
      <c r="Y25" s="12"/>
      <c r="Z25" s="12"/>
      <c r="AA25" s="12"/>
      <c r="AB25" s="12"/>
      <c r="AC25" s="12"/>
      <c r="AD25" s="12"/>
      <c r="AE25" s="12"/>
      <c r="AF25" s="12"/>
      <c r="AG25" s="12"/>
      <c r="AH25" s="12"/>
      <c r="AI25" s="12"/>
      <c r="AJ25" s="12"/>
      <c r="AK25" s="12"/>
      <c r="AL25" s="12"/>
      <c r="AM25" s="12"/>
      <c r="AN25" s="12"/>
      <c r="AO25" s="12"/>
      <c r="AP25" s="12"/>
      <c r="AQ25" s="12"/>
      <c r="AR25" s="12"/>
      <c r="AS25" s="12"/>
      <c r="AT25" s="12"/>
      <c r="AU25" s="12"/>
      <c r="AV25" s="12"/>
      <c r="AW25" s="12"/>
      <c r="AX25" s="12"/>
      <c r="AY25" s="12"/>
      <c r="AZ25" s="12"/>
      <c r="BA25" s="12"/>
      <c r="BB25" s="12"/>
      <c r="BC25" s="12"/>
      <c r="BD25" s="12"/>
      <c r="BE25" s="12"/>
      <c r="BF25" s="12"/>
      <c r="BG25" s="12"/>
      <c r="BH25" s="12"/>
      <c r="BI25" s="12"/>
      <c r="BJ25" s="12"/>
      <c r="BK25" s="12"/>
      <c r="BL25" s="12"/>
      <c r="BM25" s="12"/>
      <c r="BN25" s="12"/>
      <c r="BO25" s="12"/>
      <c r="BP25" s="12"/>
      <c r="BQ25" s="12"/>
      <c r="BR25" s="12"/>
      <c r="BS25" s="12"/>
      <c r="BT25" s="12"/>
      <c r="BU25" s="12"/>
      <c r="BV25" s="12"/>
      <c r="BW25" s="12"/>
      <c r="BX25" s="12"/>
      <c r="BY25" s="12"/>
      <c r="BZ25" s="12"/>
      <c r="CA25" s="12"/>
      <c r="CB25" s="12"/>
      <c r="CC25" s="12"/>
      <c r="CD25" s="12"/>
      <c r="CE25" s="12"/>
      <c r="CF25" s="12"/>
      <c r="CG25" s="12"/>
      <c r="CH25" s="12"/>
      <c r="CI25" s="12"/>
      <c r="CJ25" s="12"/>
      <c r="CK25" s="12"/>
      <c r="CL25" s="13"/>
    </row>
    <row r="26" spans="1:90" x14ac:dyDescent="0.3">
      <c r="A26" s="147"/>
      <c r="B26" s="33"/>
      <c r="C26" s="78"/>
      <c r="D26" s="14"/>
      <c r="E26" s="14"/>
      <c r="K26" s="12"/>
      <c r="L26" s="12"/>
      <c r="M26" s="12"/>
      <c r="N26" s="12"/>
      <c r="O26" s="12"/>
      <c r="P26" s="12"/>
      <c r="Q26" s="12"/>
      <c r="R26" s="12"/>
      <c r="S26" s="12"/>
      <c r="T26" s="12"/>
      <c r="U26" s="12"/>
      <c r="V26" s="12"/>
      <c r="W26" s="12"/>
      <c r="X26" s="12"/>
      <c r="Y26" s="12"/>
      <c r="Z26" s="12"/>
      <c r="AA26" s="12"/>
      <c r="AB26" s="12"/>
      <c r="AC26" s="12"/>
      <c r="AD26" s="12"/>
      <c r="AE26" s="12"/>
      <c r="AF26" s="12"/>
      <c r="AG26" s="12"/>
      <c r="AH26" s="12"/>
      <c r="AI26" s="12"/>
      <c r="AJ26" s="12"/>
      <c r="AK26" s="12"/>
      <c r="AL26" s="12"/>
      <c r="AM26" s="12"/>
      <c r="AN26" s="12"/>
      <c r="AO26" s="12"/>
      <c r="AP26" s="12"/>
      <c r="AQ26" s="12"/>
      <c r="AR26" s="12"/>
      <c r="AS26" s="12"/>
      <c r="AT26" s="12"/>
      <c r="AU26" s="12"/>
      <c r="AV26" s="12"/>
      <c r="AW26" s="12"/>
      <c r="AX26" s="12"/>
      <c r="AY26" s="12"/>
      <c r="AZ26" s="12"/>
      <c r="BA26" s="12"/>
      <c r="BB26" s="12"/>
      <c r="BC26" s="12"/>
      <c r="BD26" s="12"/>
      <c r="BE26" s="12"/>
      <c r="BF26" s="12"/>
      <c r="BG26" s="12"/>
      <c r="BH26" s="12"/>
      <c r="BI26" s="12"/>
      <c r="BJ26" s="12"/>
      <c r="BK26" s="12"/>
      <c r="BL26" s="12"/>
      <c r="BM26" s="12"/>
      <c r="BN26" s="12"/>
      <c r="BO26" s="12"/>
      <c r="BP26" s="12"/>
      <c r="BQ26" s="12"/>
      <c r="BR26" s="12"/>
      <c r="BS26" s="12"/>
      <c r="BT26" s="12"/>
      <c r="BU26" s="12"/>
      <c r="BV26" s="12"/>
      <c r="BW26" s="12"/>
      <c r="BX26" s="12"/>
      <c r="BY26" s="12"/>
      <c r="BZ26" s="12"/>
      <c r="CA26" s="12"/>
      <c r="CB26" s="12"/>
      <c r="CC26" s="12"/>
      <c r="CD26" s="12"/>
      <c r="CE26" s="12"/>
      <c r="CF26" s="12"/>
      <c r="CG26" s="12"/>
      <c r="CH26" s="12"/>
      <c r="CI26" s="12"/>
      <c r="CJ26" s="12"/>
      <c r="CK26" s="12"/>
      <c r="CL26" s="13"/>
    </row>
    <row r="27" spans="1:90" x14ac:dyDescent="0.3">
      <c r="A27" s="147" t="s">
        <v>187</v>
      </c>
      <c r="B27" s="33" t="s">
        <v>312</v>
      </c>
      <c r="C27" s="78">
        <v>0.05</v>
      </c>
      <c r="D27" s="14"/>
      <c r="E27" s="14"/>
      <c r="F27" s="14"/>
      <c r="K27" s="12"/>
      <c r="L27" s="12"/>
      <c r="M27" s="12"/>
      <c r="N27" s="12"/>
      <c r="O27" s="12"/>
      <c r="P27" s="12"/>
      <c r="Q27" s="12"/>
      <c r="R27" s="12"/>
      <c r="S27" s="12"/>
      <c r="T27" s="12"/>
      <c r="U27" s="12"/>
      <c r="V27" s="12"/>
      <c r="W27" s="12"/>
      <c r="X27" s="12"/>
      <c r="Y27" s="12"/>
      <c r="Z27" s="12"/>
      <c r="AA27" s="12"/>
      <c r="AB27" s="12"/>
      <c r="AC27" s="12"/>
      <c r="AD27" s="12"/>
      <c r="AE27" s="12"/>
      <c r="AF27" s="12"/>
      <c r="AG27" s="12"/>
      <c r="AH27" s="12"/>
      <c r="AI27" s="12"/>
      <c r="AJ27" s="12"/>
      <c r="AK27" s="12"/>
      <c r="AL27" s="12"/>
      <c r="AM27" s="12"/>
      <c r="AN27" s="12"/>
      <c r="AO27" s="12"/>
      <c r="AP27" s="12"/>
      <c r="AQ27" s="12"/>
      <c r="AR27" s="12"/>
      <c r="AS27" s="12"/>
      <c r="AT27" s="12"/>
      <c r="AU27" s="12"/>
      <c r="AV27" s="12"/>
      <c r="AW27" s="12"/>
      <c r="AX27" s="12"/>
      <c r="AY27" s="12"/>
      <c r="AZ27" s="12"/>
      <c r="BA27" s="12"/>
      <c r="BB27" s="12"/>
      <c r="BC27" s="12"/>
      <c r="BD27" s="12"/>
      <c r="BE27" s="12"/>
      <c r="BF27" s="12"/>
      <c r="BG27" s="12"/>
      <c r="BH27" s="12"/>
      <c r="BI27" s="12"/>
      <c r="BJ27" s="12"/>
      <c r="BK27" s="12"/>
      <c r="BL27" s="12"/>
      <c r="BM27" s="12"/>
      <c r="BN27" s="12"/>
      <c r="BO27" s="12"/>
      <c r="BP27" s="12"/>
      <c r="BQ27" s="12"/>
      <c r="BR27" s="12"/>
      <c r="BS27" s="12"/>
      <c r="BT27" s="12"/>
      <c r="BU27" s="12"/>
      <c r="BV27" s="12"/>
      <c r="BW27" s="12"/>
      <c r="BX27" s="12"/>
      <c r="BY27" s="12"/>
      <c r="BZ27" s="12"/>
      <c r="CA27" s="12"/>
      <c r="CB27" s="12"/>
      <c r="CC27" s="12"/>
      <c r="CD27" s="12"/>
      <c r="CE27" s="12"/>
      <c r="CF27" s="12"/>
      <c r="CG27" s="12"/>
      <c r="CH27" s="12"/>
      <c r="CI27" s="12"/>
      <c r="CJ27" s="12"/>
      <c r="CK27" s="12"/>
      <c r="CL27" s="13"/>
    </row>
    <row r="28" spans="1:90" x14ac:dyDescent="0.3">
      <c r="A28" s="147" t="s">
        <v>188</v>
      </c>
      <c r="B28" s="33" t="s">
        <v>312</v>
      </c>
      <c r="C28" s="78">
        <v>1</v>
      </c>
      <c r="D28" s="14"/>
      <c r="E28" s="14"/>
      <c r="F28" s="34"/>
      <c r="K28" s="12"/>
      <c r="L28" s="12"/>
      <c r="M28" s="12"/>
      <c r="N28" s="12"/>
      <c r="O28" s="12"/>
      <c r="P28" s="12"/>
      <c r="Q28" s="12"/>
      <c r="R28" s="12"/>
      <c r="S28" s="12"/>
      <c r="T28" s="12"/>
      <c r="U28" s="12"/>
      <c r="V28" s="12"/>
      <c r="W28" s="12"/>
      <c r="X28" s="12"/>
      <c r="Y28" s="12"/>
      <c r="Z28" s="12"/>
      <c r="AA28" s="12"/>
      <c r="AB28" s="12"/>
      <c r="AC28" s="12"/>
      <c r="AD28" s="12"/>
      <c r="AE28" s="12"/>
      <c r="AF28" s="12"/>
      <c r="AG28" s="12"/>
      <c r="AH28" s="12"/>
      <c r="AI28" s="12"/>
      <c r="AJ28" s="12"/>
      <c r="AK28" s="12"/>
      <c r="AL28" s="12"/>
      <c r="AM28" s="12"/>
      <c r="AN28" s="12"/>
      <c r="AO28" s="12"/>
      <c r="AP28" s="12"/>
      <c r="AQ28" s="12"/>
      <c r="AR28" s="12"/>
      <c r="AS28" s="12"/>
      <c r="AT28" s="12"/>
      <c r="AU28" s="12"/>
      <c r="AV28" s="12"/>
      <c r="AW28" s="12"/>
      <c r="AX28" s="12"/>
      <c r="AY28" s="12"/>
      <c r="AZ28" s="12"/>
      <c r="BA28" s="12"/>
      <c r="BB28" s="12"/>
      <c r="BC28" s="12"/>
      <c r="BD28" s="12"/>
      <c r="BE28" s="12"/>
      <c r="BF28" s="12"/>
      <c r="BG28" s="12"/>
      <c r="BH28" s="12"/>
      <c r="BI28" s="12"/>
      <c r="BJ28" s="12"/>
      <c r="BK28" s="12"/>
      <c r="BL28" s="12"/>
      <c r="BM28" s="12"/>
      <c r="BN28" s="12"/>
      <c r="BO28" s="12"/>
      <c r="BP28" s="12"/>
      <c r="BQ28" s="12"/>
      <c r="BR28" s="12"/>
      <c r="BS28" s="12"/>
      <c r="BT28" s="12"/>
      <c r="BU28" s="12"/>
      <c r="BV28" s="12"/>
      <c r="BW28" s="12"/>
      <c r="BX28" s="12"/>
      <c r="BY28" s="12"/>
      <c r="BZ28" s="12"/>
      <c r="CA28" s="12"/>
      <c r="CB28" s="12"/>
      <c r="CC28" s="12"/>
      <c r="CD28" s="12"/>
      <c r="CE28" s="12"/>
      <c r="CF28" s="12"/>
      <c r="CG28" s="12"/>
      <c r="CH28" s="12"/>
      <c r="CI28" s="12"/>
      <c r="CJ28" s="12"/>
      <c r="CK28" s="12"/>
      <c r="CL28" s="13"/>
    </row>
    <row r="29" spans="1:90" x14ac:dyDescent="0.3">
      <c r="A29" s="147" t="s">
        <v>189</v>
      </c>
      <c r="B29" s="33" t="s">
        <v>312</v>
      </c>
      <c r="C29" s="78">
        <v>0.25</v>
      </c>
      <c r="D29" s="14"/>
      <c r="E29" s="14"/>
      <c r="F29" s="34"/>
      <c r="K29" s="12"/>
      <c r="L29" s="12"/>
      <c r="M29" s="12"/>
      <c r="N29" s="12"/>
      <c r="O29" s="12"/>
      <c r="P29" s="12"/>
      <c r="Q29" s="12"/>
      <c r="R29" s="12"/>
      <c r="S29" s="12"/>
      <c r="T29" s="12"/>
      <c r="U29" s="12"/>
      <c r="V29" s="12"/>
      <c r="W29" s="12"/>
      <c r="X29" s="12"/>
      <c r="Y29" s="12"/>
      <c r="Z29" s="12"/>
      <c r="AA29" s="12"/>
      <c r="AB29" s="12"/>
      <c r="AC29" s="12"/>
      <c r="AD29" s="12"/>
      <c r="AE29" s="12"/>
      <c r="AF29" s="12"/>
      <c r="AG29" s="12"/>
      <c r="AH29" s="12"/>
      <c r="AI29" s="12"/>
      <c r="AJ29" s="12"/>
      <c r="AK29" s="12"/>
      <c r="AL29" s="12"/>
      <c r="AM29" s="12"/>
      <c r="AN29" s="12"/>
      <c r="AO29" s="12"/>
      <c r="AP29" s="12"/>
      <c r="AQ29" s="12"/>
      <c r="AR29" s="12"/>
      <c r="AS29" s="12"/>
      <c r="AT29" s="12"/>
      <c r="AU29" s="12"/>
      <c r="AV29" s="12"/>
      <c r="AW29" s="12"/>
      <c r="AX29" s="12"/>
      <c r="AY29" s="12"/>
      <c r="AZ29" s="12"/>
      <c r="BA29" s="12"/>
      <c r="BB29" s="12"/>
      <c r="BC29" s="12"/>
      <c r="BD29" s="12"/>
      <c r="BE29" s="12"/>
      <c r="BF29" s="12"/>
      <c r="BG29" s="12"/>
      <c r="BH29" s="12"/>
      <c r="BI29" s="12"/>
      <c r="BJ29" s="12"/>
      <c r="BK29" s="12"/>
      <c r="BL29" s="12"/>
      <c r="BM29" s="12"/>
      <c r="BN29" s="12"/>
      <c r="BO29" s="12"/>
      <c r="BP29" s="12"/>
      <c r="BQ29" s="12"/>
      <c r="BR29" s="12"/>
      <c r="BS29" s="12"/>
      <c r="BT29" s="12"/>
      <c r="BU29" s="12"/>
      <c r="BV29" s="12"/>
      <c r="BW29" s="12"/>
      <c r="BX29" s="12"/>
      <c r="BY29" s="12"/>
      <c r="BZ29" s="12"/>
      <c r="CA29" s="12"/>
      <c r="CB29" s="12"/>
      <c r="CC29" s="12"/>
      <c r="CD29" s="12"/>
      <c r="CE29" s="12"/>
      <c r="CF29" s="12"/>
      <c r="CG29" s="12"/>
      <c r="CH29" s="12"/>
      <c r="CI29" s="12"/>
      <c r="CJ29" s="12"/>
      <c r="CK29" s="12"/>
      <c r="CL29" s="13"/>
    </row>
    <row r="30" spans="1:90" x14ac:dyDescent="0.3">
      <c r="A30" s="147" t="s">
        <v>891</v>
      </c>
      <c r="B30" s="33" t="s">
        <v>185</v>
      </c>
      <c r="C30" s="78">
        <v>100</v>
      </c>
      <c r="D30" s="14"/>
      <c r="E30" s="229"/>
      <c r="F30" s="314"/>
      <c r="G30" s="34"/>
      <c r="K30" s="12"/>
      <c r="L30" s="12"/>
      <c r="M30" s="12"/>
      <c r="N30" s="12"/>
      <c r="O30" s="12"/>
      <c r="P30" s="12"/>
      <c r="Q30" s="12"/>
      <c r="R30" s="12"/>
      <c r="S30" s="12"/>
      <c r="T30" s="12"/>
      <c r="U30" s="12"/>
      <c r="V30" s="12"/>
      <c r="W30" s="12"/>
      <c r="X30" s="12"/>
      <c r="Y30" s="12"/>
      <c r="Z30" s="12"/>
      <c r="AA30" s="12"/>
      <c r="AB30" s="12"/>
      <c r="AC30" s="12"/>
      <c r="AD30" s="12"/>
      <c r="AE30" s="12"/>
      <c r="AF30" s="12"/>
      <c r="AG30" s="12"/>
      <c r="AH30" s="12"/>
      <c r="AI30" s="12"/>
      <c r="AJ30" s="12"/>
      <c r="AK30" s="12"/>
      <c r="AL30" s="12"/>
      <c r="AM30" s="12"/>
      <c r="AN30" s="12"/>
      <c r="AO30" s="12"/>
      <c r="AP30" s="12"/>
      <c r="AQ30" s="12"/>
      <c r="AR30" s="12"/>
      <c r="AS30" s="12"/>
      <c r="AT30" s="12"/>
      <c r="AU30" s="12"/>
      <c r="AV30" s="12"/>
      <c r="AW30" s="12"/>
      <c r="AX30" s="12"/>
      <c r="AY30" s="12"/>
      <c r="AZ30" s="12"/>
      <c r="BA30" s="12"/>
      <c r="BB30" s="12"/>
      <c r="BC30" s="12"/>
      <c r="BD30" s="12"/>
      <c r="BE30" s="12"/>
      <c r="BF30" s="12"/>
      <c r="BG30" s="12"/>
      <c r="BH30" s="12"/>
      <c r="BI30" s="12"/>
      <c r="BJ30" s="12"/>
      <c r="BK30" s="12"/>
      <c r="BL30" s="12"/>
      <c r="BM30" s="12"/>
      <c r="BN30" s="12"/>
      <c r="BO30" s="12"/>
      <c r="BP30" s="12"/>
      <c r="BQ30" s="12"/>
      <c r="BR30" s="12"/>
      <c r="BS30" s="12"/>
      <c r="BT30" s="12"/>
      <c r="BU30" s="12"/>
      <c r="BV30" s="12"/>
      <c r="BW30" s="12"/>
      <c r="BX30" s="12"/>
      <c r="BY30" s="12"/>
      <c r="BZ30" s="12"/>
      <c r="CA30" s="12"/>
      <c r="CB30" s="12"/>
      <c r="CC30" s="12"/>
      <c r="CD30" s="12"/>
      <c r="CE30" s="12"/>
      <c r="CF30" s="12"/>
      <c r="CG30" s="12"/>
      <c r="CH30" s="12"/>
      <c r="CI30" s="12"/>
      <c r="CJ30" s="12"/>
      <c r="CK30" s="12"/>
      <c r="CL30" s="13"/>
    </row>
    <row r="31" spans="1:90" x14ac:dyDescent="0.3">
      <c r="A31" s="72" t="s">
        <v>64</v>
      </c>
      <c r="B31" s="10"/>
      <c r="C31" s="10"/>
      <c r="D31" s="21"/>
      <c r="E31" s="22"/>
      <c r="F31" s="22"/>
      <c r="G31" s="22"/>
      <c r="H31" s="10"/>
      <c r="I31" s="10"/>
      <c r="J31" s="10"/>
      <c r="K31" s="10"/>
      <c r="L31" s="10"/>
      <c r="M31" s="10"/>
      <c r="N31" s="10"/>
      <c r="O31" s="10"/>
      <c r="P31" s="10"/>
      <c r="Q31" s="10"/>
      <c r="R31" s="10"/>
      <c r="S31" s="10"/>
      <c r="T31" s="10"/>
      <c r="U31" s="10"/>
      <c r="V31" s="10"/>
      <c r="W31" s="10"/>
      <c r="X31" s="10"/>
      <c r="Y31" s="10"/>
      <c r="Z31" s="10"/>
      <c r="AA31" s="10"/>
      <c r="AB31" s="10"/>
      <c r="AC31" s="10"/>
      <c r="AD31" s="10"/>
      <c r="AE31" s="10"/>
      <c r="AF31" s="10"/>
      <c r="AG31" s="10"/>
      <c r="AH31" s="10"/>
      <c r="AI31" s="10"/>
      <c r="AJ31" s="10"/>
      <c r="AK31" s="10"/>
      <c r="AL31" s="10"/>
      <c r="AM31" s="10"/>
      <c r="AN31" s="10"/>
      <c r="AO31" s="10"/>
      <c r="AP31" s="10"/>
      <c r="AQ31" s="10"/>
      <c r="AR31" s="10"/>
      <c r="AS31" s="10"/>
      <c r="AT31" s="10"/>
      <c r="AU31" s="10"/>
      <c r="AV31" s="10"/>
      <c r="AW31" s="10"/>
      <c r="AX31" s="10"/>
      <c r="AY31" s="10"/>
      <c r="AZ31" s="10"/>
      <c r="BA31" s="10"/>
      <c r="BB31" s="10"/>
      <c r="BC31" s="10"/>
      <c r="BD31" s="10"/>
      <c r="BE31" s="10"/>
      <c r="BF31" s="10"/>
      <c r="BG31" s="10"/>
      <c r="BH31" s="10"/>
      <c r="BI31" s="10"/>
      <c r="BJ31" s="10"/>
      <c r="BK31" s="10"/>
      <c r="BL31" s="10"/>
      <c r="BM31" s="10"/>
      <c r="BN31" s="10"/>
      <c r="BO31" s="10"/>
      <c r="BP31" s="10"/>
      <c r="BQ31" s="10"/>
      <c r="BR31" s="10"/>
      <c r="BS31" s="10"/>
      <c r="BT31" s="10"/>
      <c r="BU31" s="10"/>
      <c r="BV31" s="10"/>
      <c r="BW31" s="10"/>
      <c r="BX31" s="10"/>
      <c r="BY31" s="10"/>
      <c r="BZ31" s="10"/>
      <c r="CA31" s="10"/>
      <c r="CB31" s="10"/>
      <c r="CC31" s="10"/>
      <c r="CD31" s="10"/>
      <c r="CE31" s="10"/>
      <c r="CF31" s="10"/>
      <c r="CG31" s="10"/>
      <c r="CH31" s="10"/>
      <c r="CI31" s="10"/>
      <c r="CJ31" s="10"/>
      <c r="CK31" s="10"/>
      <c r="CL31" s="11"/>
    </row>
    <row r="32" spans="1:90" x14ac:dyDescent="0.3">
      <c r="A32" s="147" t="s">
        <v>885</v>
      </c>
      <c r="B32" s="33" t="s">
        <v>192</v>
      </c>
      <c r="C32" s="78">
        <v>1</v>
      </c>
      <c r="D32" s="24"/>
      <c r="E32" s="229"/>
      <c r="F32" s="24"/>
      <c r="G32" s="24"/>
      <c r="H32" s="24"/>
      <c r="I32" s="24"/>
      <c r="J32" s="24"/>
      <c r="K32" s="24"/>
      <c r="L32" s="24"/>
      <c r="M32" s="24"/>
      <c r="N32" s="24"/>
      <c r="O32" s="24"/>
      <c r="P32" s="24"/>
      <c r="Q32" s="24"/>
      <c r="R32" s="24"/>
      <c r="S32" s="24"/>
      <c r="T32" s="24"/>
      <c r="U32" s="12"/>
      <c r="V32" s="12"/>
      <c r="W32" s="12"/>
      <c r="X32" s="12"/>
      <c r="Y32" s="12"/>
      <c r="Z32" s="12"/>
      <c r="AA32" s="12"/>
      <c r="AB32" s="12"/>
      <c r="AC32" s="12"/>
      <c r="AD32" s="12"/>
      <c r="AE32" s="12"/>
      <c r="AF32" s="12"/>
      <c r="AG32" s="12"/>
      <c r="AH32" s="12"/>
      <c r="AI32" s="12"/>
      <c r="AJ32" s="12"/>
      <c r="AK32" s="12"/>
      <c r="AL32" s="12"/>
      <c r="AM32" s="12"/>
      <c r="AN32" s="12"/>
      <c r="AO32" s="12"/>
      <c r="AP32" s="12"/>
      <c r="AQ32" s="12"/>
      <c r="AR32" s="12"/>
      <c r="AS32" s="12"/>
      <c r="AT32" s="12"/>
      <c r="AU32" s="12"/>
      <c r="AV32" s="12"/>
      <c r="AW32" s="12"/>
      <c r="AX32" s="12"/>
      <c r="AY32" s="12"/>
      <c r="AZ32" s="12"/>
      <c r="BA32" s="12"/>
      <c r="BB32" s="12"/>
      <c r="BC32" s="12"/>
      <c r="BD32" s="12"/>
      <c r="BE32" s="12"/>
      <c r="BF32" s="12"/>
      <c r="BG32" s="12"/>
      <c r="BH32" s="12"/>
      <c r="BI32" s="12"/>
      <c r="BJ32" s="12"/>
      <c r="BK32" s="12"/>
      <c r="BL32" s="12"/>
      <c r="BM32" s="12"/>
      <c r="BN32" s="12"/>
      <c r="BO32" s="12"/>
      <c r="BP32" s="12"/>
      <c r="BQ32" s="12"/>
      <c r="BR32" s="12"/>
      <c r="BS32" s="12"/>
      <c r="BT32" s="12"/>
      <c r="BU32" s="12"/>
      <c r="BV32" s="12"/>
      <c r="BW32" s="12"/>
      <c r="BX32" s="12"/>
      <c r="BY32" s="12"/>
      <c r="BZ32" s="12"/>
      <c r="CA32" s="12"/>
      <c r="CB32" s="12"/>
      <c r="CC32" s="12"/>
      <c r="CD32" s="12"/>
      <c r="CE32" s="12"/>
      <c r="CF32" s="12"/>
      <c r="CG32" s="12"/>
      <c r="CH32" s="12"/>
      <c r="CI32" s="12"/>
      <c r="CJ32" s="12"/>
      <c r="CK32" s="12"/>
      <c r="CL32" s="13"/>
    </row>
    <row r="33" spans="1:90" x14ac:dyDescent="0.3">
      <c r="A33" s="147" t="s">
        <v>886</v>
      </c>
      <c r="B33" s="33" t="s">
        <v>192</v>
      </c>
      <c r="C33" s="78">
        <v>1</v>
      </c>
      <c r="D33" s="24"/>
      <c r="F33" s="24"/>
      <c r="G33" s="24"/>
      <c r="H33" s="24"/>
      <c r="I33" s="24"/>
      <c r="J33" s="24"/>
      <c r="K33" s="24"/>
      <c r="L33" s="24"/>
      <c r="M33" s="24"/>
      <c r="N33" s="24"/>
      <c r="O33" s="24"/>
      <c r="P33" s="24"/>
      <c r="Q33" s="24"/>
      <c r="R33" s="24"/>
      <c r="S33" s="24"/>
      <c r="T33" s="24"/>
      <c r="U33" s="12"/>
      <c r="V33" s="12"/>
      <c r="W33" s="12"/>
      <c r="X33" s="12"/>
      <c r="Y33" s="12"/>
      <c r="Z33" s="12"/>
      <c r="AA33" s="12"/>
      <c r="AB33" s="12"/>
      <c r="AC33" s="12"/>
      <c r="AD33" s="12"/>
      <c r="AE33" s="12"/>
      <c r="AF33" s="12"/>
      <c r="AG33" s="12"/>
      <c r="AH33" s="12"/>
      <c r="AI33" s="12"/>
      <c r="AJ33" s="12"/>
      <c r="AK33" s="12"/>
      <c r="AL33" s="12"/>
      <c r="AM33" s="12"/>
      <c r="AN33" s="12"/>
      <c r="AO33" s="12"/>
      <c r="AP33" s="12"/>
      <c r="AQ33" s="12"/>
      <c r="AR33" s="12"/>
      <c r="AS33" s="12"/>
      <c r="AT33" s="12"/>
      <c r="AU33" s="12"/>
      <c r="AV33" s="12"/>
      <c r="AW33" s="12"/>
      <c r="AX33" s="12"/>
      <c r="AY33" s="12"/>
      <c r="AZ33" s="12"/>
      <c r="BA33" s="12"/>
      <c r="BB33" s="12"/>
      <c r="BC33" s="12"/>
      <c r="BD33" s="12"/>
      <c r="BE33" s="12"/>
      <c r="BF33" s="12"/>
      <c r="BG33" s="12"/>
      <c r="BH33" s="12"/>
      <c r="BI33" s="12"/>
      <c r="BJ33" s="12"/>
      <c r="BK33" s="12"/>
      <c r="BL33" s="12"/>
      <c r="BM33" s="12"/>
      <c r="BN33" s="12"/>
      <c r="BO33" s="12"/>
      <c r="BP33" s="12"/>
      <c r="BQ33" s="12"/>
      <c r="BR33" s="12"/>
      <c r="BS33" s="12"/>
      <c r="BT33" s="12"/>
      <c r="BU33" s="12"/>
      <c r="BV33" s="12"/>
      <c r="BW33" s="12"/>
      <c r="BX33" s="12"/>
      <c r="BY33" s="12"/>
      <c r="BZ33" s="12"/>
      <c r="CA33" s="12"/>
      <c r="CB33" s="12"/>
      <c r="CC33" s="12"/>
      <c r="CD33" s="12"/>
      <c r="CE33" s="12"/>
      <c r="CF33" s="12"/>
      <c r="CG33" s="12"/>
      <c r="CH33" s="12"/>
      <c r="CI33" s="12"/>
      <c r="CJ33" s="12"/>
      <c r="CK33" s="12"/>
      <c r="CL33" s="13"/>
    </row>
    <row r="34" spans="1:90" x14ac:dyDescent="0.3">
      <c r="A34" s="147" t="s">
        <v>887</v>
      </c>
      <c r="B34" s="33" t="s">
        <v>192</v>
      </c>
      <c r="C34" s="78">
        <v>1</v>
      </c>
      <c r="D34" s="24"/>
      <c r="E34" s="24"/>
      <c r="F34" s="24"/>
      <c r="G34" s="24"/>
      <c r="H34" s="24"/>
      <c r="I34" s="24"/>
      <c r="J34" s="24"/>
      <c r="K34" s="24"/>
      <c r="L34" s="24"/>
      <c r="M34" s="24"/>
      <c r="N34" s="24"/>
      <c r="O34" s="24"/>
      <c r="P34" s="24"/>
      <c r="Q34" s="24"/>
      <c r="R34" s="24"/>
      <c r="S34" s="24"/>
      <c r="T34" s="24"/>
      <c r="U34" s="12"/>
      <c r="V34" s="12"/>
      <c r="W34" s="12"/>
      <c r="X34" s="12"/>
      <c r="Y34" s="12"/>
      <c r="Z34" s="12"/>
      <c r="AA34" s="12"/>
      <c r="AB34" s="12"/>
      <c r="AC34" s="12"/>
      <c r="AD34" s="12"/>
      <c r="AE34" s="12"/>
      <c r="AF34" s="12"/>
      <c r="AG34" s="12"/>
      <c r="AH34" s="12"/>
      <c r="AI34" s="12"/>
      <c r="AJ34" s="12"/>
      <c r="AK34" s="12"/>
      <c r="AL34" s="12"/>
      <c r="AM34" s="12"/>
      <c r="AN34" s="12"/>
      <c r="AO34" s="12"/>
      <c r="AP34" s="12"/>
      <c r="AQ34" s="12"/>
      <c r="AR34" s="12"/>
      <c r="AS34" s="12"/>
      <c r="AT34" s="12"/>
      <c r="AU34" s="12"/>
      <c r="AV34" s="12"/>
      <c r="AW34" s="12"/>
      <c r="AX34" s="12"/>
      <c r="AY34" s="12"/>
      <c r="AZ34" s="12"/>
      <c r="BA34" s="12"/>
      <c r="BB34" s="12"/>
      <c r="BC34" s="12"/>
      <c r="BD34" s="12"/>
      <c r="BE34" s="12"/>
      <c r="BF34" s="12"/>
      <c r="BG34" s="12"/>
      <c r="BH34" s="12"/>
      <c r="BI34" s="12"/>
      <c r="BJ34" s="12"/>
      <c r="BK34" s="12"/>
      <c r="BL34" s="12"/>
      <c r="BM34" s="12"/>
      <c r="BN34" s="12"/>
      <c r="BO34" s="12"/>
      <c r="BP34" s="12"/>
      <c r="BQ34" s="12"/>
      <c r="BR34" s="12"/>
      <c r="BS34" s="12"/>
      <c r="BT34" s="12"/>
      <c r="BU34" s="12"/>
      <c r="BV34" s="12"/>
      <c r="BW34" s="12"/>
      <c r="BX34" s="12"/>
      <c r="BY34" s="12"/>
      <c r="BZ34" s="12"/>
      <c r="CA34" s="12"/>
      <c r="CB34" s="12"/>
      <c r="CC34" s="12"/>
      <c r="CD34" s="12"/>
      <c r="CE34" s="12"/>
      <c r="CF34" s="12"/>
      <c r="CG34" s="12"/>
      <c r="CH34" s="12"/>
      <c r="CI34" s="12"/>
      <c r="CJ34" s="12"/>
      <c r="CK34" s="12"/>
      <c r="CL34" s="13"/>
    </row>
    <row r="35" spans="1:90" x14ac:dyDescent="0.3">
      <c r="A35" s="147" t="s">
        <v>228</v>
      </c>
      <c r="B35" s="33" t="s">
        <v>191</v>
      </c>
      <c r="C35" s="77">
        <v>0.2</v>
      </c>
      <c r="D35" s="24"/>
      <c r="E35" s="24"/>
      <c r="F35" s="24"/>
      <c r="H35" s="12"/>
      <c r="I35" s="12"/>
      <c r="J35" s="12"/>
      <c r="K35" s="12"/>
      <c r="L35" s="12"/>
      <c r="M35" s="12"/>
      <c r="N35" s="12"/>
      <c r="O35" s="12"/>
      <c r="P35" s="12"/>
      <c r="Q35" s="12"/>
      <c r="R35" s="12"/>
      <c r="S35" s="12"/>
      <c r="T35" s="12"/>
      <c r="U35" s="12"/>
      <c r="V35" s="12"/>
      <c r="W35" s="12"/>
      <c r="X35" s="12"/>
      <c r="Y35" s="12"/>
      <c r="Z35" s="12"/>
      <c r="AA35" s="12"/>
      <c r="AB35" s="12"/>
      <c r="AC35" s="12"/>
      <c r="AD35" s="12"/>
      <c r="AE35" s="12"/>
      <c r="AF35" s="12"/>
      <c r="AG35" s="12"/>
      <c r="AH35" s="12"/>
      <c r="AI35" s="12"/>
      <c r="AJ35" s="12"/>
      <c r="AK35" s="12"/>
      <c r="AL35" s="12"/>
      <c r="AM35" s="12"/>
      <c r="AN35" s="12"/>
      <c r="AO35" s="12"/>
      <c r="AP35" s="12"/>
      <c r="AQ35" s="12"/>
      <c r="AR35" s="12"/>
      <c r="AS35" s="12"/>
      <c r="AT35" s="12"/>
      <c r="AU35" s="12"/>
      <c r="AV35" s="12"/>
      <c r="AW35" s="12"/>
      <c r="AX35" s="12"/>
      <c r="AY35" s="12"/>
      <c r="AZ35" s="12"/>
      <c r="BA35" s="12"/>
      <c r="BB35" s="12"/>
      <c r="BC35" s="12"/>
      <c r="BD35" s="12"/>
      <c r="BE35" s="12"/>
      <c r="BF35" s="12"/>
      <c r="BG35" s="12"/>
      <c r="BH35" s="12"/>
      <c r="BI35" s="12"/>
      <c r="BJ35" s="12"/>
      <c r="BK35" s="12"/>
      <c r="BL35" s="12"/>
      <c r="BM35" s="12"/>
      <c r="BN35" s="12"/>
      <c r="BO35" s="12"/>
      <c r="BP35" s="12"/>
      <c r="BQ35" s="12"/>
      <c r="BR35" s="12"/>
      <c r="BS35" s="12"/>
      <c r="BT35" s="12"/>
      <c r="BU35" s="12"/>
      <c r="BV35" s="12"/>
      <c r="BW35" s="12"/>
      <c r="BX35" s="12"/>
      <c r="BY35" s="12"/>
      <c r="BZ35" s="12"/>
      <c r="CA35" s="12"/>
      <c r="CB35" s="12"/>
      <c r="CC35" s="12"/>
      <c r="CD35" s="12"/>
      <c r="CE35" s="12"/>
      <c r="CF35" s="12"/>
      <c r="CG35" s="12"/>
      <c r="CH35" s="12"/>
      <c r="CI35" s="12"/>
      <c r="CJ35" s="12"/>
      <c r="CK35" s="12"/>
      <c r="CL35" s="13"/>
    </row>
    <row r="36" spans="1:90" x14ac:dyDescent="0.3">
      <c r="A36" s="147" t="s">
        <v>227</v>
      </c>
      <c r="B36" s="33" t="s">
        <v>190</v>
      </c>
      <c r="C36" s="77">
        <v>0.2</v>
      </c>
      <c r="D36" s="24"/>
      <c r="H36" s="12"/>
      <c r="I36" s="12"/>
      <c r="J36" s="12"/>
      <c r="K36" s="12"/>
      <c r="L36" s="12"/>
      <c r="M36" s="12"/>
      <c r="N36" s="12"/>
      <c r="O36" s="12"/>
      <c r="P36" s="12"/>
      <c r="Q36" s="12"/>
      <c r="R36" s="12"/>
      <c r="S36" s="12"/>
      <c r="T36" s="12"/>
      <c r="U36" s="12"/>
      <c r="V36" s="12"/>
      <c r="W36" s="12"/>
      <c r="X36" s="12"/>
      <c r="Y36" s="12"/>
      <c r="Z36" s="12"/>
      <c r="AA36" s="12"/>
      <c r="AB36" s="12"/>
      <c r="AC36" s="12"/>
      <c r="AD36" s="12"/>
      <c r="AE36" s="12"/>
      <c r="AF36" s="12"/>
      <c r="AG36" s="12"/>
      <c r="AH36" s="12"/>
      <c r="AI36" s="12"/>
      <c r="AJ36" s="12"/>
      <c r="AK36" s="12"/>
      <c r="AL36" s="12"/>
      <c r="AM36" s="12"/>
      <c r="AN36" s="12"/>
      <c r="AO36" s="12"/>
      <c r="AP36" s="12"/>
      <c r="AQ36" s="12"/>
      <c r="AR36" s="12"/>
      <c r="AS36" s="12"/>
      <c r="AT36" s="12"/>
      <c r="AU36" s="12"/>
      <c r="AV36" s="12"/>
      <c r="AW36" s="12"/>
      <c r="AX36" s="12"/>
      <c r="AY36" s="12"/>
      <c r="AZ36" s="12"/>
      <c r="BA36" s="12"/>
      <c r="BB36" s="12"/>
      <c r="BC36" s="12"/>
      <c r="BD36" s="12"/>
      <c r="BE36" s="12"/>
      <c r="BF36" s="12"/>
      <c r="BG36" s="12"/>
      <c r="BH36" s="12"/>
      <c r="BI36" s="12"/>
      <c r="BJ36" s="12"/>
      <c r="BK36" s="12"/>
      <c r="BL36" s="12"/>
      <c r="BM36" s="12"/>
      <c r="BN36" s="12"/>
      <c r="BO36" s="12"/>
      <c r="BP36" s="12"/>
      <c r="BQ36" s="12"/>
      <c r="BR36" s="12"/>
      <c r="BS36" s="12"/>
      <c r="BT36" s="12"/>
      <c r="BU36" s="12"/>
      <c r="BV36" s="12"/>
      <c r="BW36" s="12"/>
      <c r="BX36" s="12"/>
      <c r="BY36" s="12"/>
      <c r="BZ36" s="12"/>
      <c r="CA36" s="12"/>
      <c r="CB36" s="12"/>
      <c r="CC36" s="12"/>
      <c r="CD36" s="12"/>
      <c r="CE36" s="12"/>
      <c r="CF36" s="12"/>
      <c r="CG36" s="12"/>
      <c r="CH36" s="12"/>
      <c r="CI36" s="12"/>
      <c r="CJ36" s="12"/>
      <c r="CK36" s="12"/>
      <c r="CL36" s="13"/>
    </row>
    <row r="37" spans="1:90" x14ac:dyDescent="0.3">
      <c r="A37" s="147" t="s">
        <v>229</v>
      </c>
      <c r="B37" s="33" t="s">
        <v>190</v>
      </c>
      <c r="C37" s="77">
        <f>C36</f>
        <v>0.2</v>
      </c>
      <c r="D37" s="24"/>
      <c r="E37" s="24"/>
      <c r="F37" s="24"/>
      <c r="G37" s="24"/>
      <c r="H37" s="24"/>
      <c r="I37" s="24"/>
      <c r="J37" s="24"/>
      <c r="K37" s="24"/>
      <c r="L37" s="24"/>
      <c r="M37" s="24"/>
      <c r="N37" s="24"/>
      <c r="O37" s="24"/>
      <c r="P37" s="24"/>
      <c r="Q37" s="24"/>
      <c r="R37" s="24"/>
      <c r="S37" s="24"/>
      <c r="T37" s="24"/>
      <c r="U37" s="12"/>
      <c r="V37" s="12"/>
      <c r="W37" s="12"/>
      <c r="X37" s="12"/>
      <c r="Y37" s="12"/>
      <c r="Z37" s="12"/>
      <c r="AA37" s="12"/>
      <c r="AB37" s="12"/>
      <c r="AC37" s="12"/>
      <c r="AD37" s="12"/>
      <c r="AE37" s="12"/>
      <c r="AF37" s="12"/>
      <c r="AG37" s="12"/>
      <c r="AH37" s="12"/>
      <c r="AI37" s="12"/>
      <c r="AJ37" s="12"/>
      <c r="AK37" s="12"/>
      <c r="AL37" s="12"/>
      <c r="AM37" s="12"/>
      <c r="AN37" s="12"/>
      <c r="AO37" s="12"/>
      <c r="AP37" s="12"/>
      <c r="AQ37" s="12"/>
      <c r="AR37" s="12"/>
      <c r="AS37" s="12"/>
      <c r="AT37" s="12"/>
      <c r="AU37" s="12"/>
      <c r="AV37" s="12"/>
      <c r="AW37" s="12"/>
      <c r="AX37" s="12"/>
      <c r="AY37" s="12"/>
      <c r="AZ37" s="12"/>
      <c r="BA37" s="12"/>
      <c r="BB37" s="12"/>
      <c r="BC37" s="12"/>
      <c r="BD37" s="12"/>
      <c r="BE37" s="12"/>
      <c r="BF37" s="12"/>
      <c r="BG37" s="12"/>
      <c r="BH37" s="12"/>
      <c r="BI37" s="12"/>
      <c r="BJ37" s="12"/>
      <c r="BK37" s="12"/>
      <c r="BL37" s="12"/>
      <c r="BM37" s="12"/>
      <c r="BN37" s="12"/>
      <c r="BO37" s="12"/>
      <c r="BP37" s="12"/>
      <c r="BQ37" s="12"/>
      <c r="BR37" s="12"/>
      <c r="BS37" s="12"/>
      <c r="BT37" s="12"/>
      <c r="BU37" s="12"/>
      <c r="BV37" s="12"/>
      <c r="BW37" s="12"/>
      <c r="BX37" s="12"/>
      <c r="BY37" s="12"/>
      <c r="BZ37" s="12"/>
      <c r="CA37" s="12"/>
      <c r="CB37" s="12"/>
      <c r="CC37" s="12"/>
      <c r="CD37" s="12"/>
      <c r="CE37" s="12"/>
      <c r="CF37" s="12"/>
      <c r="CG37" s="12"/>
      <c r="CH37" s="12"/>
      <c r="CI37" s="12"/>
      <c r="CJ37" s="12"/>
      <c r="CK37" s="12"/>
      <c r="CL37" s="13"/>
    </row>
    <row r="38" spans="1:90" x14ac:dyDescent="0.3">
      <c r="A38" s="147" t="s">
        <v>457</v>
      </c>
      <c r="B38" s="33" t="s">
        <v>190</v>
      </c>
      <c r="C38" s="77">
        <v>0.15</v>
      </c>
      <c r="E38" s="147" t="s">
        <v>458</v>
      </c>
      <c r="F38" s="33" t="s">
        <v>190</v>
      </c>
      <c r="G38" s="232">
        <v>0.3</v>
      </c>
      <c r="H38" s="12"/>
      <c r="I38" s="12"/>
      <c r="J38" s="12"/>
      <c r="K38" s="12"/>
      <c r="L38" s="12"/>
      <c r="M38" s="12"/>
      <c r="N38" s="12"/>
      <c r="O38" s="12"/>
      <c r="P38" s="12"/>
      <c r="Q38" s="12"/>
      <c r="R38" s="12"/>
      <c r="S38" s="12"/>
      <c r="T38" s="12"/>
      <c r="U38" s="12"/>
      <c r="V38" s="12"/>
      <c r="W38" s="12"/>
      <c r="X38" s="12"/>
      <c r="Y38" s="12"/>
      <c r="Z38" s="12"/>
      <c r="AA38" s="12"/>
      <c r="AB38" s="12"/>
      <c r="AC38" s="12"/>
      <c r="AD38" s="12"/>
      <c r="AE38" s="12"/>
      <c r="AF38" s="12"/>
      <c r="AG38" s="12"/>
      <c r="AH38" s="12"/>
      <c r="AI38" s="12"/>
      <c r="AJ38" s="12"/>
      <c r="AK38" s="12"/>
      <c r="AL38" s="12"/>
      <c r="AM38" s="12"/>
      <c r="AN38" s="12"/>
      <c r="AO38" s="12"/>
      <c r="AP38" s="12"/>
      <c r="AQ38" s="12"/>
      <c r="AR38" s="12"/>
      <c r="AS38" s="12"/>
      <c r="AT38" s="12"/>
      <c r="AU38" s="12"/>
      <c r="AV38" s="12"/>
      <c r="AW38" s="12"/>
      <c r="AX38" s="12"/>
      <c r="AY38" s="12"/>
      <c r="AZ38" s="12"/>
      <c r="BA38" s="12"/>
      <c r="BB38" s="12"/>
      <c r="BC38" s="12"/>
      <c r="BD38" s="12"/>
      <c r="BE38" s="12"/>
      <c r="BF38" s="12"/>
      <c r="BG38" s="12"/>
      <c r="BH38" s="12"/>
      <c r="BI38" s="12"/>
      <c r="BJ38" s="12"/>
      <c r="BK38" s="12"/>
      <c r="BL38" s="12"/>
      <c r="BM38" s="12"/>
      <c r="BN38" s="12"/>
      <c r="BO38" s="12"/>
      <c r="BP38" s="12"/>
      <c r="BQ38" s="12"/>
      <c r="BR38" s="12"/>
      <c r="BS38" s="12"/>
      <c r="BT38" s="12"/>
      <c r="BU38" s="12"/>
      <c r="BV38" s="12"/>
      <c r="BW38" s="12"/>
      <c r="BX38" s="12"/>
      <c r="BY38" s="12"/>
      <c r="BZ38" s="12"/>
      <c r="CA38" s="12"/>
      <c r="CB38" s="12"/>
      <c r="CC38" s="12"/>
      <c r="CD38" s="12"/>
      <c r="CE38" s="12"/>
      <c r="CF38" s="12"/>
      <c r="CG38" s="12"/>
      <c r="CH38" s="12"/>
      <c r="CI38" s="12"/>
      <c r="CJ38" s="12"/>
      <c r="CK38" s="12"/>
      <c r="CL38" s="13"/>
    </row>
    <row r="39" spans="1:90" x14ac:dyDescent="0.3">
      <c r="A39" s="73" t="s">
        <v>11</v>
      </c>
      <c r="B39" s="10"/>
      <c r="C39" s="10"/>
      <c r="D39" s="10"/>
      <c r="E39" s="10"/>
      <c r="F39" s="10"/>
      <c r="G39" s="10"/>
      <c r="H39" s="10"/>
      <c r="I39" s="10"/>
      <c r="J39" s="10"/>
      <c r="K39" s="10"/>
      <c r="L39" s="10"/>
      <c r="M39" s="10"/>
      <c r="N39" s="10"/>
      <c r="O39" s="10"/>
      <c r="P39" s="10"/>
      <c r="Q39" s="10"/>
      <c r="R39" s="10"/>
      <c r="S39" s="10"/>
      <c r="T39" s="10"/>
      <c r="U39" s="10"/>
      <c r="V39" s="10"/>
      <c r="W39" s="10"/>
      <c r="X39" s="10"/>
      <c r="Y39" s="10"/>
      <c r="Z39" s="10"/>
      <c r="AA39" s="10"/>
      <c r="AB39" s="10"/>
      <c r="AC39" s="10"/>
      <c r="AD39" s="10"/>
      <c r="AE39" s="10"/>
      <c r="AF39" s="10"/>
      <c r="AG39" s="10"/>
      <c r="AH39" s="10"/>
      <c r="AI39" s="10"/>
      <c r="AJ39" s="10"/>
      <c r="AK39" s="10"/>
      <c r="AL39" s="10"/>
      <c r="AM39" s="10"/>
      <c r="AN39" s="10"/>
      <c r="AO39" s="10"/>
      <c r="AP39" s="10"/>
      <c r="AQ39" s="10"/>
      <c r="AR39" s="10"/>
      <c r="AS39" s="10"/>
      <c r="AT39" s="10"/>
      <c r="AU39" s="10"/>
      <c r="AV39" s="10"/>
      <c r="AW39" s="10"/>
      <c r="AX39" s="10"/>
      <c r="AY39" s="10"/>
      <c r="AZ39" s="10"/>
      <c r="BA39" s="10"/>
      <c r="BB39" s="10"/>
      <c r="BC39" s="10"/>
      <c r="BD39" s="10"/>
      <c r="BE39" s="10"/>
      <c r="BF39" s="10"/>
      <c r="BG39" s="10"/>
      <c r="BH39" s="10"/>
      <c r="BI39" s="10"/>
      <c r="BJ39" s="10"/>
      <c r="BK39" s="10"/>
      <c r="BL39" s="10"/>
      <c r="BM39" s="10"/>
      <c r="BN39" s="10"/>
      <c r="BO39" s="10"/>
      <c r="BP39" s="10"/>
      <c r="BQ39" s="10"/>
      <c r="BR39" s="10"/>
      <c r="BS39" s="10"/>
      <c r="BT39" s="10"/>
      <c r="BU39" s="10"/>
      <c r="BV39" s="10"/>
      <c r="BW39" s="10"/>
      <c r="BX39" s="10"/>
      <c r="BY39" s="10"/>
      <c r="BZ39" s="10"/>
      <c r="CA39" s="10"/>
      <c r="CB39" s="10"/>
      <c r="CC39" s="10"/>
      <c r="CD39" s="10"/>
      <c r="CE39" s="10"/>
      <c r="CF39" s="10"/>
      <c r="CG39" s="10"/>
      <c r="CH39" s="10"/>
      <c r="CI39" s="10"/>
      <c r="CJ39" s="10"/>
      <c r="CK39" s="10"/>
      <c r="CL39" s="11"/>
    </row>
    <row r="40" spans="1:90" x14ac:dyDescent="0.3">
      <c r="A40" s="147" t="s">
        <v>193</v>
      </c>
      <c r="B40" s="33" t="s">
        <v>190</v>
      </c>
      <c r="C40" s="77">
        <v>0.08</v>
      </c>
      <c r="E40" s="147" t="s">
        <v>584</v>
      </c>
      <c r="F40" s="33" t="s">
        <v>192</v>
      </c>
      <c r="G40" s="78">
        <v>1</v>
      </c>
      <c r="H40" s="12"/>
      <c r="I40" s="12"/>
      <c r="J40" s="12"/>
      <c r="K40" s="12"/>
      <c r="L40" s="12"/>
      <c r="M40" s="12"/>
      <c r="N40" s="12"/>
      <c r="O40" s="12"/>
      <c r="P40" s="12"/>
      <c r="Q40" s="12"/>
      <c r="R40" s="12"/>
      <c r="S40" s="12"/>
      <c r="T40" s="12"/>
      <c r="U40" s="12"/>
      <c r="V40" s="12"/>
      <c r="W40" s="12"/>
      <c r="X40" s="12"/>
      <c r="Y40" s="12"/>
      <c r="Z40" s="12"/>
      <c r="AA40" s="12"/>
      <c r="AB40" s="12"/>
      <c r="AC40" s="12"/>
      <c r="AD40" s="12"/>
      <c r="AE40" s="12"/>
      <c r="AF40" s="12"/>
      <c r="AG40" s="12"/>
      <c r="AH40" s="12"/>
      <c r="AI40" s="12"/>
      <c r="AJ40" s="12"/>
      <c r="AK40" s="12"/>
      <c r="AL40" s="12"/>
      <c r="AM40" s="12"/>
      <c r="AN40" s="12"/>
      <c r="AO40" s="12"/>
      <c r="AP40" s="12"/>
      <c r="AQ40" s="12"/>
      <c r="AR40" s="12"/>
      <c r="AS40" s="12"/>
      <c r="AT40" s="12"/>
      <c r="AU40" s="12"/>
      <c r="AV40" s="12"/>
      <c r="AW40" s="12"/>
      <c r="AX40" s="12"/>
      <c r="AY40" s="12"/>
      <c r="AZ40" s="12"/>
      <c r="BA40" s="12"/>
      <c r="BB40" s="12"/>
      <c r="BC40" s="12"/>
      <c r="BD40" s="12"/>
      <c r="BE40" s="12"/>
      <c r="BF40" s="12"/>
      <c r="BG40" s="12"/>
      <c r="BH40" s="12"/>
      <c r="BI40" s="12"/>
      <c r="BJ40" s="12"/>
      <c r="BK40" s="12"/>
      <c r="BL40" s="12"/>
      <c r="BM40" s="12"/>
      <c r="BN40" s="12"/>
      <c r="BO40" s="12"/>
      <c r="BP40" s="12"/>
      <c r="BQ40" s="12"/>
      <c r="BR40" s="12"/>
      <c r="BS40" s="12"/>
      <c r="BT40" s="12"/>
      <c r="BU40" s="12"/>
      <c r="BV40" s="12"/>
      <c r="BW40" s="12"/>
      <c r="BX40" s="12"/>
      <c r="BY40" s="12"/>
      <c r="BZ40" s="12"/>
      <c r="CA40" s="12"/>
      <c r="CB40" s="12"/>
      <c r="CC40" s="12"/>
      <c r="CD40" s="12"/>
      <c r="CE40" s="12"/>
      <c r="CF40" s="12"/>
      <c r="CG40" s="12"/>
      <c r="CH40" s="12"/>
      <c r="CI40" s="12"/>
      <c r="CJ40" s="12"/>
      <c r="CK40" s="12"/>
      <c r="CL40" s="13"/>
    </row>
    <row r="41" spans="1:90" x14ac:dyDescent="0.3">
      <c r="A41" s="147" t="s">
        <v>257</v>
      </c>
      <c r="B41" s="33" t="s">
        <v>185</v>
      </c>
      <c r="C41" s="78">
        <v>100</v>
      </c>
      <c r="E41" s="147" t="s">
        <v>585</v>
      </c>
      <c r="F41" s="33" t="s">
        <v>94</v>
      </c>
      <c r="G41" s="78">
        <v>5</v>
      </c>
      <c r="H41" s="12"/>
      <c r="I41" s="12"/>
      <c r="J41" s="12"/>
      <c r="K41" s="12"/>
      <c r="L41" s="12"/>
      <c r="M41" s="12"/>
      <c r="N41" s="12"/>
      <c r="O41" s="12"/>
      <c r="P41" s="12"/>
      <c r="Q41" s="12"/>
      <c r="R41" s="12"/>
      <c r="S41" s="12"/>
      <c r="T41" s="12"/>
      <c r="U41" s="12"/>
      <c r="V41" s="12"/>
      <c r="W41" s="12"/>
      <c r="X41" s="12"/>
      <c r="Y41" s="12"/>
      <c r="Z41" s="12"/>
      <c r="AA41" s="12"/>
      <c r="AB41" s="12"/>
      <c r="AC41" s="12"/>
      <c r="AD41" s="12"/>
      <c r="AE41" s="12"/>
      <c r="AF41" s="12"/>
      <c r="AG41" s="12"/>
      <c r="AH41" s="12"/>
      <c r="AI41" s="12"/>
      <c r="AJ41" s="12"/>
      <c r="AK41" s="12"/>
      <c r="AL41" s="12"/>
      <c r="AM41" s="12"/>
      <c r="AN41" s="12"/>
      <c r="AO41" s="12"/>
      <c r="AP41" s="12"/>
      <c r="AQ41" s="12"/>
      <c r="AR41" s="12"/>
      <c r="AS41" s="12"/>
      <c r="AT41" s="12"/>
      <c r="AU41" s="12"/>
      <c r="AV41" s="12"/>
      <c r="AW41" s="12"/>
      <c r="AX41" s="12"/>
      <c r="AY41" s="12"/>
      <c r="AZ41" s="12"/>
      <c r="BA41" s="12"/>
      <c r="BB41" s="12"/>
      <c r="BC41" s="12"/>
      <c r="BD41" s="12"/>
      <c r="BE41" s="12"/>
      <c r="BF41" s="12"/>
      <c r="BG41" s="12"/>
      <c r="BH41" s="12"/>
      <c r="BI41" s="12"/>
      <c r="BJ41" s="12"/>
      <c r="BK41" s="12"/>
      <c r="BL41" s="12"/>
      <c r="BM41" s="12"/>
      <c r="BN41" s="12"/>
      <c r="BO41" s="12"/>
      <c r="BP41" s="12"/>
      <c r="BQ41" s="12"/>
      <c r="BR41" s="12"/>
      <c r="BS41" s="12"/>
      <c r="BT41" s="12"/>
      <c r="BU41" s="12"/>
      <c r="BV41" s="12"/>
      <c r="BW41" s="12"/>
      <c r="BX41" s="12"/>
      <c r="BY41" s="12"/>
      <c r="BZ41" s="12"/>
      <c r="CA41" s="12"/>
      <c r="CB41" s="12"/>
      <c r="CC41" s="12"/>
      <c r="CD41" s="12"/>
      <c r="CE41" s="12"/>
      <c r="CF41" s="12"/>
      <c r="CG41" s="12"/>
      <c r="CH41" s="12"/>
      <c r="CI41" s="12"/>
      <c r="CJ41" s="12"/>
      <c r="CK41" s="12"/>
      <c r="CL41" s="13"/>
    </row>
    <row r="42" spans="1:90" x14ac:dyDescent="0.3">
      <c r="A42" s="147" t="s">
        <v>195</v>
      </c>
      <c r="B42" s="33" t="s">
        <v>190</v>
      </c>
      <c r="C42" s="77">
        <v>0.08</v>
      </c>
      <c r="E42" s="147" t="s">
        <v>325</v>
      </c>
      <c r="F42" s="293" t="s">
        <v>93</v>
      </c>
      <c r="G42" s="78">
        <v>30</v>
      </c>
      <c r="H42" s="12"/>
      <c r="I42" s="12"/>
      <c r="J42" s="12"/>
      <c r="K42" s="12"/>
      <c r="L42" s="12"/>
      <c r="M42" s="12"/>
      <c r="N42" s="12"/>
      <c r="O42" s="12"/>
      <c r="P42" s="12"/>
      <c r="Q42" s="12"/>
      <c r="R42" s="12"/>
      <c r="S42" s="12"/>
      <c r="T42" s="12"/>
      <c r="U42" s="12"/>
      <c r="V42" s="12"/>
      <c r="W42" s="12"/>
      <c r="X42" s="12"/>
      <c r="Y42" s="12"/>
      <c r="Z42" s="12"/>
      <c r="AA42" s="12"/>
      <c r="AB42" s="12"/>
      <c r="AC42" s="12"/>
      <c r="AD42" s="12"/>
      <c r="AE42" s="12"/>
      <c r="AF42" s="12"/>
      <c r="AG42" s="12"/>
      <c r="AH42" s="12"/>
      <c r="AI42" s="12"/>
      <c r="AJ42" s="12"/>
      <c r="AK42" s="12"/>
      <c r="AL42" s="12"/>
      <c r="AM42" s="12"/>
      <c r="AN42" s="12"/>
      <c r="AO42" s="12"/>
      <c r="AP42" s="12"/>
      <c r="AQ42" s="12"/>
      <c r="AR42" s="12"/>
      <c r="AS42" s="12"/>
      <c r="AT42" s="12"/>
      <c r="AU42" s="12"/>
      <c r="AV42" s="12"/>
      <c r="AW42" s="12"/>
      <c r="AX42" s="12"/>
      <c r="AY42" s="12"/>
      <c r="AZ42" s="12"/>
      <c r="BA42" s="12"/>
      <c r="BB42" s="12"/>
      <c r="BC42" s="12"/>
      <c r="BD42" s="12"/>
      <c r="BE42" s="12"/>
      <c r="BF42" s="12"/>
      <c r="BG42" s="12"/>
      <c r="BH42" s="12"/>
      <c r="BI42" s="12"/>
      <c r="BJ42" s="12"/>
      <c r="BK42" s="12"/>
      <c r="BL42" s="12"/>
      <c r="BM42" s="12"/>
      <c r="BN42" s="12"/>
      <c r="BO42" s="12"/>
      <c r="BP42" s="12"/>
      <c r="BQ42" s="12"/>
      <c r="BR42" s="12"/>
      <c r="BS42" s="12"/>
      <c r="BT42" s="12"/>
      <c r="BU42" s="12"/>
      <c r="BV42" s="12"/>
      <c r="BW42" s="12"/>
      <c r="BX42" s="12"/>
      <c r="BY42" s="12"/>
      <c r="BZ42" s="12"/>
      <c r="CA42" s="12"/>
      <c r="CB42" s="12"/>
      <c r="CC42" s="12"/>
      <c r="CD42" s="12"/>
      <c r="CE42" s="12"/>
      <c r="CF42" s="12"/>
      <c r="CG42" s="12"/>
      <c r="CH42" s="12"/>
      <c r="CI42" s="12"/>
      <c r="CJ42" s="12"/>
      <c r="CK42" s="12"/>
      <c r="CL42" s="13"/>
    </row>
    <row r="43" spans="1:90" x14ac:dyDescent="0.3">
      <c r="A43" s="147" t="s">
        <v>196</v>
      </c>
      <c r="B43" s="33" t="s">
        <v>167</v>
      </c>
      <c r="C43" s="78">
        <v>2025</v>
      </c>
      <c r="E43" s="147" t="s">
        <v>327</v>
      </c>
      <c r="F43" s="293" t="s">
        <v>93</v>
      </c>
      <c r="G43" s="78">
        <v>25</v>
      </c>
      <c r="H43" s="12"/>
      <c r="I43" s="12"/>
      <c r="J43" s="12"/>
      <c r="K43" s="12"/>
      <c r="L43" s="12"/>
      <c r="M43" s="12"/>
      <c r="N43" s="12"/>
      <c r="O43" s="12"/>
      <c r="P43" s="12"/>
      <c r="Q43" s="12"/>
      <c r="R43" s="12"/>
      <c r="S43" s="12"/>
      <c r="T43" s="12"/>
      <c r="U43" s="12"/>
      <c r="V43" s="12"/>
      <c r="W43" s="12"/>
      <c r="X43" s="12"/>
      <c r="Y43" s="12"/>
      <c r="Z43" s="12"/>
      <c r="AA43" s="12"/>
      <c r="AB43" s="12"/>
      <c r="AC43" s="12"/>
      <c r="AD43" s="12"/>
      <c r="AE43" s="12"/>
      <c r="AF43" s="12"/>
      <c r="AG43" s="12"/>
      <c r="AH43" s="12"/>
      <c r="AI43" s="12"/>
      <c r="AJ43" s="12"/>
      <c r="AK43" s="12"/>
      <c r="AL43" s="12"/>
      <c r="AM43" s="12"/>
      <c r="AN43" s="12"/>
      <c r="AO43" s="12"/>
      <c r="AP43" s="12"/>
      <c r="AQ43" s="12"/>
      <c r="AR43" s="12"/>
      <c r="AS43" s="12"/>
      <c r="AT43" s="12"/>
      <c r="AU43" s="12"/>
      <c r="AV43" s="12"/>
      <c r="AW43" s="12"/>
      <c r="AX43" s="12"/>
      <c r="AY43" s="12"/>
      <c r="AZ43" s="12"/>
      <c r="BA43" s="12"/>
      <c r="BB43" s="12"/>
      <c r="BC43" s="12"/>
      <c r="BD43" s="12"/>
      <c r="BE43" s="12"/>
      <c r="BF43" s="12"/>
      <c r="BG43" s="12"/>
      <c r="BH43" s="12"/>
      <c r="BI43" s="12"/>
      <c r="BJ43" s="12"/>
      <c r="BK43" s="12"/>
      <c r="BL43" s="12"/>
      <c r="BM43" s="12"/>
      <c r="BN43" s="12"/>
      <c r="BO43" s="12"/>
      <c r="BP43" s="12"/>
      <c r="BQ43" s="12"/>
      <c r="BR43" s="12"/>
      <c r="BS43" s="12"/>
      <c r="BT43" s="12"/>
      <c r="BU43" s="12"/>
      <c r="BV43" s="12"/>
      <c r="BW43" s="12"/>
      <c r="BX43" s="12"/>
      <c r="BY43" s="12"/>
      <c r="BZ43" s="12"/>
      <c r="CA43" s="12"/>
      <c r="CB43" s="12"/>
      <c r="CC43" s="12"/>
      <c r="CD43" s="12"/>
      <c r="CE43" s="12"/>
      <c r="CF43" s="12"/>
      <c r="CG43" s="12"/>
      <c r="CH43" s="12"/>
      <c r="CI43" s="12"/>
      <c r="CJ43" s="12"/>
      <c r="CK43" s="12"/>
      <c r="CL43" s="13"/>
    </row>
    <row r="44" spans="1:90" x14ac:dyDescent="0.3">
      <c r="A44" s="147" t="s">
        <v>12</v>
      </c>
      <c r="B44" s="33" t="s">
        <v>80</v>
      </c>
      <c r="C44" s="70">
        <v>0.1</v>
      </c>
      <c r="E44" s="12"/>
      <c r="F44" s="12"/>
      <c r="G44" s="12"/>
      <c r="H44" s="12"/>
      <c r="I44" s="12"/>
      <c r="J44" s="12"/>
      <c r="K44" s="12"/>
      <c r="L44" s="12"/>
      <c r="M44" s="12"/>
      <c r="N44" s="12"/>
      <c r="O44" s="12"/>
      <c r="P44" s="12"/>
      <c r="Q44" s="12"/>
      <c r="R44" s="12"/>
      <c r="S44" s="12"/>
      <c r="T44" s="12"/>
      <c r="U44" s="12"/>
      <c r="V44" s="12"/>
      <c r="W44" s="12"/>
      <c r="X44" s="12"/>
      <c r="Y44" s="12"/>
      <c r="Z44" s="12"/>
      <c r="AA44" s="12"/>
      <c r="AB44" s="12"/>
      <c r="AC44" s="12"/>
      <c r="AD44" s="12"/>
      <c r="AE44" s="12"/>
      <c r="AF44" s="12"/>
      <c r="AG44" s="12"/>
      <c r="AH44" s="12"/>
      <c r="AI44" s="12"/>
      <c r="AJ44" s="12"/>
      <c r="AK44" s="12"/>
      <c r="AL44" s="12"/>
      <c r="AM44" s="12"/>
      <c r="AN44" s="12"/>
      <c r="AO44" s="12"/>
      <c r="AP44" s="12"/>
      <c r="AQ44" s="12"/>
      <c r="AR44" s="12"/>
      <c r="AS44" s="12"/>
      <c r="AT44" s="12"/>
      <c r="AU44" s="12"/>
      <c r="AV44" s="12"/>
      <c r="AW44" s="12"/>
      <c r="AX44" s="12"/>
      <c r="AY44" s="12"/>
      <c r="AZ44" s="12"/>
      <c r="BA44" s="12"/>
      <c r="BB44" s="12"/>
      <c r="BC44" s="12"/>
      <c r="BD44" s="12"/>
      <c r="BE44" s="12"/>
      <c r="BF44" s="12"/>
      <c r="BG44" s="12"/>
      <c r="BH44" s="12"/>
      <c r="BI44" s="12"/>
      <c r="BJ44" s="12"/>
      <c r="BK44" s="12"/>
      <c r="BL44" s="12"/>
      <c r="BM44" s="12"/>
      <c r="BN44" s="12"/>
      <c r="BO44" s="12"/>
      <c r="BP44" s="12"/>
      <c r="BQ44" s="12"/>
      <c r="BR44" s="12"/>
      <c r="BS44" s="12"/>
      <c r="BT44" s="12"/>
      <c r="BU44" s="12"/>
      <c r="BV44" s="12"/>
      <c r="BW44" s="12"/>
      <c r="BX44" s="12"/>
      <c r="BY44" s="12"/>
      <c r="BZ44" s="12"/>
      <c r="CA44" s="12"/>
      <c r="CB44" s="12"/>
      <c r="CC44" s="12"/>
      <c r="CD44" s="12"/>
      <c r="CE44" s="12"/>
      <c r="CF44" s="12"/>
      <c r="CG44" s="12"/>
      <c r="CH44" s="12"/>
      <c r="CI44" s="12"/>
      <c r="CJ44" s="12"/>
      <c r="CK44" s="12"/>
      <c r="CL44" s="13"/>
    </row>
    <row r="45" spans="1:90" x14ac:dyDescent="0.3">
      <c r="A45" s="147" t="s">
        <v>194</v>
      </c>
      <c r="B45" s="33" t="s">
        <v>167</v>
      </c>
      <c r="C45" s="70">
        <v>2020</v>
      </c>
      <c r="E45" s="12"/>
      <c r="F45" s="12"/>
      <c r="G45" s="12"/>
      <c r="H45" s="12"/>
      <c r="I45" s="12"/>
      <c r="J45" s="12"/>
      <c r="K45" s="12"/>
      <c r="L45" s="12"/>
      <c r="M45" s="12"/>
      <c r="N45" s="12"/>
      <c r="O45" s="12"/>
      <c r="P45" s="12"/>
      <c r="Q45" s="12"/>
      <c r="R45" s="12"/>
      <c r="S45" s="12"/>
      <c r="T45" s="12"/>
      <c r="U45" s="12"/>
      <c r="V45" s="12"/>
      <c r="W45" s="12"/>
      <c r="X45" s="12"/>
      <c r="Y45" s="12"/>
      <c r="Z45" s="12"/>
      <c r="AA45" s="12"/>
      <c r="AB45" s="12"/>
      <c r="AC45" s="12"/>
      <c r="AD45" s="12"/>
      <c r="AE45" s="12"/>
      <c r="AF45" s="12"/>
      <c r="AG45" s="12"/>
      <c r="AH45" s="12"/>
      <c r="AI45" s="12"/>
      <c r="AJ45" s="12"/>
      <c r="AK45" s="12"/>
      <c r="AL45" s="12"/>
      <c r="AM45" s="12"/>
      <c r="AN45" s="12"/>
      <c r="AO45" s="12"/>
      <c r="AP45" s="12"/>
      <c r="AQ45" s="12"/>
      <c r="AR45" s="12"/>
      <c r="AS45" s="12"/>
      <c r="AT45" s="12"/>
      <c r="AU45" s="12"/>
      <c r="AV45" s="12"/>
      <c r="AW45" s="12"/>
      <c r="AX45" s="12"/>
      <c r="AY45" s="12"/>
      <c r="AZ45" s="12"/>
      <c r="BA45" s="12"/>
      <c r="BB45" s="12"/>
      <c r="BC45" s="12"/>
      <c r="BD45" s="12"/>
      <c r="BE45" s="12"/>
      <c r="BF45" s="12"/>
      <c r="BG45" s="12"/>
      <c r="BH45" s="12"/>
      <c r="BI45" s="12"/>
      <c r="BJ45" s="12"/>
      <c r="BK45" s="12"/>
      <c r="BL45" s="12"/>
      <c r="BM45" s="12"/>
      <c r="BN45" s="12"/>
      <c r="BO45" s="12"/>
      <c r="BP45" s="12"/>
      <c r="BQ45" s="12"/>
      <c r="BR45" s="12"/>
      <c r="BS45" s="12"/>
      <c r="BT45" s="12"/>
      <c r="BU45" s="12"/>
      <c r="BV45" s="12"/>
      <c r="BW45" s="12"/>
      <c r="BX45" s="12"/>
      <c r="BY45" s="12"/>
      <c r="BZ45" s="12"/>
      <c r="CA45" s="12"/>
      <c r="CB45" s="12"/>
      <c r="CC45" s="12"/>
      <c r="CD45" s="12"/>
      <c r="CE45" s="12"/>
      <c r="CF45" s="12"/>
      <c r="CG45" s="12"/>
      <c r="CH45" s="12"/>
      <c r="CI45" s="12"/>
      <c r="CJ45" s="12"/>
      <c r="CK45" s="12"/>
      <c r="CL45" s="13"/>
    </row>
    <row r="46" spans="1:90" x14ac:dyDescent="0.3">
      <c r="A46" s="147" t="s">
        <v>231</v>
      </c>
      <c r="B46" s="33" t="s">
        <v>190</v>
      </c>
      <c r="C46" s="77">
        <v>0.08</v>
      </c>
      <c r="E46" s="12"/>
      <c r="F46" s="12"/>
      <c r="G46" s="12"/>
      <c r="H46" s="12"/>
      <c r="I46" s="12"/>
      <c r="J46" s="12"/>
      <c r="K46" s="12"/>
      <c r="L46" s="12"/>
      <c r="M46" s="12"/>
      <c r="N46" s="12"/>
      <c r="O46" s="12"/>
      <c r="P46" s="12"/>
      <c r="Q46" s="12"/>
      <c r="R46" s="12"/>
      <c r="S46" s="12"/>
      <c r="T46" s="12"/>
      <c r="U46" s="12"/>
      <c r="V46" s="12"/>
      <c r="W46" s="12"/>
      <c r="X46" s="12"/>
      <c r="Y46" s="12"/>
      <c r="Z46" s="12"/>
      <c r="AA46" s="12"/>
      <c r="AB46" s="12"/>
      <c r="AC46" s="12"/>
      <c r="AD46" s="12"/>
      <c r="AE46" s="12"/>
      <c r="AF46" s="12"/>
      <c r="AG46" s="12"/>
      <c r="AH46" s="12"/>
      <c r="AI46" s="12"/>
      <c r="AJ46" s="12"/>
      <c r="AK46" s="12"/>
      <c r="AL46" s="12"/>
      <c r="AM46" s="12"/>
      <c r="AN46" s="12"/>
      <c r="AO46" s="12"/>
      <c r="AP46" s="12"/>
      <c r="AQ46" s="12"/>
      <c r="AR46" s="12"/>
      <c r="AS46" s="12"/>
      <c r="AT46" s="12"/>
      <c r="AU46" s="12"/>
      <c r="AV46" s="12"/>
      <c r="AW46" s="12"/>
      <c r="AX46" s="12"/>
      <c r="AY46" s="12"/>
      <c r="AZ46" s="12"/>
      <c r="BA46" s="12"/>
      <c r="BB46" s="12"/>
      <c r="BC46" s="12"/>
      <c r="BD46" s="12"/>
      <c r="BE46" s="12"/>
      <c r="BF46" s="12"/>
      <c r="BG46" s="12"/>
      <c r="BH46" s="12"/>
      <c r="BI46" s="12"/>
      <c r="BJ46" s="12"/>
      <c r="BK46" s="12"/>
      <c r="BL46" s="12"/>
      <c r="BM46" s="12"/>
      <c r="BN46" s="12"/>
      <c r="BO46" s="12"/>
      <c r="BP46" s="12"/>
      <c r="BQ46" s="12"/>
      <c r="BR46" s="12"/>
      <c r="BS46" s="12"/>
      <c r="BT46" s="12"/>
      <c r="BU46" s="12"/>
      <c r="BV46" s="12"/>
      <c r="BW46" s="12"/>
      <c r="BX46" s="12"/>
      <c r="BY46" s="12"/>
      <c r="BZ46" s="12"/>
      <c r="CA46" s="12"/>
      <c r="CB46" s="12"/>
      <c r="CC46" s="12"/>
      <c r="CD46" s="12"/>
      <c r="CE46" s="12"/>
      <c r="CF46" s="12"/>
      <c r="CG46" s="12"/>
      <c r="CH46" s="12"/>
      <c r="CI46" s="12"/>
      <c r="CJ46" s="12"/>
      <c r="CK46" s="12"/>
      <c r="CL46" s="13"/>
    </row>
    <row r="47" spans="1:90" x14ac:dyDescent="0.3">
      <c r="A47" s="147" t="s">
        <v>232</v>
      </c>
      <c r="B47" s="33" t="s">
        <v>167</v>
      </c>
      <c r="C47" s="70">
        <v>2020</v>
      </c>
      <c r="E47" s="12"/>
      <c r="F47" s="12"/>
      <c r="G47" s="12"/>
      <c r="H47" s="12"/>
      <c r="I47" s="12"/>
      <c r="J47" s="12"/>
      <c r="K47" s="12"/>
      <c r="L47" s="12"/>
      <c r="M47" s="12"/>
      <c r="N47" s="12"/>
      <c r="O47" s="12"/>
      <c r="P47" s="12"/>
      <c r="Q47" s="12"/>
      <c r="R47" s="12"/>
      <c r="S47" s="12"/>
      <c r="T47" s="12"/>
      <c r="U47" s="12"/>
      <c r="V47" s="12"/>
      <c r="W47" s="12"/>
      <c r="X47" s="12"/>
      <c r="Y47" s="12"/>
      <c r="Z47" s="12"/>
      <c r="AA47" s="12"/>
      <c r="AB47" s="12"/>
      <c r="AC47" s="12"/>
      <c r="AD47" s="12"/>
      <c r="AE47" s="12"/>
      <c r="AF47" s="12"/>
      <c r="AG47" s="12"/>
      <c r="AH47" s="12"/>
      <c r="AI47" s="12"/>
      <c r="AJ47" s="12"/>
      <c r="AK47" s="12"/>
      <c r="AL47" s="12"/>
      <c r="AM47" s="12"/>
      <c r="AN47" s="12"/>
      <c r="AO47" s="12"/>
      <c r="AP47" s="12"/>
      <c r="AQ47" s="12"/>
      <c r="AR47" s="12"/>
      <c r="AS47" s="12"/>
      <c r="AT47" s="12"/>
      <c r="AU47" s="12"/>
      <c r="AV47" s="12"/>
      <c r="AW47" s="12"/>
      <c r="AX47" s="12"/>
      <c r="AY47" s="12"/>
      <c r="AZ47" s="12"/>
      <c r="BA47" s="12"/>
      <c r="BB47" s="12"/>
      <c r="BC47" s="12"/>
      <c r="BD47" s="12"/>
      <c r="BE47" s="12"/>
      <c r="BF47" s="12"/>
      <c r="BG47" s="12"/>
      <c r="BH47" s="12"/>
      <c r="BI47" s="12"/>
      <c r="BJ47" s="12"/>
      <c r="BK47" s="12"/>
      <c r="BL47" s="12"/>
      <c r="BM47" s="12"/>
      <c r="BN47" s="12"/>
      <c r="BO47" s="12"/>
      <c r="BP47" s="12"/>
      <c r="BQ47" s="12"/>
      <c r="BR47" s="12"/>
      <c r="BS47" s="12"/>
      <c r="BT47" s="12"/>
      <c r="BU47" s="12"/>
      <c r="BV47" s="12"/>
      <c r="BW47" s="12"/>
      <c r="BX47" s="12"/>
      <c r="BY47" s="12"/>
      <c r="BZ47" s="12"/>
      <c r="CA47" s="12"/>
      <c r="CB47" s="12"/>
      <c r="CC47" s="12"/>
      <c r="CD47" s="12"/>
      <c r="CE47" s="12"/>
      <c r="CF47" s="12"/>
      <c r="CG47" s="12"/>
      <c r="CH47" s="12"/>
      <c r="CI47" s="12"/>
      <c r="CJ47" s="12"/>
      <c r="CK47" s="12"/>
      <c r="CL47" s="13"/>
    </row>
    <row r="48" spans="1:90" x14ac:dyDescent="0.3">
      <c r="A48" s="147"/>
      <c r="B48" s="33"/>
      <c r="C48" s="70"/>
      <c r="E48" s="12"/>
      <c r="F48" s="12"/>
      <c r="G48" s="12"/>
      <c r="H48" s="12"/>
      <c r="I48" s="12"/>
      <c r="J48" s="12"/>
      <c r="K48" s="12"/>
      <c r="L48" s="12"/>
      <c r="M48" s="12"/>
      <c r="N48" s="12"/>
      <c r="O48" s="12"/>
      <c r="P48" s="12"/>
      <c r="Q48" s="12"/>
      <c r="R48" s="12"/>
      <c r="S48" s="12"/>
      <c r="T48" s="12"/>
      <c r="U48" s="12"/>
      <c r="V48" s="12"/>
      <c r="W48" s="12"/>
      <c r="X48" s="12"/>
      <c r="Y48" s="12"/>
      <c r="Z48" s="12"/>
      <c r="AA48" s="12"/>
      <c r="AB48" s="12"/>
      <c r="AC48" s="12"/>
      <c r="AD48" s="12"/>
      <c r="AE48" s="12"/>
      <c r="AF48" s="12"/>
      <c r="AG48" s="12"/>
      <c r="AH48" s="12"/>
      <c r="AI48" s="12"/>
      <c r="AJ48" s="12"/>
      <c r="AK48" s="12"/>
      <c r="AL48" s="12"/>
      <c r="AM48" s="12"/>
      <c r="AN48" s="12"/>
      <c r="AO48" s="12"/>
      <c r="AP48" s="12"/>
      <c r="AQ48" s="12"/>
      <c r="AR48" s="12"/>
      <c r="AS48" s="12"/>
      <c r="AT48" s="12"/>
      <c r="AU48" s="12"/>
      <c r="AV48" s="12"/>
      <c r="AW48" s="12"/>
      <c r="AX48" s="12"/>
      <c r="AY48" s="12"/>
      <c r="AZ48" s="12"/>
      <c r="BA48" s="12"/>
      <c r="BB48" s="12"/>
      <c r="BC48" s="12"/>
      <c r="BD48" s="12"/>
      <c r="BE48" s="12"/>
      <c r="BF48" s="12"/>
      <c r="BG48" s="12"/>
      <c r="BH48" s="12"/>
      <c r="BI48" s="12"/>
      <c r="BJ48" s="12"/>
      <c r="BK48" s="12"/>
      <c r="BL48" s="12"/>
      <c r="BM48" s="12"/>
      <c r="BN48" s="12"/>
      <c r="BO48" s="12"/>
      <c r="BP48" s="12"/>
      <c r="BQ48" s="12"/>
      <c r="BR48" s="12"/>
      <c r="BS48" s="12"/>
      <c r="BT48" s="12"/>
      <c r="BU48" s="12"/>
      <c r="BV48" s="12"/>
      <c r="BW48" s="12"/>
      <c r="BX48" s="12"/>
      <c r="BY48" s="12"/>
      <c r="BZ48" s="12"/>
      <c r="CA48" s="12"/>
      <c r="CB48" s="12"/>
      <c r="CC48" s="12"/>
      <c r="CD48" s="12"/>
      <c r="CE48" s="12"/>
      <c r="CF48" s="12"/>
      <c r="CG48" s="12"/>
      <c r="CH48" s="12"/>
      <c r="CI48" s="12"/>
      <c r="CJ48" s="12"/>
      <c r="CK48" s="12"/>
      <c r="CL48" s="13"/>
    </row>
    <row r="49" spans="1:90" x14ac:dyDescent="0.3">
      <c r="A49" s="147" t="s">
        <v>197</v>
      </c>
      <c r="B49" s="33" t="s">
        <v>190</v>
      </c>
      <c r="C49" s="82">
        <v>0.08</v>
      </c>
      <c r="E49" s="12"/>
      <c r="F49" s="12"/>
      <c r="G49" s="12"/>
      <c r="H49" s="12"/>
      <c r="I49" s="12"/>
      <c r="J49" s="12"/>
      <c r="K49" s="12"/>
      <c r="L49" s="12"/>
      <c r="M49" s="12"/>
      <c r="N49" s="12"/>
      <c r="O49" s="12"/>
      <c r="P49" s="12"/>
      <c r="Q49" s="12"/>
      <c r="R49" s="12"/>
      <c r="S49" s="12"/>
      <c r="T49" s="12"/>
      <c r="U49" s="12"/>
      <c r="V49" s="12"/>
      <c r="W49" s="12"/>
      <c r="X49" s="12"/>
      <c r="Y49" s="12"/>
      <c r="Z49" s="12"/>
      <c r="AA49" s="12"/>
      <c r="AB49" s="12"/>
      <c r="AC49" s="12"/>
      <c r="AD49" s="12"/>
      <c r="AE49" s="12"/>
      <c r="AF49" s="12"/>
      <c r="AG49" s="12"/>
      <c r="AH49" s="12"/>
      <c r="AI49" s="12"/>
      <c r="AJ49" s="12"/>
      <c r="AK49" s="12"/>
      <c r="AL49" s="12"/>
      <c r="AM49" s="12"/>
      <c r="AN49" s="12"/>
      <c r="AO49" s="12"/>
      <c r="AP49" s="12"/>
      <c r="AQ49" s="12"/>
      <c r="AR49" s="12"/>
      <c r="AS49" s="12"/>
      <c r="AT49" s="12"/>
      <c r="AU49" s="12"/>
      <c r="AV49" s="12"/>
      <c r="AW49" s="12"/>
      <c r="AX49" s="12"/>
      <c r="AY49" s="12"/>
      <c r="AZ49" s="12"/>
      <c r="BA49" s="12"/>
      <c r="BB49" s="12"/>
      <c r="BC49" s="12"/>
      <c r="BD49" s="12"/>
      <c r="BE49" s="12"/>
      <c r="BF49" s="12"/>
      <c r="BG49" s="12"/>
      <c r="BH49" s="12"/>
      <c r="BI49" s="12"/>
      <c r="BJ49" s="12"/>
      <c r="BK49" s="12"/>
      <c r="BL49" s="12"/>
      <c r="BM49" s="12"/>
      <c r="BN49" s="12"/>
      <c r="BO49" s="12"/>
      <c r="BP49" s="12"/>
      <c r="BQ49" s="12"/>
      <c r="BR49" s="12"/>
      <c r="BS49" s="12"/>
      <c r="BT49" s="12"/>
      <c r="BU49" s="12"/>
      <c r="BV49" s="12"/>
      <c r="BW49" s="12"/>
      <c r="BX49" s="12"/>
      <c r="BY49" s="12"/>
      <c r="BZ49" s="12"/>
      <c r="CA49" s="12"/>
      <c r="CB49" s="12"/>
      <c r="CC49" s="12"/>
      <c r="CD49" s="12"/>
      <c r="CE49" s="12"/>
      <c r="CF49" s="12"/>
      <c r="CG49" s="12"/>
      <c r="CH49" s="12"/>
      <c r="CI49" s="12"/>
      <c r="CJ49" s="12"/>
      <c r="CK49" s="12"/>
      <c r="CL49" s="13"/>
    </row>
    <row r="50" spans="1:90" x14ac:dyDescent="0.3">
      <c r="A50" s="147" t="s">
        <v>198</v>
      </c>
      <c r="B50" s="33" t="s">
        <v>167</v>
      </c>
      <c r="C50" s="78">
        <v>2025</v>
      </c>
      <c r="E50" s="12"/>
      <c r="F50" s="12"/>
      <c r="G50" s="12"/>
      <c r="H50" s="12"/>
      <c r="I50" s="12"/>
      <c r="J50" s="12"/>
      <c r="K50" s="12"/>
      <c r="L50" s="12"/>
      <c r="M50" s="12"/>
      <c r="N50" s="12"/>
      <c r="O50" s="12"/>
      <c r="P50" s="12"/>
      <c r="Q50" s="12"/>
      <c r="R50" s="12"/>
      <c r="S50" s="12"/>
      <c r="T50" s="12"/>
      <c r="U50" s="12"/>
      <c r="V50" s="12"/>
      <c r="W50" s="12"/>
      <c r="X50" s="12"/>
      <c r="Y50" s="12"/>
      <c r="Z50" s="12"/>
      <c r="AA50" s="12"/>
      <c r="AB50" s="12"/>
      <c r="AC50" s="12"/>
      <c r="AD50" s="12"/>
      <c r="AE50" s="12"/>
      <c r="AF50" s="12"/>
      <c r="AG50" s="12"/>
      <c r="AH50" s="12"/>
      <c r="AI50" s="12"/>
      <c r="AJ50" s="12"/>
      <c r="AK50" s="12"/>
      <c r="AL50" s="12"/>
      <c r="AM50" s="12"/>
      <c r="AN50" s="12"/>
      <c r="AO50" s="12"/>
      <c r="AP50" s="12"/>
      <c r="AQ50" s="12"/>
      <c r="AR50" s="12"/>
      <c r="AS50" s="12"/>
      <c r="AT50" s="12"/>
      <c r="AU50" s="12"/>
      <c r="AV50" s="12"/>
      <c r="AW50" s="12"/>
      <c r="AX50" s="12"/>
      <c r="AY50" s="12"/>
      <c r="AZ50" s="12"/>
      <c r="BA50" s="12"/>
      <c r="BB50" s="12"/>
      <c r="BC50" s="12"/>
      <c r="BD50" s="12"/>
      <c r="BE50" s="12"/>
      <c r="BF50" s="12"/>
      <c r="BG50" s="12"/>
      <c r="BH50" s="12"/>
      <c r="BI50" s="12"/>
      <c r="BJ50" s="12"/>
      <c r="BK50" s="12"/>
      <c r="BL50" s="12"/>
      <c r="BM50" s="12"/>
      <c r="BN50" s="12"/>
      <c r="BO50" s="12"/>
      <c r="BP50" s="12"/>
      <c r="BQ50" s="12"/>
      <c r="BR50" s="12"/>
      <c r="BS50" s="12"/>
      <c r="BT50" s="12"/>
      <c r="BU50" s="12"/>
      <c r="BV50" s="12"/>
      <c r="BW50" s="12"/>
      <c r="BX50" s="12"/>
      <c r="BY50" s="12"/>
      <c r="BZ50" s="12"/>
      <c r="CA50" s="12"/>
      <c r="CB50" s="12"/>
      <c r="CC50" s="12"/>
      <c r="CD50" s="12"/>
      <c r="CE50" s="12"/>
      <c r="CF50" s="12"/>
      <c r="CG50" s="12"/>
      <c r="CH50" s="12"/>
      <c r="CI50" s="12"/>
      <c r="CJ50" s="12"/>
      <c r="CK50" s="12"/>
      <c r="CL50" s="13"/>
    </row>
    <row r="51" spans="1:90" x14ac:dyDescent="0.3">
      <c r="A51" s="147" t="s">
        <v>199</v>
      </c>
      <c r="B51" s="33" t="s">
        <v>80</v>
      </c>
      <c r="C51" s="70">
        <v>0.25</v>
      </c>
      <c r="E51" s="12"/>
      <c r="F51" s="12"/>
      <c r="G51" s="12"/>
      <c r="H51" s="12"/>
      <c r="I51" s="12"/>
      <c r="J51" s="12"/>
      <c r="K51" s="12"/>
      <c r="L51" s="12"/>
      <c r="M51" s="12"/>
      <c r="N51" s="12"/>
      <c r="O51" s="12"/>
      <c r="P51" s="12"/>
      <c r="Q51" s="12"/>
      <c r="R51" s="12"/>
      <c r="S51" s="12"/>
      <c r="T51" s="12"/>
      <c r="U51" s="12"/>
      <c r="V51" s="12"/>
      <c r="W51" s="12"/>
      <c r="X51" s="12"/>
      <c r="Y51" s="12"/>
      <c r="Z51" s="12"/>
      <c r="AA51" s="12"/>
      <c r="AB51" s="12"/>
      <c r="AC51" s="12"/>
      <c r="AD51" s="12"/>
      <c r="AE51" s="12"/>
      <c r="AF51" s="12"/>
      <c r="AG51" s="12"/>
      <c r="AH51" s="12"/>
      <c r="AI51" s="12"/>
      <c r="AJ51" s="12"/>
      <c r="AK51" s="12"/>
      <c r="AL51" s="12"/>
      <c r="AM51" s="12"/>
      <c r="AN51" s="12"/>
      <c r="AO51" s="12"/>
      <c r="AP51" s="12"/>
      <c r="AQ51" s="12"/>
      <c r="AR51" s="12"/>
      <c r="AS51" s="12"/>
      <c r="AT51" s="12"/>
      <c r="AU51" s="12"/>
      <c r="AV51" s="12"/>
      <c r="AW51" s="12"/>
      <c r="AX51" s="12"/>
      <c r="AY51" s="12"/>
      <c r="AZ51" s="12"/>
      <c r="BA51" s="12"/>
      <c r="BB51" s="12"/>
      <c r="BC51" s="12"/>
      <c r="BD51" s="12"/>
      <c r="BE51" s="12"/>
      <c r="BF51" s="12"/>
      <c r="BG51" s="12"/>
      <c r="BH51" s="12"/>
      <c r="BI51" s="12"/>
      <c r="BJ51" s="12"/>
      <c r="BK51" s="12"/>
      <c r="BL51" s="12"/>
      <c r="BM51" s="12"/>
      <c r="BN51" s="12"/>
      <c r="BO51" s="12"/>
      <c r="BP51" s="12"/>
      <c r="BQ51" s="12"/>
      <c r="BR51" s="12"/>
      <c r="BS51" s="12"/>
      <c r="BT51" s="12"/>
      <c r="BU51" s="12"/>
      <c r="BV51" s="12"/>
      <c r="BW51" s="12"/>
      <c r="BX51" s="12"/>
      <c r="BY51" s="12"/>
      <c r="BZ51" s="12"/>
      <c r="CA51" s="12"/>
      <c r="CB51" s="12"/>
      <c r="CC51" s="12"/>
      <c r="CD51" s="12"/>
      <c r="CE51" s="12"/>
      <c r="CF51" s="12"/>
      <c r="CG51" s="12"/>
      <c r="CH51" s="12"/>
      <c r="CI51" s="12"/>
      <c r="CJ51" s="12"/>
      <c r="CK51" s="12"/>
      <c r="CL51" s="13"/>
    </row>
    <row r="52" spans="1:90" x14ac:dyDescent="0.3">
      <c r="A52" s="72" t="s">
        <v>454</v>
      </c>
      <c r="B52" s="10"/>
      <c r="C52" s="10"/>
      <c r="D52" s="10"/>
      <c r="E52" s="10"/>
      <c r="F52" s="10"/>
      <c r="G52" s="10"/>
      <c r="H52" s="10"/>
      <c r="I52" s="10"/>
      <c r="J52" s="10"/>
      <c r="K52" s="10"/>
      <c r="L52" s="10"/>
      <c r="M52" s="10"/>
      <c r="N52" s="10"/>
      <c r="O52" s="10"/>
      <c r="P52" s="10"/>
      <c r="Q52" s="10"/>
      <c r="R52" s="10"/>
      <c r="S52" s="10"/>
      <c r="T52" s="10"/>
      <c r="U52" s="10"/>
      <c r="V52" s="10"/>
      <c r="W52" s="10"/>
      <c r="X52" s="10"/>
      <c r="Y52" s="10"/>
      <c r="Z52" s="10"/>
      <c r="AA52" s="10"/>
      <c r="AB52" s="10"/>
      <c r="AC52" s="10"/>
      <c r="AD52" s="10"/>
      <c r="AE52" s="10"/>
      <c r="AF52" s="10"/>
      <c r="AG52" s="10"/>
      <c r="AH52" s="10"/>
      <c r="AI52" s="10"/>
      <c r="AJ52" s="10"/>
      <c r="AK52" s="10"/>
      <c r="AL52" s="10"/>
      <c r="AM52" s="10"/>
      <c r="AN52" s="10"/>
      <c r="AO52" s="10"/>
      <c r="AP52" s="10"/>
      <c r="AQ52" s="10"/>
      <c r="AR52" s="10"/>
      <c r="AS52" s="10"/>
      <c r="AT52" s="10"/>
      <c r="AU52" s="10"/>
      <c r="AV52" s="10"/>
      <c r="AW52" s="10"/>
      <c r="AX52" s="10"/>
      <c r="AY52" s="10"/>
      <c r="AZ52" s="10"/>
      <c r="BA52" s="10"/>
      <c r="BB52" s="10"/>
      <c r="BC52" s="10"/>
      <c r="BD52" s="10"/>
      <c r="BE52" s="10"/>
      <c r="BF52" s="10"/>
      <c r="BG52" s="10"/>
      <c r="BH52" s="10"/>
      <c r="BI52" s="10"/>
      <c r="BJ52" s="10"/>
      <c r="BK52" s="10"/>
      <c r="BL52" s="10"/>
      <c r="BM52" s="10"/>
      <c r="BN52" s="10"/>
      <c r="BO52" s="10"/>
      <c r="BP52" s="10"/>
      <c r="BQ52" s="10"/>
      <c r="BR52" s="10"/>
      <c r="BS52" s="10"/>
      <c r="BT52" s="10"/>
      <c r="BU52" s="10"/>
      <c r="BV52" s="10"/>
      <c r="BW52" s="10"/>
      <c r="BX52" s="10"/>
      <c r="BY52" s="10"/>
      <c r="BZ52" s="10"/>
      <c r="CA52" s="10"/>
      <c r="CB52" s="10"/>
      <c r="CC52" s="10"/>
      <c r="CD52" s="10"/>
      <c r="CE52" s="10"/>
      <c r="CF52" s="10"/>
      <c r="CG52" s="10"/>
      <c r="CH52" s="10"/>
      <c r="CI52" s="10"/>
      <c r="CJ52" s="10"/>
      <c r="CK52" s="10"/>
      <c r="CL52" s="11"/>
    </row>
    <row r="53" spans="1:90" x14ac:dyDescent="0.3">
      <c r="A53" s="147" t="s">
        <v>473</v>
      </c>
      <c r="B53" s="33" t="s">
        <v>93</v>
      </c>
      <c r="C53" s="78">
        <v>22</v>
      </c>
      <c r="D53" s="34"/>
      <c r="E53" s="34"/>
      <c r="F53" s="34"/>
      <c r="G53" s="32"/>
      <c r="H53" s="12"/>
      <c r="I53" s="12"/>
      <c r="J53" s="12"/>
      <c r="K53" s="12"/>
      <c r="L53" s="12"/>
      <c r="M53" s="12"/>
      <c r="N53" s="12"/>
      <c r="O53" s="12"/>
      <c r="P53" s="12"/>
      <c r="Q53" s="12"/>
      <c r="R53" s="12"/>
      <c r="S53" s="12"/>
      <c r="T53" s="12"/>
      <c r="U53" s="12"/>
      <c r="V53" s="12"/>
      <c r="W53" s="12"/>
      <c r="X53" s="12"/>
      <c r="Y53" s="12"/>
      <c r="Z53" s="12"/>
      <c r="AA53" s="12"/>
      <c r="AB53" s="12"/>
      <c r="AC53" s="12"/>
      <c r="AD53" s="12"/>
      <c r="AE53" s="12"/>
      <c r="AF53" s="12"/>
      <c r="AG53" s="12"/>
      <c r="AH53" s="12"/>
      <c r="AI53" s="12"/>
      <c r="AJ53" s="12"/>
      <c r="AK53" s="12"/>
      <c r="AL53" s="12"/>
      <c r="AM53" s="12"/>
      <c r="AN53" s="12"/>
      <c r="AO53" s="12"/>
      <c r="AP53" s="12"/>
      <c r="AQ53" s="12"/>
      <c r="AR53" s="12"/>
      <c r="AS53" s="12"/>
      <c r="AT53" s="12"/>
      <c r="AU53" s="12"/>
      <c r="AV53" s="12"/>
      <c r="AW53" s="12"/>
      <c r="AX53" s="12"/>
      <c r="AY53" s="12"/>
      <c r="AZ53" s="12"/>
      <c r="BA53" s="12"/>
      <c r="BB53" s="12"/>
      <c r="BC53" s="12"/>
      <c r="BD53" s="12"/>
      <c r="BE53" s="12"/>
      <c r="BF53" s="12"/>
      <c r="BG53" s="12"/>
      <c r="BH53" s="12"/>
      <c r="BI53" s="12"/>
      <c r="BJ53" s="12"/>
      <c r="BK53" s="12"/>
      <c r="BL53" s="12"/>
      <c r="BM53" s="12"/>
      <c r="BN53" s="12"/>
      <c r="BO53" s="12"/>
      <c r="BP53" s="12"/>
      <c r="BQ53" s="12"/>
      <c r="BR53" s="12"/>
      <c r="BS53" s="12"/>
      <c r="BT53" s="12"/>
      <c r="BU53" s="12"/>
      <c r="BV53" s="12"/>
      <c r="BW53" s="12"/>
      <c r="BX53" s="12"/>
      <c r="BY53" s="12"/>
      <c r="BZ53" s="12"/>
      <c r="CA53" s="12"/>
      <c r="CB53" s="12"/>
      <c r="CC53" s="12"/>
      <c r="CD53" s="12"/>
      <c r="CE53" s="12"/>
      <c r="CF53" s="12"/>
      <c r="CG53" s="12"/>
      <c r="CH53" s="12"/>
      <c r="CI53" s="12"/>
      <c r="CJ53" s="12"/>
      <c r="CK53" s="12"/>
      <c r="CL53" s="13"/>
    </row>
    <row r="54" spans="1:90" x14ac:dyDescent="0.3">
      <c r="A54" s="147"/>
      <c r="B54" s="33"/>
      <c r="C54" s="78"/>
      <c r="D54" s="34"/>
      <c r="E54" s="34"/>
      <c r="F54" s="34"/>
      <c r="G54" s="32"/>
      <c r="H54" s="12"/>
      <c r="I54" s="12"/>
      <c r="J54" s="12"/>
      <c r="K54" s="12"/>
      <c r="L54" s="12"/>
      <c r="M54" s="12"/>
      <c r="N54" s="12"/>
      <c r="O54" s="12"/>
      <c r="P54" s="12"/>
      <c r="Q54" s="12"/>
      <c r="R54" s="12"/>
      <c r="S54" s="12"/>
      <c r="T54" s="12"/>
      <c r="U54" s="12"/>
      <c r="V54" s="12"/>
      <c r="W54" s="12"/>
      <c r="X54" s="12"/>
      <c r="Y54" s="12"/>
      <c r="Z54" s="12"/>
      <c r="AA54" s="12"/>
      <c r="AB54" s="12"/>
      <c r="AC54" s="12"/>
      <c r="AD54" s="12"/>
      <c r="AE54" s="12"/>
      <c r="AF54" s="12"/>
      <c r="AG54" s="12"/>
      <c r="AH54" s="12"/>
      <c r="AI54" s="12"/>
      <c r="AJ54" s="12"/>
      <c r="AK54" s="12"/>
      <c r="AL54" s="12"/>
      <c r="AM54" s="12"/>
      <c r="AN54" s="12"/>
      <c r="AO54" s="12"/>
      <c r="AP54" s="12"/>
      <c r="AQ54" s="12"/>
      <c r="AR54" s="12"/>
      <c r="AS54" s="12"/>
      <c r="AT54" s="12"/>
      <c r="AU54" s="12"/>
      <c r="AV54" s="12"/>
      <c r="AW54" s="12"/>
      <c r="AX54" s="12"/>
      <c r="AY54" s="12"/>
      <c r="AZ54" s="12"/>
      <c r="BA54" s="12"/>
      <c r="BB54" s="12"/>
      <c r="BC54" s="12"/>
      <c r="BD54" s="12"/>
      <c r="BE54" s="12"/>
      <c r="BF54" s="12"/>
      <c r="BG54" s="12"/>
      <c r="BH54" s="12"/>
      <c r="BI54" s="12"/>
      <c r="BJ54" s="12"/>
      <c r="BK54" s="12"/>
      <c r="BL54" s="12"/>
      <c r="BM54" s="12"/>
      <c r="BN54" s="12"/>
      <c r="BO54" s="12"/>
      <c r="BP54" s="12"/>
      <c r="BQ54" s="12"/>
      <c r="BR54" s="12"/>
      <c r="BS54" s="12"/>
      <c r="BT54" s="12"/>
      <c r="BU54" s="12"/>
      <c r="BV54" s="12"/>
      <c r="BW54" s="12"/>
      <c r="BX54" s="12"/>
      <c r="BY54" s="12"/>
      <c r="BZ54" s="12"/>
      <c r="CA54" s="12"/>
      <c r="CB54" s="12"/>
      <c r="CC54" s="12"/>
      <c r="CD54" s="12"/>
      <c r="CE54" s="12"/>
      <c r="CF54" s="12"/>
      <c r="CG54" s="12"/>
      <c r="CH54" s="12"/>
      <c r="CI54" s="12"/>
      <c r="CJ54" s="12"/>
      <c r="CK54" s="12"/>
      <c r="CL54" s="13"/>
    </row>
    <row r="55" spans="1:90" x14ac:dyDescent="0.3">
      <c r="A55" s="147"/>
      <c r="B55" s="33"/>
      <c r="C55" s="78"/>
      <c r="D55" s="34"/>
      <c r="E55" s="34"/>
      <c r="F55" s="34"/>
      <c r="G55" s="32"/>
      <c r="H55" s="12"/>
      <c r="I55" s="12"/>
      <c r="J55" s="12"/>
      <c r="K55" s="12"/>
      <c r="L55" s="12"/>
      <c r="M55" s="12"/>
      <c r="N55" s="12"/>
      <c r="O55" s="12"/>
      <c r="P55" s="12"/>
      <c r="Q55" s="12"/>
      <c r="R55" s="12"/>
      <c r="S55" s="12"/>
      <c r="T55" s="12"/>
      <c r="U55" s="12"/>
      <c r="V55" s="12"/>
      <c r="W55" s="12"/>
      <c r="X55" s="12"/>
      <c r="Y55" s="12"/>
      <c r="Z55" s="12"/>
      <c r="AA55" s="12"/>
      <c r="AB55" s="12"/>
      <c r="AC55" s="12"/>
      <c r="AD55" s="12"/>
      <c r="AE55" s="12"/>
      <c r="AF55" s="12"/>
      <c r="AG55" s="12"/>
      <c r="AH55" s="12"/>
      <c r="AI55" s="12"/>
      <c r="AJ55" s="12"/>
      <c r="AK55" s="12"/>
      <c r="AL55" s="12"/>
      <c r="AM55" s="12"/>
      <c r="AN55" s="12"/>
      <c r="AO55" s="12"/>
      <c r="AP55" s="12"/>
      <c r="AQ55" s="12"/>
      <c r="AR55" s="12"/>
      <c r="AS55" s="12"/>
      <c r="AT55" s="12"/>
      <c r="AU55" s="12"/>
      <c r="AV55" s="12"/>
      <c r="AW55" s="12"/>
      <c r="AX55" s="12"/>
      <c r="AY55" s="12"/>
      <c r="AZ55" s="12"/>
      <c r="BA55" s="12"/>
      <c r="BB55" s="12"/>
      <c r="BC55" s="12"/>
      <c r="BD55" s="12"/>
      <c r="BE55" s="12"/>
      <c r="BF55" s="12"/>
      <c r="BG55" s="12"/>
      <c r="BH55" s="12"/>
      <c r="BI55" s="12"/>
      <c r="BJ55" s="12"/>
      <c r="BK55" s="12"/>
      <c r="BL55" s="12"/>
      <c r="BM55" s="12"/>
      <c r="BN55" s="12"/>
      <c r="BO55" s="12"/>
      <c r="BP55" s="12"/>
      <c r="BQ55" s="12"/>
      <c r="BR55" s="12"/>
      <c r="BS55" s="12"/>
      <c r="BT55" s="12"/>
      <c r="BU55" s="12"/>
      <c r="BV55" s="12"/>
      <c r="BW55" s="12"/>
      <c r="BX55" s="12"/>
      <c r="BY55" s="12"/>
      <c r="BZ55" s="12"/>
      <c r="CA55" s="12"/>
      <c r="CB55" s="12"/>
      <c r="CC55" s="12"/>
      <c r="CD55" s="12"/>
      <c r="CE55" s="12"/>
      <c r="CF55" s="12"/>
      <c r="CG55" s="12"/>
      <c r="CH55" s="12"/>
      <c r="CI55" s="12"/>
      <c r="CJ55" s="12"/>
      <c r="CK55" s="12"/>
      <c r="CL55" s="13"/>
    </row>
    <row r="56" spans="1:90" x14ac:dyDescent="0.3">
      <c r="A56" s="147" t="s">
        <v>586</v>
      </c>
      <c r="B56" s="33" t="s">
        <v>230</v>
      </c>
      <c r="C56" s="78">
        <v>0.3</v>
      </c>
      <c r="D56" s="14"/>
      <c r="E56" s="14"/>
      <c r="F56" s="34"/>
      <c r="K56" s="12"/>
      <c r="L56" s="12"/>
      <c r="M56" s="12"/>
      <c r="N56" s="12"/>
      <c r="O56" s="12"/>
      <c r="P56" s="12"/>
      <c r="Q56" s="12"/>
      <c r="R56" s="12"/>
      <c r="S56" s="12"/>
      <c r="T56" s="12"/>
      <c r="U56" s="12"/>
      <c r="V56" s="12"/>
      <c r="W56" s="12"/>
      <c r="X56" s="12"/>
      <c r="Y56" s="12"/>
      <c r="Z56" s="12"/>
      <c r="AA56" s="12"/>
      <c r="AB56" s="12"/>
      <c r="AC56" s="12"/>
      <c r="AD56" s="12"/>
      <c r="AE56" s="12"/>
      <c r="AF56" s="12"/>
      <c r="AG56" s="12"/>
      <c r="AH56" s="12"/>
      <c r="AI56" s="12"/>
      <c r="AJ56" s="12"/>
      <c r="AK56" s="12"/>
      <c r="AL56" s="12"/>
      <c r="AM56" s="12"/>
      <c r="AN56" s="12"/>
      <c r="AO56" s="12"/>
      <c r="AP56" s="12"/>
      <c r="AQ56" s="12"/>
      <c r="AR56" s="12"/>
      <c r="AS56" s="12"/>
      <c r="AT56" s="12"/>
      <c r="AU56" s="12"/>
      <c r="AV56" s="12"/>
      <c r="AW56" s="12"/>
      <c r="AX56" s="12"/>
      <c r="AY56" s="12"/>
      <c r="AZ56" s="12"/>
      <c r="BA56" s="12"/>
      <c r="BB56" s="12"/>
      <c r="BC56" s="12"/>
      <c r="BD56" s="12"/>
      <c r="BE56" s="12"/>
      <c r="BF56" s="12"/>
      <c r="BG56" s="12"/>
      <c r="BH56" s="12"/>
      <c r="BI56" s="12"/>
      <c r="BJ56" s="12"/>
      <c r="BK56" s="12"/>
      <c r="BL56" s="12"/>
      <c r="BM56" s="12"/>
      <c r="BN56" s="12"/>
      <c r="BO56" s="12"/>
      <c r="BP56" s="12"/>
      <c r="BQ56" s="12"/>
      <c r="BR56" s="12"/>
      <c r="BS56" s="12"/>
      <c r="BT56" s="12"/>
      <c r="BU56" s="12"/>
      <c r="BV56" s="12"/>
      <c r="BW56" s="12"/>
      <c r="BX56" s="12"/>
      <c r="BY56" s="12"/>
      <c r="BZ56" s="12"/>
      <c r="CA56" s="12"/>
      <c r="CB56" s="12"/>
      <c r="CC56" s="12"/>
      <c r="CD56" s="12"/>
      <c r="CE56" s="12"/>
      <c r="CF56" s="12"/>
      <c r="CG56" s="12"/>
      <c r="CH56" s="12"/>
      <c r="CI56" s="12"/>
      <c r="CJ56" s="12"/>
      <c r="CK56" s="12"/>
      <c r="CL56" s="13"/>
    </row>
    <row r="57" spans="1:90" x14ac:dyDescent="0.3">
      <c r="A57" s="73" t="s">
        <v>697</v>
      </c>
      <c r="B57" s="10"/>
      <c r="C57" s="10"/>
      <c r="D57" s="147" t="s">
        <v>469</v>
      </c>
      <c r="E57" s="33" t="s">
        <v>190</v>
      </c>
      <c r="F57" s="155">
        <v>0.14399999999999999</v>
      </c>
      <c r="G57" s="10"/>
      <c r="H57" s="10"/>
      <c r="I57" s="10"/>
      <c r="J57" s="10"/>
      <c r="K57" s="10"/>
      <c r="L57" s="10"/>
      <c r="M57" s="10"/>
      <c r="N57" s="10"/>
      <c r="O57" s="10"/>
      <c r="P57" s="10"/>
      <c r="Q57" s="10"/>
      <c r="R57" s="10"/>
      <c r="S57" s="10"/>
      <c r="T57" s="10"/>
      <c r="U57" s="10"/>
      <c r="V57" s="10"/>
      <c r="W57" s="10"/>
      <c r="X57" s="10"/>
      <c r="Y57" s="10"/>
      <c r="Z57" s="10"/>
      <c r="AA57" s="10"/>
      <c r="AB57" s="10"/>
      <c r="AC57" s="10"/>
      <c r="AD57" s="10"/>
      <c r="AE57" s="10"/>
      <c r="AF57" s="10"/>
      <c r="AG57" s="10"/>
      <c r="AH57" s="10"/>
      <c r="AI57" s="10"/>
      <c r="AJ57" s="10"/>
      <c r="AK57" s="10"/>
      <c r="AL57" s="10"/>
      <c r="AM57" s="10"/>
      <c r="AN57" s="10"/>
      <c r="AO57" s="10"/>
      <c r="AP57" s="10"/>
      <c r="AQ57" s="10"/>
      <c r="AR57" s="10"/>
      <c r="AS57" s="10"/>
      <c r="AT57" s="10"/>
      <c r="AU57" s="10"/>
      <c r="AV57" s="10"/>
      <c r="AW57" s="10"/>
      <c r="AX57" s="10"/>
      <c r="AY57" s="10"/>
      <c r="AZ57" s="10"/>
      <c r="BA57" s="10"/>
      <c r="BB57" s="10"/>
      <c r="BC57" s="10"/>
      <c r="BD57" s="10"/>
      <c r="BE57" s="10"/>
      <c r="BF57" s="10"/>
      <c r="BG57" s="10"/>
      <c r="BH57" s="10"/>
      <c r="BI57" s="10"/>
      <c r="BJ57" s="10"/>
      <c r="BK57" s="10"/>
      <c r="BL57" s="10"/>
      <c r="BM57" s="10"/>
      <c r="BN57" s="10"/>
      <c r="BO57" s="10"/>
      <c r="BP57" s="10"/>
      <c r="BQ57" s="10"/>
      <c r="BR57" s="10"/>
      <c r="BS57" s="10"/>
      <c r="BT57" s="10"/>
      <c r="BU57" s="10"/>
      <c r="BV57" s="10"/>
      <c r="BW57" s="10"/>
      <c r="BX57" s="10"/>
      <c r="BY57" s="10"/>
      <c r="BZ57" s="10"/>
      <c r="CA57" s="10"/>
      <c r="CB57" s="10"/>
      <c r="CC57" s="10"/>
      <c r="CD57" s="10"/>
      <c r="CE57" s="10"/>
      <c r="CF57" s="10"/>
      <c r="CG57" s="10"/>
      <c r="CH57" s="10"/>
      <c r="CI57" s="10"/>
      <c r="CJ57" s="10"/>
      <c r="CK57" s="10"/>
      <c r="CL57" s="11"/>
    </row>
    <row r="58" spans="1:90" x14ac:dyDescent="0.3">
      <c r="A58" s="147"/>
      <c r="B58" s="33"/>
      <c r="C58" s="155"/>
      <c r="D58" s="147" t="s">
        <v>470</v>
      </c>
      <c r="E58" s="33" t="s">
        <v>190</v>
      </c>
      <c r="F58" s="155">
        <v>7.6999999999999999E-2</v>
      </c>
      <c r="G58" s="32"/>
      <c r="H58" s="12"/>
      <c r="I58" s="12"/>
      <c r="J58" s="12"/>
      <c r="K58" s="12"/>
      <c r="L58" s="12"/>
      <c r="M58" s="12"/>
      <c r="N58" s="12"/>
      <c r="O58" s="12"/>
      <c r="P58" s="12"/>
      <c r="Q58" s="12"/>
      <c r="R58" s="12"/>
      <c r="S58" s="12"/>
      <c r="T58" s="12"/>
      <c r="U58" s="12"/>
      <c r="V58" s="12"/>
      <c r="W58" s="12"/>
      <c r="X58" s="12"/>
      <c r="Y58" s="12"/>
      <c r="Z58" s="12"/>
      <c r="AA58" s="12"/>
      <c r="AB58" s="12"/>
      <c r="AC58" s="12"/>
      <c r="AD58" s="12"/>
      <c r="AE58" s="12"/>
      <c r="AF58" s="12"/>
      <c r="AG58" s="12"/>
      <c r="AH58" s="12"/>
      <c r="AI58" s="12"/>
      <c r="AJ58" s="12"/>
      <c r="AK58" s="12"/>
      <c r="AL58" s="12"/>
      <c r="AM58" s="12"/>
      <c r="AN58" s="12"/>
      <c r="AO58" s="12"/>
      <c r="AP58" s="12"/>
      <c r="AQ58" s="12"/>
      <c r="AR58" s="12"/>
      <c r="AS58" s="12"/>
      <c r="AT58" s="12"/>
      <c r="AU58" s="12"/>
      <c r="AV58" s="12"/>
      <c r="AW58" s="12"/>
      <c r="AX58" s="12"/>
      <c r="AY58" s="12"/>
      <c r="AZ58" s="12"/>
      <c r="BA58" s="12"/>
      <c r="BB58" s="12"/>
      <c r="BC58" s="12"/>
      <c r="BD58" s="12"/>
      <c r="BE58" s="12"/>
      <c r="BF58" s="12"/>
      <c r="BG58" s="12"/>
      <c r="BH58" s="12"/>
      <c r="BI58" s="12"/>
      <c r="BJ58" s="12"/>
      <c r="BK58" s="12"/>
      <c r="BL58" s="12"/>
      <c r="BM58" s="12"/>
      <c r="BN58" s="12"/>
      <c r="BO58" s="12"/>
      <c r="BP58" s="12"/>
      <c r="BQ58" s="12"/>
      <c r="BR58" s="12"/>
      <c r="BS58" s="12"/>
      <c r="BT58" s="12"/>
      <c r="BU58" s="12"/>
      <c r="BV58" s="12"/>
      <c r="BW58" s="12"/>
      <c r="BX58" s="12"/>
      <c r="BY58" s="12"/>
      <c r="BZ58" s="12"/>
      <c r="CA58" s="12"/>
      <c r="CB58" s="12"/>
      <c r="CC58" s="12"/>
      <c r="CD58" s="12"/>
      <c r="CE58" s="12"/>
      <c r="CF58" s="12"/>
      <c r="CG58" s="12"/>
      <c r="CH58" s="12"/>
      <c r="CI58" s="12"/>
      <c r="CJ58" s="12"/>
      <c r="CK58" s="12"/>
      <c r="CL58" s="13"/>
    </row>
    <row r="59" spans="1:90" x14ac:dyDescent="0.3">
      <c r="A59" s="147"/>
      <c r="B59" s="33"/>
      <c r="C59" s="155"/>
      <c r="D59" s="147" t="s">
        <v>690</v>
      </c>
      <c r="E59" s="33" t="s">
        <v>190</v>
      </c>
      <c r="F59" s="155">
        <v>6.3E-2</v>
      </c>
      <c r="G59" s="32"/>
      <c r="H59" s="12"/>
      <c r="I59" s="12"/>
      <c r="J59" s="12"/>
      <c r="K59" s="12"/>
      <c r="L59" s="12"/>
      <c r="M59" s="12"/>
      <c r="N59" s="12"/>
      <c r="O59" s="12"/>
      <c r="P59" s="12"/>
      <c r="Q59" s="12"/>
      <c r="R59" s="12"/>
      <c r="S59" s="12"/>
      <c r="T59" s="12"/>
      <c r="U59" s="12"/>
      <c r="V59" s="12"/>
      <c r="W59" s="12"/>
      <c r="X59" s="12"/>
      <c r="Y59" s="12"/>
      <c r="Z59" s="12"/>
      <c r="AA59" s="12"/>
      <c r="AB59" s="12"/>
      <c r="AC59" s="12"/>
      <c r="AD59" s="12"/>
      <c r="AE59" s="12"/>
      <c r="AF59" s="12"/>
      <c r="AG59" s="12"/>
      <c r="AH59" s="12"/>
      <c r="AI59" s="12"/>
      <c r="AJ59" s="12"/>
      <c r="AK59" s="12"/>
      <c r="AL59" s="12"/>
      <c r="AM59" s="12"/>
      <c r="AN59" s="12"/>
      <c r="AO59" s="12"/>
      <c r="AP59" s="12"/>
      <c r="AQ59" s="12"/>
      <c r="AR59" s="12"/>
      <c r="AS59" s="12"/>
      <c r="AT59" s="12"/>
      <c r="AU59" s="12"/>
      <c r="AV59" s="12"/>
      <c r="AW59" s="12"/>
      <c r="AX59" s="12"/>
      <c r="AY59" s="12"/>
      <c r="AZ59" s="12"/>
      <c r="BA59" s="12"/>
      <c r="BB59" s="12"/>
      <c r="BC59" s="12"/>
      <c r="BD59" s="12"/>
      <c r="BE59" s="12"/>
      <c r="BF59" s="12"/>
      <c r="BG59" s="12"/>
      <c r="BH59" s="12"/>
      <c r="BI59" s="12"/>
      <c r="BJ59" s="12"/>
      <c r="BK59" s="12"/>
      <c r="BL59" s="12"/>
      <c r="BM59" s="12"/>
      <c r="BN59" s="12"/>
      <c r="BO59" s="12"/>
      <c r="BP59" s="12"/>
      <c r="BQ59" s="12"/>
      <c r="BR59" s="12"/>
      <c r="BS59" s="12"/>
      <c r="BT59" s="12"/>
      <c r="BU59" s="12"/>
      <c r="BV59" s="12"/>
      <c r="BW59" s="12"/>
      <c r="BX59" s="12"/>
      <c r="BY59" s="12"/>
      <c r="BZ59" s="12"/>
      <c r="CA59" s="12"/>
      <c r="CB59" s="12"/>
      <c r="CC59" s="12"/>
      <c r="CD59" s="12"/>
      <c r="CE59" s="12"/>
      <c r="CF59" s="12"/>
      <c r="CG59" s="12"/>
      <c r="CH59" s="12"/>
      <c r="CI59" s="12"/>
      <c r="CJ59" s="12"/>
      <c r="CK59" s="12"/>
      <c r="CL59" s="13"/>
    </row>
    <row r="60" spans="1:90" x14ac:dyDescent="0.3">
      <c r="A60" s="72"/>
      <c r="B60" s="30"/>
      <c r="C60" s="30"/>
      <c r="D60" s="30"/>
      <c r="E60" s="10"/>
      <c r="F60" s="10"/>
      <c r="G60" s="10"/>
      <c r="H60" s="10"/>
      <c r="I60" s="10"/>
      <c r="J60" s="10"/>
      <c r="K60" s="10"/>
      <c r="L60" s="10"/>
      <c r="M60" s="10"/>
      <c r="N60" s="10"/>
      <c r="O60" s="10"/>
      <c r="P60" s="10"/>
      <c r="Q60" s="10"/>
      <c r="R60" s="10"/>
      <c r="S60" s="10"/>
      <c r="T60" s="10"/>
      <c r="U60" s="10"/>
      <c r="V60" s="10"/>
      <c r="W60" s="10"/>
      <c r="X60" s="10"/>
      <c r="Y60" s="10"/>
      <c r="Z60" s="10"/>
      <c r="AA60" s="10"/>
      <c r="AB60" s="10"/>
      <c r="AC60" s="10"/>
      <c r="AD60" s="10"/>
      <c r="AE60" s="10"/>
      <c r="AF60" s="10"/>
      <c r="AG60" s="10"/>
      <c r="AH60" s="10"/>
      <c r="AI60" s="10"/>
      <c r="AJ60" s="10"/>
      <c r="AK60" s="10"/>
      <c r="AL60" s="10"/>
      <c r="AM60" s="10"/>
      <c r="AN60" s="10"/>
      <c r="AO60" s="10"/>
      <c r="AP60" s="10"/>
      <c r="AQ60" s="10"/>
      <c r="AR60" s="10"/>
      <c r="AS60" s="10"/>
      <c r="AT60" s="10"/>
      <c r="AU60" s="10"/>
      <c r="AV60" s="10"/>
      <c r="AW60" s="10"/>
      <c r="AX60" s="10"/>
      <c r="AY60" s="10"/>
      <c r="AZ60" s="10"/>
      <c r="BA60" s="10"/>
      <c r="BB60" s="10"/>
      <c r="BC60" s="10"/>
      <c r="BD60" s="10"/>
      <c r="BE60" s="10"/>
      <c r="BF60" s="10"/>
      <c r="BG60" s="10"/>
      <c r="BH60" s="10"/>
      <c r="BI60" s="10"/>
      <c r="BJ60" s="10"/>
      <c r="BK60" s="10"/>
      <c r="BL60" s="10"/>
      <c r="BM60" s="10"/>
      <c r="BN60" s="10"/>
      <c r="BO60" s="10"/>
      <c r="BP60" s="10"/>
      <c r="BQ60" s="10"/>
      <c r="BR60" s="10"/>
      <c r="BS60" s="10"/>
      <c r="BT60" s="10"/>
      <c r="BU60" s="10"/>
      <c r="BV60" s="10"/>
      <c r="BW60" s="10"/>
      <c r="BX60" s="10"/>
      <c r="BY60" s="10"/>
      <c r="BZ60" s="10"/>
      <c r="CA60" s="10"/>
      <c r="CB60" s="10"/>
      <c r="CC60" s="10"/>
      <c r="CD60" s="10"/>
      <c r="CE60" s="10"/>
      <c r="CF60" s="10"/>
      <c r="CG60" s="10"/>
      <c r="CH60" s="10"/>
      <c r="CI60" s="10"/>
      <c r="CJ60" s="10"/>
      <c r="CK60" s="10"/>
      <c r="CL60" s="11"/>
    </row>
    <row r="61" spans="1:90" x14ac:dyDescent="0.3">
      <c r="A61" s="147"/>
      <c r="B61" s="7"/>
      <c r="C61" s="77"/>
      <c r="D61" s="31"/>
      <c r="E61" s="15"/>
      <c r="F61" s="15"/>
      <c r="G61" s="12"/>
      <c r="H61" s="12"/>
      <c r="I61" s="12"/>
      <c r="J61" s="12"/>
      <c r="K61" s="12"/>
      <c r="L61" s="12"/>
      <c r="M61" s="12"/>
      <c r="N61" s="12"/>
      <c r="O61" s="12"/>
      <c r="P61" s="12"/>
      <c r="Q61" s="12"/>
      <c r="R61" s="12"/>
      <c r="S61" s="12"/>
      <c r="T61" s="12"/>
      <c r="U61" s="12"/>
      <c r="V61" s="12"/>
      <c r="W61" s="12"/>
      <c r="X61" s="12"/>
      <c r="Y61" s="12"/>
      <c r="Z61" s="12"/>
      <c r="AA61" s="12"/>
      <c r="AB61" s="12"/>
      <c r="AC61" s="12"/>
      <c r="AD61" s="12"/>
      <c r="AE61" s="12"/>
      <c r="AF61" s="12"/>
      <c r="AG61" s="12"/>
      <c r="AH61" s="12"/>
      <c r="AI61" s="12"/>
      <c r="AJ61" s="12"/>
      <c r="AK61" s="12"/>
      <c r="AL61" s="12"/>
      <c r="AM61" s="12"/>
      <c r="AN61" s="12"/>
      <c r="AO61" s="12"/>
      <c r="AP61" s="12"/>
      <c r="AQ61" s="12"/>
      <c r="AR61" s="12"/>
      <c r="AS61" s="12"/>
      <c r="AT61" s="12"/>
      <c r="AU61" s="12"/>
      <c r="AV61" s="12"/>
      <c r="AW61" s="12"/>
      <c r="AX61" s="12"/>
      <c r="AY61" s="12"/>
      <c r="AZ61" s="12"/>
      <c r="BA61" s="12"/>
      <c r="BB61" s="12"/>
      <c r="BC61" s="12"/>
      <c r="BD61" s="12"/>
      <c r="BE61" s="12"/>
      <c r="BF61" s="12"/>
      <c r="BG61" s="12"/>
      <c r="BH61" s="12"/>
      <c r="BI61" s="12"/>
      <c r="BJ61" s="12"/>
      <c r="BK61" s="12"/>
      <c r="BL61" s="12"/>
      <c r="BM61" s="12"/>
      <c r="BN61" s="12"/>
      <c r="BO61" s="12"/>
      <c r="BP61" s="12"/>
      <c r="BQ61" s="12"/>
      <c r="BR61" s="12"/>
      <c r="BS61" s="12"/>
      <c r="BT61" s="12"/>
      <c r="BU61" s="12"/>
      <c r="BV61" s="12"/>
      <c r="BW61" s="12"/>
      <c r="BX61" s="12"/>
      <c r="BY61" s="12"/>
      <c r="BZ61" s="12"/>
      <c r="CA61" s="12"/>
      <c r="CB61" s="12"/>
      <c r="CC61" s="12"/>
      <c r="CD61" s="12"/>
      <c r="CE61" s="12"/>
      <c r="CF61" s="12"/>
      <c r="CG61" s="12"/>
      <c r="CH61" s="12"/>
      <c r="CI61" s="12"/>
      <c r="CJ61" s="12"/>
      <c r="CK61" s="12"/>
      <c r="CL61" s="13"/>
    </row>
    <row r="62" spans="1:90" x14ac:dyDescent="0.3">
      <c r="A62" s="147"/>
      <c r="B62" s="7"/>
      <c r="C62" s="77"/>
      <c r="D62" s="32"/>
      <c r="E62" s="15"/>
      <c r="F62" s="15"/>
      <c r="G62" s="12"/>
      <c r="H62" s="12"/>
      <c r="I62" s="12"/>
      <c r="J62" s="12"/>
      <c r="K62" s="12"/>
      <c r="L62" s="12"/>
      <c r="M62" s="12"/>
      <c r="N62" s="12"/>
      <c r="O62" s="12"/>
      <c r="P62" s="12"/>
      <c r="Q62" s="12"/>
      <c r="R62" s="12"/>
      <c r="S62" s="12"/>
      <c r="T62" s="12"/>
      <c r="U62" s="12"/>
      <c r="V62" s="12"/>
      <c r="W62" s="12"/>
      <c r="X62" s="12"/>
      <c r="Y62" s="12"/>
      <c r="Z62" s="12"/>
      <c r="AA62" s="12"/>
      <c r="AB62" s="12"/>
      <c r="AC62" s="12"/>
      <c r="AD62" s="12"/>
      <c r="AE62" s="12"/>
      <c r="AF62" s="12"/>
      <c r="AG62" s="12"/>
      <c r="AH62" s="12"/>
      <c r="AI62" s="12"/>
      <c r="AJ62" s="12"/>
      <c r="AK62" s="12"/>
      <c r="AL62" s="12"/>
      <c r="AM62" s="12"/>
      <c r="AN62" s="12"/>
      <c r="AO62" s="12"/>
      <c r="AP62" s="12"/>
      <c r="AQ62" s="12"/>
      <c r="AR62" s="12"/>
      <c r="AS62" s="12"/>
      <c r="AT62" s="12"/>
      <c r="AU62" s="12"/>
      <c r="AV62" s="12"/>
      <c r="AW62" s="12"/>
      <c r="AX62" s="12"/>
      <c r="AY62" s="12"/>
      <c r="AZ62" s="12"/>
      <c r="BA62" s="12"/>
      <c r="BB62" s="12"/>
      <c r="BC62" s="12"/>
      <c r="BD62" s="12"/>
      <c r="BE62" s="12"/>
      <c r="BF62" s="12"/>
      <c r="BG62" s="12"/>
      <c r="BH62" s="12"/>
      <c r="BI62" s="12"/>
      <c r="BJ62" s="12"/>
      <c r="BK62" s="12"/>
      <c r="BL62" s="12"/>
      <c r="BM62" s="12"/>
      <c r="BN62" s="12"/>
      <c r="BO62" s="12"/>
      <c r="BP62" s="12"/>
      <c r="BQ62" s="12"/>
      <c r="BR62" s="12"/>
      <c r="BS62" s="12"/>
      <c r="BT62" s="12"/>
      <c r="BU62" s="12"/>
      <c r="BV62" s="12"/>
      <c r="BW62" s="12"/>
      <c r="BX62" s="12"/>
      <c r="BY62" s="12"/>
      <c r="BZ62" s="12"/>
      <c r="CA62" s="12"/>
      <c r="CB62" s="12"/>
      <c r="CC62" s="12"/>
      <c r="CD62" s="12"/>
      <c r="CE62" s="12"/>
      <c r="CF62" s="12"/>
      <c r="CG62" s="12"/>
      <c r="CH62" s="12"/>
      <c r="CI62" s="12"/>
      <c r="CJ62" s="12"/>
      <c r="CK62" s="12"/>
      <c r="CL62" s="13"/>
    </row>
    <row r="63" spans="1:90" x14ac:dyDescent="0.3">
      <c r="A63" s="147"/>
      <c r="B63" s="7"/>
      <c r="C63" s="77"/>
      <c r="D63" s="32"/>
      <c r="E63" s="15"/>
      <c r="F63" s="15"/>
      <c r="G63" s="12"/>
      <c r="H63" s="12"/>
      <c r="I63" s="12"/>
      <c r="J63" s="12"/>
      <c r="K63" s="12"/>
      <c r="L63" s="12"/>
      <c r="M63" s="12"/>
      <c r="N63" s="12"/>
      <c r="O63" s="12"/>
      <c r="P63" s="12"/>
      <c r="Q63" s="12"/>
      <c r="R63" s="12"/>
      <c r="S63" s="12"/>
      <c r="T63" s="12"/>
      <c r="U63" s="12"/>
      <c r="V63" s="12"/>
      <c r="W63" s="12"/>
      <c r="X63" s="12"/>
      <c r="Y63" s="12"/>
      <c r="Z63" s="12"/>
      <c r="AA63" s="12"/>
      <c r="AB63" s="12"/>
      <c r="AC63" s="12"/>
      <c r="AD63" s="12"/>
      <c r="AE63" s="12"/>
      <c r="AF63" s="12"/>
      <c r="AG63" s="12"/>
      <c r="AH63" s="12"/>
      <c r="AI63" s="12"/>
      <c r="AJ63" s="12"/>
      <c r="AK63" s="12"/>
      <c r="AL63" s="12"/>
      <c r="AM63" s="12"/>
      <c r="AN63" s="12"/>
      <c r="AO63" s="12"/>
      <c r="AP63" s="12"/>
      <c r="AQ63" s="12"/>
      <c r="AR63" s="12"/>
      <c r="AS63" s="12"/>
      <c r="AT63" s="12"/>
      <c r="AU63" s="12"/>
      <c r="AV63" s="12"/>
      <c r="AW63" s="12"/>
      <c r="AX63" s="12"/>
      <c r="AY63" s="12"/>
      <c r="AZ63" s="12"/>
      <c r="BA63" s="12"/>
      <c r="BB63" s="12"/>
      <c r="BC63" s="12"/>
      <c r="BD63" s="12"/>
      <c r="BE63" s="12"/>
      <c r="BF63" s="12"/>
      <c r="BG63" s="12"/>
      <c r="BH63" s="12"/>
      <c r="BI63" s="12"/>
      <c r="BJ63" s="12"/>
      <c r="BK63" s="12"/>
      <c r="BL63" s="12"/>
      <c r="BM63" s="12"/>
      <c r="BN63" s="12"/>
      <c r="BO63" s="12"/>
      <c r="BP63" s="12"/>
      <c r="BQ63" s="12"/>
      <c r="BR63" s="12"/>
      <c r="BS63" s="12"/>
      <c r="BT63" s="12"/>
      <c r="BU63" s="12"/>
      <c r="BV63" s="12"/>
      <c r="BW63" s="12"/>
      <c r="BX63" s="12"/>
      <c r="BY63" s="12"/>
      <c r="BZ63" s="12"/>
      <c r="CA63" s="12"/>
      <c r="CB63" s="12"/>
      <c r="CC63" s="12"/>
      <c r="CD63" s="12"/>
      <c r="CE63" s="12"/>
      <c r="CF63" s="12"/>
      <c r="CG63" s="12"/>
      <c r="CH63" s="12"/>
      <c r="CI63" s="12"/>
      <c r="CJ63" s="12"/>
      <c r="CK63" s="12"/>
      <c r="CL63" s="13"/>
    </row>
    <row r="64" spans="1:90" x14ac:dyDescent="0.3">
      <c r="A64" s="73" t="s">
        <v>200</v>
      </c>
      <c r="B64" s="10"/>
      <c r="C64" s="10"/>
      <c r="D64" s="10"/>
      <c r="E64" s="10"/>
      <c r="F64" s="10"/>
      <c r="G64" s="10"/>
      <c r="H64" s="10"/>
      <c r="I64" s="10"/>
      <c r="J64" s="10"/>
      <c r="K64" s="10"/>
      <c r="L64" s="10"/>
      <c r="M64" s="10"/>
      <c r="N64" s="10"/>
      <c r="O64" s="10"/>
      <c r="P64" s="10"/>
      <c r="Q64" s="10"/>
      <c r="R64" s="10"/>
      <c r="S64" s="10"/>
      <c r="T64" s="10"/>
      <c r="U64" s="10"/>
      <c r="V64" s="10"/>
      <c r="W64" s="10"/>
      <c r="X64" s="10"/>
      <c r="Y64" s="10"/>
      <c r="Z64" s="10"/>
      <c r="AA64" s="10"/>
      <c r="AB64" s="10"/>
      <c r="AC64" s="10"/>
      <c r="AD64" s="10"/>
      <c r="AE64" s="10"/>
      <c r="AF64" s="10"/>
      <c r="AG64" s="10"/>
      <c r="AH64" s="10"/>
      <c r="AI64" s="10"/>
      <c r="AJ64" s="10"/>
      <c r="AK64" s="10"/>
      <c r="AL64" s="10"/>
      <c r="AM64" s="10"/>
      <c r="AN64" s="10"/>
      <c r="AO64" s="10"/>
      <c r="AP64" s="10"/>
      <c r="AQ64" s="10"/>
      <c r="AR64" s="10"/>
      <c r="AS64" s="10"/>
      <c r="AT64" s="10"/>
      <c r="AU64" s="10"/>
      <c r="AV64" s="10"/>
      <c r="AW64" s="10"/>
      <c r="AX64" s="10"/>
      <c r="AY64" s="10"/>
      <c r="AZ64" s="10"/>
      <c r="BA64" s="10"/>
      <c r="BB64" s="10"/>
      <c r="BC64" s="10"/>
      <c r="BD64" s="10"/>
      <c r="BE64" s="10"/>
      <c r="BF64" s="10"/>
      <c r="BG64" s="10"/>
      <c r="BH64" s="10"/>
      <c r="BI64" s="10"/>
      <c r="BJ64" s="10"/>
      <c r="BK64" s="10"/>
      <c r="BL64" s="10"/>
      <c r="BM64" s="10"/>
      <c r="BN64" s="10"/>
      <c r="BO64" s="10"/>
      <c r="BP64" s="10"/>
      <c r="BQ64" s="10"/>
      <c r="BR64" s="10"/>
      <c r="BS64" s="10"/>
      <c r="BT64" s="10"/>
      <c r="BU64" s="10"/>
      <c r="BV64" s="10"/>
      <c r="BW64" s="10"/>
      <c r="BX64" s="10"/>
      <c r="BY64" s="10"/>
      <c r="BZ64" s="10"/>
      <c r="CA64" s="10"/>
      <c r="CB64" s="10"/>
      <c r="CC64" s="10"/>
      <c r="CD64" s="10"/>
      <c r="CE64" s="10"/>
      <c r="CF64" s="10"/>
      <c r="CG64" s="10"/>
      <c r="CH64" s="10"/>
      <c r="CI64" s="10"/>
      <c r="CJ64" s="10"/>
      <c r="CK64" s="10"/>
      <c r="CL64" s="11"/>
    </row>
    <row r="65" spans="1:90" x14ac:dyDescent="0.3">
      <c r="A65" s="147" t="s">
        <v>13</v>
      </c>
      <c r="B65" s="70">
        <v>0</v>
      </c>
      <c r="C65" s="26"/>
      <c r="D65" s="27"/>
      <c r="E65" s="27"/>
      <c r="F65" s="27"/>
      <c r="G65" s="27"/>
      <c r="H65" s="12"/>
      <c r="I65" s="12"/>
      <c r="J65" s="12"/>
      <c r="K65" s="12"/>
      <c r="L65" s="12"/>
      <c r="M65" s="12"/>
      <c r="N65" s="12"/>
      <c r="O65" s="12"/>
      <c r="P65" s="12"/>
      <c r="Q65" s="12"/>
      <c r="R65" s="12"/>
      <c r="S65" s="12"/>
      <c r="T65" s="12"/>
      <c r="U65" s="12"/>
      <c r="V65" s="12"/>
      <c r="W65" s="12"/>
      <c r="X65" s="12"/>
      <c r="Y65" s="12"/>
      <c r="Z65" s="12"/>
      <c r="AA65" s="12"/>
      <c r="AB65" s="12"/>
      <c r="AC65" s="12"/>
      <c r="AD65" s="12"/>
      <c r="AE65" s="12"/>
      <c r="AF65" s="12"/>
      <c r="AG65" s="12"/>
      <c r="AH65" s="12"/>
      <c r="AI65" s="12"/>
      <c r="AJ65" s="12"/>
      <c r="AK65" s="12"/>
      <c r="AL65" s="12"/>
      <c r="AM65" s="12"/>
      <c r="AN65" s="12"/>
      <c r="AO65" s="12"/>
      <c r="AP65" s="12"/>
      <c r="AQ65" s="12"/>
      <c r="AR65" s="12"/>
      <c r="AS65" s="12"/>
      <c r="AT65" s="12"/>
      <c r="AU65" s="12"/>
      <c r="AV65" s="12"/>
      <c r="AW65" s="12"/>
      <c r="AX65" s="12"/>
      <c r="AY65" s="12"/>
      <c r="AZ65" s="12"/>
      <c r="BA65" s="12"/>
      <c r="BB65" s="12"/>
      <c r="BC65" s="12"/>
      <c r="BD65" s="12"/>
      <c r="BE65" s="12"/>
      <c r="BF65" s="12"/>
      <c r="BG65" s="12"/>
      <c r="BH65" s="12"/>
      <c r="BI65" s="12"/>
      <c r="BJ65" s="12"/>
      <c r="BK65" s="12"/>
      <c r="BL65" s="12"/>
      <c r="BM65" s="12"/>
      <c r="BN65" s="12"/>
      <c r="BO65" s="12"/>
      <c r="BP65" s="12"/>
      <c r="BQ65" s="12"/>
      <c r="BR65" s="12"/>
      <c r="BS65" s="12"/>
      <c r="BT65" s="12"/>
      <c r="BU65" s="12"/>
      <c r="BV65" s="12"/>
      <c r="BW65" s="12"/>
      <c r="BX65" s="12"/>
      <c r="BY65" s="12"/>
      <c r="BZ65" s="12"/>
      <c r="CA65" s="12"/>
      <c r="CB65" s="12"/>
      <c r="CC65" s="12"/>
      <c r="CD65" s="12"/>
      <c r="CE65" s="12"/>
      <c r="CF65" s="12"/>
      <c r="CG65" s="12"/>
      <c r="CH65" s="12"/>
      <c r="CI65" s="12"/>
      <c r="CJ65" s="12"/>
      <c r="CK65" s="12"/>
      <c r="CL65" s="13"/>
    </row>
    <row r="66" spans="1:90" s="35" customFormat="1" x14ac:dyDescent="0.3">
      <c r="A66" s="74" t="s">
        <v>65</v>
      </c>
      <c r="B66" s="23"/>
      <c r="C66" s="22"/>
      <c r="D66" s="147" t="s">
        <v>569</v>
      </c>
      <c r="E66" s="81">
        <v>0</v>
      </c>
      <c r="F66" s="21"/>
      <c r="G66" s="21"/>
      <c r="H66" s="10"/>
      <c r="I66" s="10"/>
      <c r="J66" s="10"/>
      <c r="K66" s="10"/>
      <c r="L66" s="10"/>
      <c r="M66" s="10"/>
      <c r="N66" s="10"/>
      <c r="O66" s="10"/>
      <c r="P66" s="10"/>
      <c r="Q66" s="10"/>
      <c r="R66" s="10"/>
      <c r="S66" s="10"/>
      <c r="T66" s="10"/>
      <c r="U66" s="10"/>
      <c r="V66" s="10"/>
      <c r="W66" s="10"/>
      <c r="X66" s="10"/>
      <c r="Y66" s="10"/>
      <c r="Z66" s="10"/>
      <c r="AA66" s="10"/>
      <c r="AB66" s="10"/>
      <c r="AC66" s="10"/>
      <c r="AD66" s="10"/>
      <c r="AE66" s="10"/>
      <c r="AF66" s="10"/>
      <c r="AG66" s="10"/>
      <c r="AH66" s="10"/>
      <c r="AI66" s="10"/>
      <c r="AJ66" s="10"/>
      <c r="AK66" s="10"/>
      <c r="AL66" s="10"/>
      <c r="AM66" s="10"/>
      <c r="AN66" s="10"/>
      <c r="AO66" s="10"/>
      <c r="AP66" s="10"/>
      <c r="AQ66" s="10"/>
      <c r="AR66" s="10"/>
      <c r="AS66" s="10"/>
      <c r="AT66" s="10"/>
      <c r="AU66" s="10"/>
      <c r="AV66" s="10"/>
      <c r="AW66" s="10"/>
      <c r="AX66" s="10"/>
      <c r="AY66" s="10"/>
      <c r="AZ66" s="10"/>
      <c r="BA66" s="10"/>
      <c r="BB66" s="10"/>
      <c r="BC66" s="10"/>
      <c r="BD66" s="10"/>
      <c r="BE66" s="10"/>
      <c r="BF66" s="10"/>
      <c r="BG66" s="10"/>
      <c r="BH66" s="10"/>
      <c r="BI66" s="10"/>
      <c r="BJ66" s="10"/>
      <c r="BK66" s="10"/>
      <c r="BL66" s="10"/>
      <c r="BM66" s="10"/>
      <c r="BN66" s="10"/>
      <c r="BO66" s="10"/>
      <c r="BP66" s="10"/>
      <c r="BQ66" s="10"/>
      <c r="BR66" s="10"/>
      <c r="BS66" s="10"/>
      <c r="BT66" s="10"/>
      <c r="BU66" s="10"/>
      <c r="BV66" s="10"/>
      <c r="BW66" s="10"/>
      <c r="BX66" s="10"/>
      <c r="BY66" s="10"/>
      <c r="BZ66" s="10"/>
      <c r="CA66" s="10"/>
      <c r="CB66" s="10"/>
      <c r="CC66" s="10"/>
      <c r="CD66" s="10"/>
      <c r="CE66" s="10"/>
      <c r="CF66" s="10"/>
      <c r="CG66" s="10"/>
      <c r="CH66" s="10"/>
      <c r="CI66" s="10"/>
      <c r="CJ66" s="10"/>
      <c r="CK66" s="10"/>
      <c r="CL66" s="11"/>
    </row>
    <row r="67" spans="1:90" x14ac:dyDescent="0.3">
      <c r="A67" s="36" t="s">
        <v>14</v>
      </c>
      <c r="B67" s="147" t="s">
        <v>1</v>
      </c>
      <c r="C67" s="81">
        <v>1</v>
      </c>
      <c r="D67" s="147" t="s">
        <v>570</v>
      </c>
      <c r="E67" s="81">
        <v>0</v>
      </c>
      <c r="F67" s="22"/>
      <c r="G67" s="22"/>
      <c r="H67" s="22"/>
      <c r="I67" s="22"/>
      <c r="J67" s="22"/>
      <c r="K67" s="22"/>
      <c r="L67" s="22"/>
      <c r="M67" s="22"/>
      <c r="N67" s="22"/>
      <c r="O67" s="22"/>
      <c r="P67" s="22"/>
      <c r="Q67" s="22"/>
      <c r="R67" s="22"/>
      <c r="S67" s="22"/>
      <c r="T67" s="22"/>
      <c r="U67" s="22"/>
      <c r="V67" s="22"/>
      <c r="W67" s="22"/>
      <c r="X67" s="22"/>
      <c r="Y67" s="22"/>
      <c r="Z67" s="22"/>
      <c r="AA67" s="22"/>
      <c r="AB67" s="22"/>
      <c r="AC67" s="22"/>
      <c r="AD67" s="22"/>
      <c r="AE67" s="22"/>
      <c r="AF67" s="22"/>
      <c r="AG67" s="22"/>
      <c r="AH67" s="22"/>
      <c r="AI67" s="22"/>
      <c r="AJ67" s="22"/>
      <c r="AK67" s="22"/>
      <c r="AL67" s="22"/>
      <c r="AM67" s="22"/>
      <c r="AN67" s="22"/>
      <c r="AO67" s="22"/>
      <c r="AP67" s="22"/>
      <c r="AQ67" s="22"/>
      <c r="AR67" s="22"/>
      <c r="AS67" s="22"/>
      <c r="AT67" s="22"/>
      <c r="AU67" s="22"/>
      <c r="AV67" s="22"/>
      <c r="AW67" s="22"/>
      <c r="AX67" s="22"/>
      <c r="AY67" s="22"/>
      <c r="AZ67" s="22"/>
      <c r="BA67" s="22"/>
      <c r="BB67" s="22"/>
      <c r="BC67" s="22"/>
      <c r="BD67" s="22"/>
      <c r="BE67" s="22"/>
      <c r="BF67" s="22"/>
      <c r="BG67" s="22"/>
      <c r="BH67" s="22"/>
      <c r="BI67" s="22"/>
      <c r="BJ67" s="22"/>
      <c r="BK67" s="22"/>
      <c r="BL67" s="22"/>
      <c r="BM67" s="22"/>
      <c r="BN67" s="22"/>
      <c r="BO67" s="22"/>
      <c r="BP67" s="22"/>
      <c r="BQ67" s="22"/>
      <c r="BR67" s="22"/>
      <c r="BS67" s="22"/>
      <c r="BT67" s="22"/>
      <c r="BU67" s="22"/>
      <c r="BV67" s="22"/>
      <c r="BW67" s="22"/>
      <c r="BX67" s="22"/>
      <c r="BY67" s="22"/>
      <c r="BZ67" s="22"/>
      <c r="CA67" s="22"/>
      <c r="CB67" s="22"/>
      <c r="CC67" s="22"/>
      <c r="CD67" s="22"/>
      <c r="CE67" s="22"/>
      <c r="CF67" s="22"/>
      <c r="CG67" s="22"/>
      <c r="CH67" s="22"/>
      <c r="CI67" s="22"/>
      <c r="CJ67" s="22"/>
      <c r="CK67" s="22"/>
      <c r="CL67" s="37"/>
    </row>
    <row r="68" spans="1:90" ht="14.4" customHeight="1" x14ac:dyDescent="0.3">
      <c r="A68" s="447" t="s">
        <v>15</v>
      </c>
      <c r="B68" s="39" t="s">
        <v>16</v>
      </c>
      <c r="C68" s="39"/>
      <c r="D68" s="443">
        <v>2</v>
      </c>
      <c r="H68" s="12"/>
      <c r="I68" s="12"/>
      <c r="J68" s="12"/>
      <c r="K68" s="12"/>
      <c r="L68" s="12"/>
      <c r="M68" s="12"/>
      <c r="N68" s="12"/>
      <c r="O68" s="12"/>
      <c r="P68" s="12"/>
      <c r="Q68" s="12"/>
      <c r="R68" s="12"/>
      <c r="S68" s="12"/>
      <c r="T68" s="12"/>
      <c r="U68" s="12"/>
      <c r="V68" s="12"/>
      <c r="W68" s="12"/>
      <c r="X68" s="12"/>
      <c r="Y68" s="12"/>
      <c r="Z68" s="12"/>
      <c r="AA68" s="12"/>
      <c r="AB68" s="12"/>
      <c r="AC68" s="12"/>
      <c r="AD68" s="12"/>
      <c r="AE68" s="12"/>
      <c r="AF68" s="12"/>
      <c r="AG68" s="12"/>
      <c r="AH68" s="12"/>
      <c r="AI68" s="12"/>
      <c r="AJ68" s="12"/>
      <c r="AK68" s="12"/>
      <c r="AL68" s="12"/>
      <c r="AM68" s="12"/>
      <c r="AN68" s="12"/>
      <c r="AO68" s="12"/>
      <c r="AP68" s="12"/>
      <c r="AQ68" s="12"/>
      <c r="AR68" s="12"/>
      <c r="AS68" s="12"/>
      <c r="AT68" s="12"/>
      <c r="AU68" s="12"/>
      <c r="AV68" s="12"/>
      <c r="AW68" s="12"/>
      <c r="AX68" s="12"/>
      <c r="AY68" s="12"/>
      <c r="AZ68" s="12"/>
      <c r="BA68" s="12"/>
      <c r="BB68" s="12"/>
      <c r="BC68" s="12"/>
      <c r="BD68" s="12"/>
      <c r="BE68" s="12"/>
      <c r="BF68" s="12"/>
      <c r="BG68" s="12"/>
      <c r="BH68" s="12"/>
      <c r="BI68" s="12"/>
      <c r="BJ68" s="12"/>
      <c r="BK68" s="12"/>
      <c r="BL68" s="12"/>
      <c r="BM68" s="12"/>
      <c r="BN68" s="12"/>
      <c r="BO68" s="12"/>
      <c r="BP68" s="12"/>
      <c r="BQ68" s="12"/>
      <c r="BR68" s="12"/>
      <c r="BS68" s="12"/>
      <c r="BT68" s="12"/>
      <c r="BU68" s="12"/>
      <c r="BV68" s="12"/>
      <c r="BW68" s="12"/>
      <c r="BX68" s="12"/>
      <c r="BY68" s="12"/>
      <c r="BZ68" s="12"/>
      <c r="CA68" s="12"/>
      <c r="CB68" s="12"/>
      <c r="CC68" s="12"/>
      <c r="CD68" s="12"/>
      <c r="CE68" s="12"/>
      <c r="CF68" s="12"/>
      <c r="CG68" s="12"/>
      <c r="CH68" s="12"/>
      <c r="CI68" s="12"/>
      <c r="CJ68" s="12"/>
      <c r="CK68" s="12"/>
      <c r="CL68" s="13"/>
    </row>
    <row r="69" spans="1:90" x14ac:dyDescent="0.3">
      <c r="A69" s="448"/>
      <c r="B69" s="39" t="s">
        <v>19</v>
      </c>
      <c r="C69" s="39"/>
      <c r="D69" s="443"/>
      <c r="H69" s="12"/>
      <c r="I69" s="12"/>
      <c r="J69" s="12"/>
      <c r="K69" s="12"/>
      <c r="L69" s="12"/>
      <c r="M69" s="12"/>
      <c r="N69" s="12"/>
      <c r="O69" s="12"/>
      <c r="P69" s="12"/>
      <c r="Q69" s="12"/>
      <c r="R69" s="12"/>
      <c r="S69" s="12"/>
      <c r="T69" s="12"/>
      <c r="U69" s="12"/>
      <c r="V69" s="12"/>
      <c r="W69" s="12"/>
      <c r="X69" s="12"/>
      <c r="Y69" s="12"/>
      <c r="Z69" s="12"/>
      <c r="AA69" s="12"/>
      <c r="AB69" s="12"/>
      <c r="AC69" s="12"/>
      <c r="AD69" s="12"/>
      <c r="AE69" s="12"/>
      <c r="AF69" s="12"/>
      <c r="AG69" s="12"/>
      <c r="AH69" s="12"/>
      <c r="AI69" s="12"/>
      <c r="AJ69" s="12"/>
      <c r="AK69" s="12"/>
      <c r="AL69" s="12"/>
      <c r="AM69" s="12"/>
      <c r="AN69" s="12"/>
      <c r="AO69" s="12"/>
      <c r="AP69" s="12"/>
      <c r="AQ69" s="12"/>
      <c r="AR69" s="12"/>
      <c r="AS69" s="12"/>
      <c r="AT69" s="12"/>
      <c r="AU69" s="12"/>
      <c r="AV69" s="12"/>
      <c r="AW69" s="12"/>
      <c r="AX69" s="12"/>
      <c r="AY69" s="12"/>
      <c r="AZ69" s="12"/>
      <c r="BA69" s="12"/>
      <c r="BB69" s="12"/>
      <c r="BC69" s="12"/>
      <c r="BD69" s="12"/>
      <c r="BE69" s="12"/>
      <c r="BF69" s="12"/>
      <c r="BG69" s="12"/>
      <c r="BH69" s="12"/>
      <c r="BI69" s="12"/>
      <c r="BJ69" s="12"/>
      <c r="BK69" s="12"/>
      <c r="BL69" s="12"/>
      <c r="BM69" s="12"/>
      <c r="BN69" s="12"/>
      <c r="BO69" s="12"/>
      <c r="BP69" s="12"/>
      <c r="BQ69" s="12"/>
      <c r="BR69" s="12"/>
      <c r="BS69" s="12"/>
      <c r="BT69" s="12"/>
      <c r="BU69" s="12"/>
      <c r="BV69" s="12"/>
      <c r="BW69" s="12"/>
      <c r="BX69" s="12"/>
      <c r="BY69" s="12"/>
      <c r="BZ69" s="12"/>
      <c r="CA69" s="12"/>
      <c r="CB69" s="12"/>
      <c r="CC69" s="12"/>
      <c r="CD69" s="12"/>
      <c r="CE69" s="12"/>
      <c r="CF69" s="12"/>
      <c r="CG69" s="12"/>
      <c r="CH69" s="12"/>
      <c r="CI69" s="12"/>
      <c r="CJ69" s="12"/>
      <c r="CK69" s="12"/>
      <c r="CL69" s="13"/>
    </row>
    <row r="70" spans="1:90" x14ac:dyDescent="0.3">
      <c r="A70" s="448"/>
      <c r="B70" s="39" t="s">
        <v>21</v>
      </c>
      <c r="C70" s="39"/>
      <c r="D70" s="443"/>
      <c r="H70" s="12"/>
      <c r="I70" s="12"/>
      <c r="J70" s="12"/>
      <c r="K70" s="12"/>
      <c r="L70" s="12"/>
      <c r="M70" s="12"/>
      <c r="N70" s="12"/>
      <c r="O70" s="12"/>
      <c r="P70" s="12"/>
      <c r="Q70" s="12"/>
      <c r="R70" s="12"/>
      <c r="S70" s="12"/>
      <c r="T70" s="12"/>
      <c r="U70" s="12"/>
      <c r="V70" s="12"/>
      <c r="W70" s="12"/>
      <c r="X70" s="12"/>
      <c r="Y70" s="12"/>
      <c r="Z70" s="12"/>
      <c r="AA70" s="12"/>
      <c r="AB70" s="12"/>
      <c r="AC70" s="12"/>
      <c r="AD70" s="12"/>
      <c r="AE70" s="12"/>
      <c r="AF70" s="12"/>
      <c r="AG70" s="12"/>
      <c r="AH70" s="12"/>
      <c r="AI70" s="12"/>
      <c r="AJ70" s="12"/>
      <c r="AK70" s="12"/>
      <c r="AL70" s="12"/>
      <c r="AM70" s="12"/>
      <c r="AN70" s="12"/>
      <c r="AO70" s="12"/>
      <c r="AP70" s="12"/>
      <c r="AQ70" s="12"/>
      <c r="AR70" s="12"/>
      <c r="AS70" s="12"/>
      <c r="AT70" s="12"/>
      <c r="AU70" s="12"/>
      <c r="AV70" s="12"/>
      <c r="AW70" s="12"/>
      <c r="AX70" s="12"/>
      <c r="AY70" s="12"/>
      <c r="AZ70" s="12"/>
      <c r="BA70" s="12"/>
      <c r="BB70" s="12"/>
      <c r="BC70" s="12"/>
      <c r="BD70" s="12"/>
      <c r="BE70" s="12"/>
      <c r="BF70" s="12"/>
      <c r="BG70" s="12"/>
      <c r="BH70" s="12"/>
      <c r="BI70" s="12"/>
      <c r="BJ70" s="12"/>
      <c r="BK70" s="12"/>
      <c r="BL70" s="12"/>
      <c r="BM70" s="12"/>
      <c r="BN70" s="12"/>
      <c r="BO70" s="12"/>
      <c r="BP70" s="12"/>
      <c r="BQ70" s="12"/>
      <c r="BR70" s="12"/>
      <c r="BS70" s="12"/>
      <c r="BT70" s="12"/>
      <c r="BU70" s="12"/>
      <c r="BV70" s="12"/>
      <c r="BW70" s="12"/>
      <c r="BX70" s="12"/>
      <c r="BY70" s="12"/>
      <c r="BZ70" s="12"/>
      <c r="CA70" s="12"/>
      <c r="CB70" s="12"/>
      <c r="CC70" s="12"/>
      <c r="CD70" s="12"/>
      <c r="CE70" s="12"/>
      <c r="CF70" s="12"/>
      <c r="CG70" s="12"/>
      <c r="CH70" s="12"/>
      <c r="CI70" s="12"/>
      <c r="CJ70" s="12"/>
      <c r="CK70" s="12"/>
      <c r="CL70" s="13"/>
    </row>
    <row r="71" spans="1:90" x14ac:dyDescent="0.3">
      <c r="A71" s="448"/>
      <c r="B71" s="39" t="s">
        <v>777</v>
      </c>
      <c r="C71" s="39"/>
      <c r="D71" s="443"/>
      <c r="H71" s="12"/>
      <c r="I71" s="12"/>
      <c r="J71" s="12"/>
      <c r="K71" s="12"/>
      <c r="L71" s="12"/>
      <c r="M71" s="12"/>
      <c r="N71" s="12"/>
      <c r="O71" s="12"/>
      <c r="P71" s="12"/>
      <c r="Q71" s="12"/>
      <c r="R71" s="12"/>
      <c r="S71" s="12"/>
      <c r="T71" s="12"/>
      <c r="U71" s="12"/>
      <c r="V71" s="12"/>
      <c r="W71" s="12"/>
      <c r="X71" s="12"/>
      <c r="Y71" s="12"/>
      <c r="Z71" s="12"/>
      <c r="AA71" s="12"/>
      <c r="AB71" s="12"/>
      <c r="AC71" s="12"/>
      <c r="AD71" s="12"/>
      <c r="AE71" s="12"/>
      <c r="AF71" s="12"/>
      <c r="AG71" s="12"/>
      <c r="AH71" s="12"/>
      <c r="AI71" s="12"/>
      <c r="AJ71" s="12"/>
      <c r="AK71" s="12"/>
      <c r="AL71" s="12"/>
      <c r="AM71" s="12"/>
      <c r="AN71" s="12"/>
      <c r="AO71" s="12"/>
      <c r="AP71" s="12"/>
      <c r="AQ71" s="12"/>
      <c r="AR71" s="12"/>
      <c r="AS71" s="12"/>
      <c r="AT71" s="12"/>
      <c r="AU71" s="12"/>
      <c r="AV71" s="12"/>
      <c r="AW71" s="12"/>
      <c r="AX71" s="12"/>
      <c r="AY71" s="12"/>
      <c r="AZ71" s="12"/>
      <c r="BA71" s="12"/>
      <c r="BB71" s="12"/>
      <c r="BC71" s="12"/>
      <c r="BD71" s="12"/>
      <c r="BE71" s="12"/>
      <c r="BF71" s="12"/>
      <c r="BG71" s="12"/>
      <c r="BH71" s="12"/>
      <c r="BI71" s="12"/>
      <c r="BJ71" s="12"/>
      <c r="BK71" s="12"/>
      <c r="BL71" s="12"/>
      <c r="BM71" s="12"/>
      <c r="BN71" s="12"/>
      <c r="BO71" s="12"/>
      <c r="BP71" s="12"/>
      <c r="BQ71" s="12"/>
      <c r="BR71" s="12"/>
      <c r="BS71" s="12"/>
      <c r="BT71" s="12"/>
      <c r="BU71" s="12"/>
      <c r="BV71" s="12"/>
      <c r="BW71" s="12"/>
      <c r="BX71" s="12"/>
      <c r="BY71" s="12"/>
      <c r="BZ71" s="12"/>
      <c r="CA71" s="12"/>
      <c r="CB71" s="12"/>
      <c r="CC71" s="12"/>
      <c r="CD71" s="12"/>
      <c r="CE71" s="12"/>
      <c r="CF71" s="12"/>
      <c r="CG71" s="12"/>
      <c r="CH71" s="12"/>
      <c r="CI71" s="12"/>
      <c r="CJ71" s="12"/>
      <c r="CK71" s="12"/>
      <c r="CL71" s="13"/>
    </row>
    <row r="72" spans="1:90" x14ac:dyDescent="0.3">
      <c r="A72" s="447" t="s">
        <v>17</v>
      </c>
      <c r="B72" s="39" t="s">
        <v>18</v>
      </c>
      <c r="C72" s="39"/>
      <c r="D72" s="443">
        <v>1</v>
      </c>
      <c r="H72" s="12"/>
      <c r="I72" s="12"/>
      <c r="J72" s="12"/>
      <c r="K72" s="12"/>
      <c r="L72" s="12"/>
      <c r="M72" s="12"/>
      <c r="N72" s="12"/>
      <c r="O72" s="12"/>
      <c r="P72" s="12"/>
      <c r="Q72" s="12"/>
      <c r="R72" s="12"/>
      <c r="S72" s="12"/>
      <c r="T72" s="12"/>
      <c r="U72" s="12"/>
      <c r="V72" s="12"/>
      <c r="W72" s="12"/>
      <c r="X72" s="12"/>
      <c r="Y72" s="12"/>
      <c r="Z72" s="12"/>
      <c r="AA72" s="12"/>
      <c r="AB72" s="12"/>
      <c r="AC72" s="12"/>
      <c r="AD72" s="12"/>
      <c r="AE72" s="12"/>
      <c r="AF72" s="12"/>
      <c r="AG72" s="12"/>
      <c r="AH72" s="12"/>
      <c r="AI72" s="12"/>
      <c r="AJ72" s="12"/>
      <c r="AK72" s="12"/>
      <c r="AL72" s="12"/>
      <c r="AM72" s="12"/>
      <c r="AN72" s="12"/>
      <c r="AO72" s="12"/>
      <c r="AP72" s="12"/>
      <c r="AQ72" s="12"/>
      <c r="AR72" s="12"/>
      <c r="AS72" s="12"/>
      <c r="AT72" s="12"/>
      <c r="AU72" s="12"/>
      <c r="AV72" s="12"/>
      <c r="AW72" s="12"/>
      <c r="AX72" s="12"/>
      <c r="AY72" s="12"/>
      <c r="AZ72" s="12"/>
      <c r="BA72" s="12"/>
      <c r="BB72" s="12"/>
      <c r="BC72" s="12"/>
      <c r="BD72" s="12"/>
      <c r="BE72" s="12"/>
      <c r="BF72" s="12"/>
      <c r="BG72" s="12"/>
      <c r="BH72" s="12"/>
      <c r="BI72" s="12"/>
      <c r="BJ72" s="12"/>
      <c r="BK72" s="12"/>
      <c r="BL72" s="12"/>
      <c r="BM72" s="12"/>
      <c r="BN72" s="12"/>
      <c r="BO72" s="12"/>
      <c r="BP72" s="12"/>
      <c r="BQ72" s="12"/>
      <c r="BR72" s="12"/>
      <c r="BS72" s="12"/>
      <c r="BT72" s="12"/>
      <c r="BU72" s="12"/>
      <c r="BV72" s="12"/>
      <c r="BW72" s="12"/>
      <c r="BX72" s="12"/>
      <c r="BY72" s="12"/>
      <c r="BZ72" s="12"/>
      <c r="CA72" s="12"/>
      <c r="CB72" s="12"/>
      <c r="CC72" s="12"/>
      <c r="CD72" s="12"/>
      <c r="CE72" s="12"/>
      <c r="CF72" s="12"/>
      <c r="CG72" s="12"/>
      <c r="CH72" s="12"/>
      <c r="CI72" s="12"/>
      <c r="CJ72" s="12"/>
      <c r="CK72" s="12"/>
      <c r="CL72" s="13"/>
    </row>
    <row r="73" spans="1:90" x14ac:dyDescent="0.3">
      <c r="A73" s="448"/>
      <c r="B73" s="39" t="s">
        <v>20</v>
      </c>
      <c r="C73" s="39"/>
      <c r="D73" s="443"/>
      <c r="H73" s="12"/>
      <c r="I73" s="12"/>
      <c r="J73" s="12"/>
      <c r="K73" s="12"/>
      <c r="L73" s="12"/>
      <c r="M73" s="12"/>
      <c r="N73" s="12"/>
      <c r="O73" s="12"/>
      <c r="P73" s="12"/>
      <c r="Q73" s="12"/>
      <c r="R73" s="12"/>
      <c r="S73" s="12"/>
      <c r="T73" s="12"/>
      <c r="U73" s="12"/>
      <c r="V73" s="12"/>
      <c r="W73" s="12"/>
      <c r="X73" s="12"/>
      <c r="Y73" s="12"/>
      <c r="Z73" s="12"/>
      <c r="AA73" s="12"/>
      <c r="AB73" s="12"/>
      <c r="AC73" s="12"/>
      <c r="AD73" s="12"/>
      <c r="AE73" s="12"/>
      <c r="AF73" s="12"/>
      <c r="AG73" s="12"/>
      <c r="AH73" s="12"/>
      <c r="AI73" s="12"/>
      <c r="AJ73" s="12"/>
      <c r="AK73" s="12"/>
      <c r="AL73" s="12"/>
      <c r="AM73" s="12"/>
      <c r="AN73" s="12"/>
      <c r="AO73" s="12"/>
      <c r="AP73" s="12"/>
      <c r="AQ73" s="12"/>
      <c r="AR73" s="12"/>
      <c r="AS73" s="12"/>
      <c r="AT73" s="12"/>
      <c r="AU73" s="12"/>
      <c r="AV73" s="12"/>
      <c r="AW73" s="12"/>
      <c r="AX73" s="12"/>
      <c r="AY73" s="12"/>
      <c r="AZ73" s="12"/>
      <c r="BA73" s="12"/>
      <c r="BB73" s="12"/>
      <c r="BC73" s="12"/>
      <c r="BD73" s="12"/>
      <c r="BE73" s="12"/>
      <c r="BF73" s="12"/>
      <c r="BG73" s="12"/>
      <c r="BH73" s="12"/>
      <c r="BI73" s="12"/>
      <c r="BJ73" s="12"/>
      <c r="BK73" s="12"/>
      <c r="BL73" s="12"/>
      <c r="BM73" s="12"/>
      <c r="BN73" s="12"/>
      <c r="BO73" s="12"/>
      <c r="BP73" s="12"/>
      <c r="BQ73" s="12"/>
      <c r="BR73" s="12"/>
      <c r="BS73" s="12"/>
      <c r="BT73" s="12"/>
      <c r="BU73" s="12"/>
      <c r="BV73" s="12"/>
      <c r="BW73" s="12"/>
      <c r="BX73" s="12"/>
      <c r="BY73" s="12"/>
      <c r="BZ73" s="12"/>
      <c r="CA73" s="12"/>
      <c r="CB73" s="12"/>
      <c r="CC73" s="12"/>
      <c r="CD73" s="12"/>
      <c r="CE73" s="12"/>
      <c r="CF73" s="12"/>
      <c r="CG73" s="12"/>
      <c r="CH73" s="12"/>
      <c r="CI73" s="12"/>
      <c r="CJ73" s="12"/>
      <c r="CK73" s="12"/>
      <c r="CL73" s="13"/>
    </row>
    <row r="74" spans="1:90" x14ac:dyDescent="0.3">
      <c r="A74" s="448"/>
      <c r="B74" s="39" t="s">
        <v>22</v>
      </c>
      <c r="C74" s="39"/>
      <c r="D74" s="443"/>
      <c r="E74" s="12"/>
      <c r="F74" s="12"/>
      <c r="G74" s="12"/>
      <c r="H74" s="12"/>
      <c r="I74" s="12"/>
      <c r="J74" s="12"/>
      <c r="K74" s="12"/>
      <c r="L74" s="12"/>
      <c r="M74" s="12"/>
      <c r="N74" s="12"/>
      <c r="O74" s="12"/>
      <c r="P74" s="12"/>
      <c r="Q74" s="12"/>
      <c r="R74" s="12"/>
      <c r="S74" s="12"/>
      <c r="T74" s="12"/>
      <c r="U74" s="12"/>
      <c r="V74" s="12"/>
      <c r="W74" s="12"/>
      <c r="X74" s="12"/>
      <c r="Y74" s="12"/>
      <c r="Z74" s="12"/>
      <c r="AA74" s="12"/>
      <c r="AB74" s="12"/>
      <c r="AC74" s="12"/>
      <c r="AD74" s="12"/>
      <c r="AE74" s="12"/>
      <c r="AF74" s="12"/>
      <c r="AG74" s="12"/>
      <c r="AH74" s="12"/>
      <c r="AI74" s="12"/>
      <c r="AJ74" s="12"/>
      <c r="AK74" s="12"/>
      <c r="AL74" s="12"/>
      <c r="AM74" s="12"/>
      <c r="AN74" s="12"/>
      <c r="AO74" s="12"/>
      <c r="AP74" s="12"/>
      <c r="AQ74" s="12"/>
      <c r="AR74" s="12"/>
      <c r="AS74" s="12"/>
      <c r="AT74" s="12"/>
      <c r="AU74" s="12"/>
      <c r="AV74" s="12"/>
      <c r="AW74" s="12"/>
      <c r="AX74" s="12"/>
      <c r="AY74" s="12"/>
      <c r="AZ74" s="12"/>
      <c r="BA74" s="12"/>
      <c r="BB74" s="12"/>
      <c r="BC74" s="12"/>
      <c r="BD74" s="12"/>
      <c r="BE74" s="12"/>
      <c r="BF74" s="12"/>
      <c r="BG74" s="12"/>
      <c r="BH74" s="12"/>
      <c r="BI74" s="12"/>
      <c r="BJ74" s="12"/>
      <c r="BK74" s="12"/>
      <c r="BL74" s="12"/>
      <c r="BM74" s="12"/>
      <c r="BN74" s="12"/>
      <c r="BO74" s="12"/>
      <c r="BP74" s="12"/>
      <c r="BQ74" s="12"/>
      <c r="BR74" s="12"/>
      <c r="BS74" s="12"/>
      <c r="BT74" s="12"/>
      <c r="BU74" s="12"/>
      <c r="BV74" s="12"/>
      <c r="BW74" s="12"/>
      <c r="BX74" s="12"/>
      <c r="BY74" s="12"/>
      <c r="BZ74" s="12"/>
      <c r="CA74" s="12"/>
      <c r="CB74" s="12"/>
      <c r="CC74" s="12"/>
      <c r="CD74" s="12"/>
      <c r="CE74" s="12"/>
      <c r="CF74" s="12"/>
      <c r="CG74" s="12"/>
      <c r="CH74" s="12"/>
      <c r="CI74" s="12"/>
      <c r="CJ74" s="12"/>
      <c r="CK74" s="12"/>
      <c r="CL74" s="13"/>
    </row>
    <row r="75" spans="1:90" x14ac:dyDescent="0.3">
      <c r="A75" s="448"/>
      <c r="B75" s="39" t="s">
        <v>778</v>
      </c>
      <c r="C75" s="39"/>
      <c r="D75" s="443"/>
      <c r="E75" s="12"/>
      <c r="F75" s="12"/>
      <c r="G75" s="12"/>
      <c r="H75" s="12"/>
      <c r="I75" s="12"/>
      <c r="J75" s="12"/>
      <c r="K75" s="12"/>
      <c r="L75" s="12"/>
      <c r="M75" s="12"/>
      <c r="N75" s="12"/>
      <c r="O75" s="12"/>
      <c r="P75" s="12"/>
      <c r="Q75" s="12"/>
      <c r="R75" s="12"/>
      <c r="S75" s="12"/>
      <c r="T75" s="12"/>
      <c r="U75" s="12"/>
      <c r="V75" s="12"/>
      <c r="W75" s="12"/>
      <c r="X75" s="12"/>
      <c r="Y75" s="12"/>
      <c r="Z75" s="12"/>
      <c r="AA75" s="12"/>
      <c r="AB75" s="12"/>
      <c r="AC75" s="12"/>
      <c r="AD75" s="12"/>
      <c r="AE75" s="12"/>
      <c r="AF75" s="12"/>
      <c r="AG75" s="12"/>
      <c r="AH75" s="12"/>
      <c r="AI75" s="12"/>
      <c r="AJ75" s="12"/>
      <c r="AK75" s="12"/>
      <c r="AL75" s="12"/>
      <c r="AM75" s="12"/>
      <c r="AN75" s="12"/>
      <c r="AO75" s="12"/>
      <c r="AP75" s="12"/>
      <c r="AQ75" s="12"/>
      <c r="AR75" s="12"/>
      <c r="AS75" s="12"/>
      <c r="AT75" s="12"/>
      <c r="AU75" s="12"/>
      <c r="AV75" s="12"/>
      <c r="AW75" s="12"/>
      <c r="AX75" s="12"/>
      <c r="AY75" s="12"/>
      <c r="AZ75" s="12"/>
      <c r="BA75" s="12"/>
      <c r="BB75" s="12"/>
      <c r="BC75" s="12"/>
      <c r="BD75" s="12"/>
      <c r="BE75" s="12"/>
      <c r="BF75" s="12"/>
      <c r="BG75" s="12"/>
      <c r="BH75" s="12"/>
      <c r="BI75" s="12"/>
      <c r="BJ75" s="12"/>
      <c r="BK75" s="12"/>
      <c r="BL75" s="12"/>
      <c r="BM75" s="12"/>
      <c r="BN75" s="12"/>
      <c r="BO75" s="12"/>
      <c r="BP75" s="12"/>
      <c r="BQ75" s="12"/>
      <c r="BR75" s="12"/>
      <c r="BS75" s="12"/>
      <c r="BT75" s="12"/>
      <c r="BU75" s="12"/>
      <c r="BV75" s="12"/>
      <c r="BW75" s="12"/>
      <c r="BX75" s="12"/>
      <c r="BY75" s="12"/>
      <c r="BZ75" s="12"/>
      <c r="CA75" s="12"/>
      <c r="CB75" s="12"/>
      <c r="CC75" s="12"/>
      <c r="CD75" s="12"/>
      <c r="CE75" s="12"/>
      <c r="CF75" s="12"/>
      <c r="CG75" s="12"/>
      <c r="CH75" s="12"/>
      <c r="CI75" s="12"/>
      <c r="CJ75" s="12"/>
      <c r="CK75" s="12"/>
      <c r="CL75" s="13"/>
    </row>
    <row r="76" spans="1:90" x14ac:dyDescent="0.3">
      <c r="A76" s="447" t="s">
        <v>32</v>
      </c>
      <c r="B76" s="39" t="s">
        <v>33</v>
      </c>
      <c r="C76" s="39"/>
      <c r="D76" s="443">
        <v>1</v>
      </c>
      <c r="E76" s="12"/>
      <c r="F76" s="12"/>
      <c r="G76" s="12"/>
      <c r="H76" s="12"/>
      <c r="I76" s="12"/>
      <c r="J76" s="12"/>
      <c r="K76" s="12"/>
      <c r="L76" s="12"/>
      <c r="M76" s="12"/>
      <c r="N76" s="12"/>
      <c r="O76" s="12"/>
      <c r="P76" s="12"/>
      <c r="Q76" s="12"/>
      <c r="R76" s="12"/>
      <c r="S76" s="12"/>
      <c r="T76" s="12"/>
      <c r="U76" s="12"/>
      <c r="V76" s="12"/>
      <c r="W76" s="12"/>
      <c r="X76" s="12"/>
      <c r="Y76" s="12"/>
      <c r="Z76" s="12"/>
      <c r="AA76" s="12"/>
      <c r="AB76" s="12"/>
      <c r="AC76" s="12"/>
      <c r="AD76" s="12"/>
      <c r="AE76" s="12"/>
      <c r="AF76" s="12"/>
      <c r="AG76" s="12"/>
      <c r="AH76" s="12"/>
      <c r="AI76" s="12"/>
      <c r="AJ76" s="12"/>
      <c r="AK76" s="12"/>
      <c r="AL76" s="12"/>
      <c r="AM76" s="12"/>
      <c r="AN76" s="12"/>
      <c r="AO76" s="12"/>
      <c r="AP76" s="12"/>
      <c r="AQ76" s="12"/>
      <c r="AR76" s="12"/>
      <c r="AS76" s="12"/>
      <c r="AT76" s="12"/>
      <c r="AU76" s="12"/>
      <c r="AV76" s="12"/>
      <c r="AW76" s="12"/>
      <c r="AX76" s="12"/>
      <c r="AY76" s="12"/>
      <c r="AZ76" s="12"/>
      <c r="BA76" s="12"/>
      <c r="BB76" s="12"/>
      <c r="BC76" s="12"/>
      <c r="BD76" s="12"/>
      <c r="BE76" s="12"/>
      <c r="BF76" s="12"/>
      <c r="BG76" s="12"/>
      <c r="BH76" s="12"/>
      <c r="BI76" s="12"/>
      <c r="BJ76" s="12"/>
      <c r="BK76" s="12"/>
      <c r="BL76" s="12"/>
      <c r="BM76" s="12"/>
      <c r="BN76" s="12"/>
      <c r="BO76" s="12"/>
      <c r="BP76" s="12"/>
      <c r="BQ76" s="12"/>
      <c r="BR76" s="12"/>
      <c r="BS76" s="12"/>
      <c r="BT76" s="12"/>
      <c r="BU76" s="12"/>
      <c r="BV76" s="12"/>
      <c r="BW76" s="12"/>
      <c r="BX76" s="12"/>
      <c r="BY76" s="12"/>
      <c r="BZ76" s="12"/>
      <c r="CA76" s="12"/>
      <c r="CB76" s="12"/>
      <c r="CC76" s="12"/>
      <c r="CD76" s="12"/>
      <c r="CE76" s="12"/>
      <c r="CF76" s="12"/>
      <c r="CG76" s="12"/>
      <c r="CH76" s="12"/>
      <c r="CI76" s="12"/>
      <c r="CJ76" s="12"/>
      <c r="CK76" s="12"/>
      <c r="CL76" s="13"/>
    </row>
    <row r="77" spans="1:90" x14ac:dyDescent="0.3">
      <c r="A77" s="448"/>
      <c r="B77" s="39" t="s">
        <v>779</v>
      </c>
      <c r="C77" s="39"/>
      <c r="D77" s="443"/>
      <c r="E77" s="12"/>
      <c r="F77" s="12"/>
      <c r="G77" s="12"/>
      <c r="H77" s="12"/>
      <c r="I77" s="12"/>
      <c r="J77" s="12"/>
      <c r="K77" s="12"/>
      <c r="L77" s="12"/>
      <c r="M77" s="12"/>
      <c r="N77" s="12"/>
      <c r="O77" s="12"/>
      <c r="P77" s="12"/>
      <c r="Q77" s="12"/>
      <c r="R77" s="12"/>
      <c r="S77" s="12"/>
      <c r="T77" s="12"/>
      <c r="U77" s="12"/>
      <c r="V77" s="12"/>
      <c r="W77" s="12"/>
      <c r="X77" s="12"/>
      <c r="Y77" s="12"/>
      <c r="Z77" s="12"/>
      <c r="AA77" s="12"/>
      <c r="AB77" s="12"/>
      <c r="AC77" s="12"/>
      <c r="AD77" s="12"/>
      <c r="AE77" s="12"/>
      <c r="AF77" s="12"/>
      <c r="AG77" s="12"/>
      <c r="AH77" s="12"/>
      <c r="AI77" s="12"/>
      <c r="AJ77" s="12"/>
      <c r="AK77" s="12"/>
      <c r="AL77" s="12"/>
      <c r="AM77" s="12"/>
      <c r="AN77" s="12"/>
      <c r="AO77" s="12"/>
      <c r="AP77" s="12"/>
      <c r="AQ77" s="12"/>
      <c r="AR77" s="12"/>
      <c r="AS77" s="12"/>
      <c r="AT77" s="12"/>
      <c r="AU77" s="12"/>
      <c r="AV77" s="12"/>
      <c r="AW77" s="12"/>
      <c r="AX77" s="12"/>
      <c r="AY77" s="12"/>
      <c r="AZ77" s="12"/>
      <c r="BA77" s="12"/>
      <c r="BB77" s="12"/>
      <c r="BC77" s="12"/>
      <c r="BD77" s="12"/>
      <c r="BE77" s="12"/>
      <c r="BF77" s="12"/>
      <c r="BG77" s="12"/>
      <c r="BH77" s="12"/>
      <c r="BI77" s="12"/>
      <c r="BJ77" s="12"/>
      <c r="BK77" s="12"/>
      <c r="BL77" s="12"/>
      <c r="BM77" s="12"/>
      <c r="BN77" s="12"/>
      <c r="BO77" s="12"/>
      <c r="BP77" s="12"/>
      <c r="BQ77" s="12"/>
      <c r="BR77" s="12"/>
      <c r="BS77" s="12"/>
      <c r="BT77" s="12"/>
      <c r="BU77" s="12"/>
      <c r="BV77" s="12"/>
      <c r="BW77" s="12"/>
      <c r="BX77" s="12"/>
      <c r="BY77" s="12"/>
      <c r="BZ77" s="12"/>
      <c r="CA77" s="12"/>
      <c r="CB77" s="12"/>
      <c r="CC77" s="12"/>
      <c r="CD77" s="12"/>
      <c r="CE77" s="12"/>
      <c r="CF77" s="12"/>
      <c r="CG77" s="12"/>
      <c r="CH77" s="12"/>
      <c r="CI77" s="12"/>
      <c r="CJ77" s="12"/>
      <c r="CK77" s="12"/>
      <c r="CL77" s="13"/>
    </row>
    <row r="78" spans="1:90" x14ac:dyDescent="0.3">
      <c r="A78" s="448"/>
      <c r="B78" s="39"/>
      <c r="C78" s="39"/>
      <c r="D78" s="443"/>
      <c r="E78" s="12"/>
      <c r="F78" s="12"/>
      <c r="G78" s="12"/>
      <c r="H78" s="12"/>
      <c r="I78" s="12"/>
      <c r="J78" s="12"/>
      <c r="K78" s="12"/>
      <c r="L78" s="12"/>
      <c r="M78" s="12"/>
      <c r="N78" s="12"/>
      <c r="O78" s="12"/>
      <c r="P78" s="12"/>
      <c r="Q78" s="12"/>
      <c r="R78" s="12"/>
      <c r="S78" s="12"/>
      <c r="T78" s="12"/>
      <c r="U78" s="12"/>
      <c r="V78" s="12"/>
      <c r="W78" s="12"/>
      <c r="X78" s="12"/>
      <c r="Y78" s="12"/>
      <c r="Z78" s="12"/>
      <c r="AA78" s="12"/>
      <c r="AB78" s="12"/>
      <c r="AC78" s="12"/>
      <c r="AD78" s="12"/>
      <c r="AE78" s="12"/>
      <c r="AF78" s="12"/>
      <c r="AG78" s="12"/>
      <c r="AH78" s="12"/>
      <c r="AI78" s="12"/>
      <c r="AJ78" s="12"/>
      <c r="AK78" s="12"/>
      <c r="AL78" s="12"/>
      <c r="AM78" s="12"/>
      <c r="AN78" s="12"/>
      <c r="AO78" s="12"/>
      <c r="AP78" s="12"/>
      <c r="AQ78" s="12"/>
      <c r="AR78" s="12"/>
      <c r="AS78" s="12"/>
      <c r="AT78" s="12"/>
      <c r="AU78" s="12"/>
      <c r="AV78" s="12"/>
      <c r="AW78" s="12"/>
      <c r="AX78" s="12"/>
      <c r="AY78" s="12"/>
      <c r="AZ78" s="12"/>
      <c r="BA78" s="12"/>
      <c r="BB78" s="12"/>
      <c r="BC78" s="12"/>
      <c r="BD78" s="12"/>
      <c r="BE78" s="12"/>
      <c r="BF78" s="12"/>
      <c r="BG78" s="12"/>
      <c r="BH78" s="12"/>
      <c r="BI78" s="12"/>
      <c r="BJ78" s="12"/>
      <c r="BK78" s="12"/>
      <c r="BL78" s="12"/>
      <c r="BM78" s="12"/>
      <c r="BN78" s="12"/>
      <c r="BO78" s="12"/>
      <c r="BP78" s="12"/>
      <c r="BQ78" s="12"/>
      <c r="BR78" s="12"/>
      <c r="BS78" s="12"/>
      <c r="BT78" s="12"/>
      <c r="BU78" s="12"/>
      <c r="BV78" s="12"/>
      <c r="BW78" s="12"/>
      <c r="BX78" s="12"/>
      <c r="BY78" s="12"/>
      <c r="BZ78" s="12"/>
      <c r="CA78" s="12"/>
      <c r="CB78" s="12"/>
      <c r="CC78" s="12"/>
      <c r="CD78" s="12"/>
      <c r="CE78" s="12"/>
      <c r="CF78" s="12"/>
      <c r="CG78" s="12"/>
      <c r="CH78" s="12"/>
      <c r="CI78" s="12"/>
      <c r="CJ78" s="12"/>
      <c r="CK78" s="12"/>
      <c r="CL78" s="13"/>
    </row>
    <row r="79" spans="1:90" x14ac:dyDescent="0.3">
      <c r="A79" s="448"/>
      <c r="B79" s="39"/>
      <c r="C79" s="39"/>
      <c r="D79" s="443"/>
      <c r="E79" s="12"/>
      <c r="F79" s="12"/>
      <c r="G79" s="12"/>
      <c r="H79" s="12"/>
      <c r="I79" s="12"/>
      <c r="J79" s="12"/>
      <c r="K79" s="12"/>
      <c r="L79" s="12"/>
      <c r="M79" s="12"/>
      <c r="N79" s="12"/>
      <c r="O79" s="12"/>
      <c r="P79" s="12"/>
      <c r="Q79" s="12"/>
      <c r="R79" s="12"/>
      <c r="S79" s="12"/>
      <c r="T79" s="12"/>
      <c r="U79" s="12"/>
      <c r="V79" s="12"/>
      <c r="W79" s="12"/>
      <c r="X79" s="12"/>
      <c r="Y79" s="12"/>
      <c r="Z79" s="12"/>
      <c r="AA79" s="12"/>
      <c r="AB79" s="12"/>
      <c r="AC79" s="12"/>
      <c r="AD79" s="12"/>
      <c r="AE79" s="12"/>
      <c r="AF79" s="12"/>
      <c r="AG79" s="12"/>
      <c r="AH79" s="12"/>
      <c r="AI79" s="12"/>
      <c r="AJ79" s="12"/>
      <c r="AK79" s="12"/>
      <c r="AL79" s="12"/>
      <c r="AM79" s="12"/>
      <c r="AN79" s="12"/>
      <c r="AO79" s="12"/>
      <c r="AP79" s="12"/>
      <c r="AQ79" s="12"/>
      <c r="AR79" s="12"/>
      <c r="AS79" s="12"/>
      <c r="AT79" s="12"/>
      <c r="AU79" s="12"/>
      <c r="AV79" s="12"/>
      <c r="AW79" s="12"/>
      <c r="AX79" s="12"/>
      <c r="AY79" s="12"/>
      <c r="AZ79" s="12"/>
      <c r="BA79" s="12"/>
      <c r="BB79" s="12"/>
      <c r="BC79" s="12"/>
      <c r="BD79" s="12"/>
      <c r="BE79" s="12"/>
      <c r="BF79" s="12"/>
      <c r="BG79" s="12"/>
      <c r="BH79" s="12"/>
      <c r="BI79" s="12"/>
      <c r="BJ79" s="12"/>
      <c r="BK79" s="12"/>
      <c r="BL79" s="12"/>
      <c r="BM79" s="12"/>
      <c r="BN79" s="12"/>
      <c r="BO79" s="12"/>
      <c r="BP79" s="12"/>
      <c r="BQ79" s="12"/>
      <c r="BR79" s="12"/>
      <c r="BS79" s="12"/>
      <c r="BT79" s="12"/>
      <c r="BU79" s="12"/>
      <c r="BV79" s="12"/>
      <c r="BW79" s="12"/>
      <c r="BX79" s="12"/>
      <c r="BY79" s="12"/>
      <c r="BZ79" s="12"/>
      <c r="CA79" s="12"/>
      <c r="CB79" s="12"/>
      <c r="CC79" s="12"/>
      <c r="CD79" s="12"/>
      <c r="CE79" s="12"/>
      <c r="CF79" s="12"/>
      <c r="CG79" s="12"/>
      <c r="CH79" s="12"/>
      <c r="CI79" s="12"/>
      <c r="CJ79" s="12"/>
      <c r="CK79" s="12"/>
      <c r="CL79" s="13"/>
    </row>
    <row r="80" spans="1:90" x14ac:dyDescent="0.3">
      <c r="A80" s="449" t="s">
        <v>3</v>
      </c>
      <c r="B80" s="16" t="s">
        <v>4</v>
      </c>
      <c r="C80" s="168">
        <v>4.4999999999999998E-2</v>
      </c>
      <c r="D80" s="481">
        <v>1</v>
      </c>
      <c r="E80" s="12"/>
      <c r="F80" s="12"/>
      <c r="G80" s="12"/>
      <c r="H80" s="12"/>
      <c r="I80" s="12"/>
      <c r="J80" s="12"/>
      <c r="K80" s="12"/>
      <c r="L80" s="12"/>
      <c r="M80" s="12"/>
      <c r="N80" s="12"/>
      <c r="O80" s="12"/>
      <c r="P80" s="12"/>
      <c r="Q80" s="12"/>
      <c r="R80" s="12"/>
      <c r="S80" s="12"/>
      <c r="T80" s="12"/>
      <c r="U80" s="12"/>
      <c r="V80" s="12"/>
      <c r="W80" s="12"/>
      <c r="X80" s="12"/>
      <c r="Y80" s="12"/>
      <c r="Z80" s="12"/>
      <c r="AA80" s="12"/>
      <c r="AB80" s="12"/>
      <c r="AC80" s="12"/>
      <c r="AD80" s="12"/>
      <c r="AE80" s="12"/>
      <c r="AF80" s="12"/>
      <c r="AG80" s="12"/>
      <c r="AH80" s="12"/>
      <c r="AI80" s="12"/>
      <c r="AJ80" s="12"/>
      <c r="AK80" s="12"/>
      <c r="AL80" s="12"/>
      <c r="AM80" s="12"/>
      <c r="AN80" s="12"/>
      <c r="AO80" s="12"/>
      <c r="AP80" s="12"/>
      <c r="AQ80" s="12"/>
      <c r="AR80" s="12"/>
      <c r="AS80" s="12"/>
      <c r="AT80" s="12"/>
      <c r="AU80" s="12"/>
      <c r="AV80" s="12"/>
      <c r="AW80" s="12"/>
      <c r="AX80" s="12"/>
      <c r="AY80" s="12"/>
      <c r="AZ80" s="12"/>
      <c r="BA80" s="12"/>
      <c r="BB80" s="12"/>
      <c r="BC80" s="12"/>
      <c r="BD80" s="12"/>
      <c r="BE80" s="12"/>
      <c r="BF80" s="12"/>
      <c r="BG80" s="12"/>
      <c r="BH80" s="12"/>
      <c r="BI80" s="12"/>
      <c r="BJ80" s="12"/>
      <c r="BK80" s="12"/>
      <c r="BL80" s="12"/>
      <c r="BM80" s="12"/>
      <c r="BN80" s="12"/>
      <c r="BO80" s="12"/>
      <c r="BP80" s="12"/>
      <c r="BQ80" s="12"/>
      <c r="BR80" s="12"/>
      <c r="BS80" s="12"/>
      <c r="BT80" s="12"/>
      <c r="BU80" s="12"/>
      <c r="BV80" s="12"/>
      <c r="BW80" s="12"/>
      <c r="BX80" s="12"/>
      <c r="BY80" s="12"/>
      <c r="BZ80" s="12"/>
      <c r="CA80" s="12"/>
      <c r="CB80" s="12"/>
      <c r="CC80" s="12"/>
      <c r="CD80" s="12"/>
      <c r="CE80" s="12"/>
      <c r="CF80" s="12"/>
      <c r="CG80" s="12"/>
      <c r="CH80" s="12"/>
      <c r="CI80" s="12"/>
      <c r="CJ80" s="12"/>
      <c r="CK80" s="12"/>
      <c r="CL80" s="13"/>
    </row>
    <row r="81" spans="1:90" x14ac:dyDescent="0.3">
      <c r="A81" s="450"/>
      <c r="B81" s="17" t="s">
        <v>780</v>
      </c>
      <c r="C81" s="18"/>
      <c r="D81" s="482"/>
      <c r="E81" s="12"/>
      <c r="F81" s="12"/>
      <c r="G81" s="12"/>
      <c r="H81" s="12"/>
      <c r="I81" s="12"/>
      <c r="J81" s="12"/>
      <c r="K81" s="12"/>
      <c r="L81" s="12"/>
      <c r="M81" s="12"/>
      <c r="N81" s="12"/>
      <c r="O81" s="12"/>
      <c r="P81" s="12"/>
      <c r="Q81" s="12"/>
      <c r="R81" s="12"/>
      <c r="S81" s="12"/>
      <c r="T81" s="12"/>
      <c r="U81" s="12"/>
      <c r="V81" s="12"/>
      <c r="W81" s="12"/>
      <c r="X81" s="12"/>
      <c r="Y81" s="12"/>
      <c r="Z81" s="12"/>
      <c r="AA81" s="12"/>
      <c r="AB81" s="12"/>
      <c r="AC81" s="12"/>
      <c r="AD81" s="12"/>
      <c r="AE81" s="12"/>
      <c r="AF81" s="12"/>
      <c r="AG81" s="12"/>
      <c r="AH81" s="12"/>
      <c r="AI81" s="12"/>
      <c r="AJ81" s="12"/>
      <c r="AK81" s="12"/>
      <c r="AL81" s="12"/>
      <c r="AM81" s="12"/>
      <c r="AN81" s="12"/>
      <c r="AO81" s="12"/>
      <c r="AP81" s="12"/>
      <c r="AQ81" s="12"/>
      <c r="AR81" s="12"/>
      <c r="AS81" s="12"/>
      <c r="AT81" s="12"/>
      <c r="AU81" s="12"/>
      <c r="AV81" s="12"/>
      <c r="AW81" s="12"/>
      <c r="AX81" s="12"/>
      <c r="AY81" s="12"/>
      <c r="AZ81" s="12"/>
      <c r="BA81" s="12"/>
      <c r="BB81" s="12"/>
      <c r="BC81" s="12"/>
      <c r="BD81" s="12"/>
      <c r="BE81" s="12"/>
      <c r="BF81" s="12"/>
      <c r="BG81" s="12"/>
      <c r="BH81" s="12"/>
      <c r="BI81" s="12"/>
      <c r="BJ81" s="12"/>
      <c r="BK81" s="12"/>
      <c r="BL81" s="12"/>
      <c r="BM81" s="12"/>
      <c r="BN81" s="12"/>
      <c r="BO81" s="12"/>
      <c r="BP81" s="12"/>
      <c r="BQ81" s="12"/>
      <c r="BR81" s="12"/>
      <c r="BS81" s="12"/>
      <c r="BT81" s="12"/>
      <c r="BU81" s="12"/>
      <c r="BV81" s="12"/>
      <c r="BW81" s="12"/>
      <c r="BX81" s="12"/>
      <c r="BY81" s="12"/>
      <c r="BZ81" s="12"/>
      <c r="CA81" s="12"/>
      <c r="CB81" s="12"/>
      <c r="CC81" s="12"/>
      <c r="CD81" s="12"/>
      <c r="CE81" s="12"/>
      <c r="CF81" s="12"/>
      <c r="CG81" s="12"/>
      <c r="CH81" s="12"/>
      <c r="CI81" s="12"/>
      <c r="CJ81" s="12"/>
      <c r="CK81" s="12"/>
      <c r="CL81" s="13"/>
    </row>
    <row r="82" spans="1:90" x14ac:dyDescent="0.3">
      <c r="A82" s="451"/>
      <c r="B82" s="19"/>
      <c r="C82" s="20"/>
      <c r="D82" s="459"/>
      <c r="E82" s="12"/>
      <c r="F82" s="12"/>
      <c r="G82" s="12"/>
      <c r="H82" s="12"/>
      <c r="I82" s="12"/>
      <c r="J82" s="12"/>
      <c r="K82" s="12"/>
      <c r="L82" s="12"/>
      <c r="M82" s="12"/>
      <c r="N82" s="12"/>
      <c r="O82" s="12"/>
      <c r="P82" s="12"/>
      <c r="Q82" s="12"/>
      <c r="R82" s="12"/>
      <c r="S82" s="12"/>
      <c r="T82" s="12"/>
      <c r="U82" s="12"/>
      <c r="V82" s="12"/>
      <c r="W82" s="12"/>
      <c r="X82" s="12"/>
      <c r="Y82" s="12"/>
      <c r="Z82" s="12"/>
      <c r="AA82" s="12"/>
      <c r="AB82" s="12"/>
      <c r="AC82" s="12"/>
      <c r="AD82" s="12"/>
      <c r="AE82" s="12"/>
      <c r="AF82" s="12"/>
      <c r="AG82" s="12"/>
      <c r="AH82" s="12"/>
      <c r="AI82" s="12"/>
      <c r="AJ82" s="12"/>
      <c r="AK82" s="12"/>
      <c r="AL82" s="12"/>
      <c r="AM82" s="12"/>
      <c r="AN82" s="12"/>
      <c r="AO82" s="12"/>
      <c r="AP82" s="12"/>
      <c r="AQ82" s="12"/>
      <c r="AR82" s="12"/>
      <c r="AS82" s="12"/>
      <c r="AT82" s="12"/>
      <c r="AU82" s="12"/>
      <c r="AV82" s="12"/>
      <c r="AW82" s="12"/>
      <c r="AX82" s="12"/>
      <c r="AY82" s="12"/>
      <c r="AZ82" s="12"/>
      <c r="BA82" s="12"/>
      <c r="BB82" s="12"/>
      <c r="BC82" s="12"/>
      <c r="BD82" s="12"/>
      <c r="BE82" s="12"/>
      <c r="BF82" s="12"/>
      <c r="BG82" s="12"/>
      <c r="BH82" s="12"/>
      <c r="BI82" s="12"/>
      <c r="BJ82" s="12"/>
      <c r="BK82" s="12"/>
      <c r="BL82" s="12"/>
      <c r="BM82" s="12"/>
      <c r="BN82" s="12"/>
      <c r="BO82" s="12"/>
      <c r="BP82" s="12"/>
      <c r="BQ82" s="12"/>
      <c r="BR82" s="12"/>
      <c r="BS82" s="12"/>
      <c r="BT82" s="12"/>
      <c r="BU82" s="12"/>
      <c r="BV82" s="12"/>
      <c r="BW82" s="12"/>
      <c r="BX82" s="12"/>
      <c r="BY82" s="12"/>
      <c r="BZ82" s="12"/>
      <c r="CA82" s="12"/>
      <c r="CB82" s="12"/>
      <c r="CC82" s="12"/>
      <c r="CD82" s="12"/>
      <c r="CE82" s="12"/>
      <c r="CF82" s="12"/>
      <c r="CG82" s="12"/>
      <c r="CH82" s="12"/>
      <c r="CI82" s="12"/>
      <c r="CJ82" s="12"/>
      <c r="CK82" s="12"/>
      <c r="CL82" s="13"/>
    </row>
    <row r="83" spans="1:90" x14ac:dyDescent="0.3">
      <c r="A83" s="9" t="s">
        <v>23</v>
      </c>
      <c r="B83" s="147" t="s">
        <v>2</v>
      </c>
      <c r="C83" s="81">
        <v>0</v>
      </c>
      <c r="D83" s="147" t="s">
        <v>571</v>
      </c>
      <c r="E83" s="81">
        <v>0</v>
      </c>
      <c r="F83" s="10"/>
      <c r="G83" s="10"/>
      <c r="H83" s="10"/>
      <c r="I83" s="10"/>
      <c r="J83" s="10"/>
      <c r="K83" s="10"/>
      <c r="L83" s="10"/>
      <c r="M83" s="10"/>
      <c r="N83" s="10"/>
      <c r="O83" s="10"/>
      <c r="P83" s="10"/>
      <c r="Q83" s="10"/>
      <c r="R83" s="10"/>
      <c r="S83" s="10"/>
      <c r="T83" s="10"/>
      <c r="U83" s="10"/>
      <c r="V83" s="10"/>
      <c r="W83" s="10"/>
      <c r="X83" s="10"/>
      <c r="Y83" s="10"/>
      <c r="Z83" s="10"/>
      <c r="AA83" s="10"/>
      <c r="AB83" s="10"/>
      <c r="AC83" s="10"/>
      <c r="AD83" s="10"/>
      <c r="AE83" s="10"/>
      <c r="AF83" s="10"/>
      <c r="AG83" s="10"/>
      <c r="AH83" s="10"/>
      <c r="AI83" s="10"/>
      <c r="AJ83" s="10"/>
      <c r="AK83" s="10"/>
      <c r="AL83" s="10"/>
      <c r="AM83" s="10"/>
      <c r="AN83" s="10"/>
      <c r="AO83" s="10"/>
      <c r="AP83" s="10"/>
      <c r="AQ83" s="10"/>
      <c r="AR83" s="10"/>
      <c r="AS83" s="10"/>
      <c r="AT83" s="10"/>
      <c r="AU83" s="10"/>
      <c r="AV83" s="10"/>
      <c r="AW83" s="10"/>
      <c r="AX83" s="10"/>
      <c r="AY83" s="10"/>
      <c r="AZ83" s="10"/>
      <c r="BA83" s="10"/>
      <c r="BB83" s="10"/>
      <c r="BC83" s="10"/>
      <c r="BD83" s="10"/>
      <c r="BE83" s="10"/>
      <c r="BF83" s="10"/>
      <c r="BG83" s="10"/>
      <c r="BH83" s="10"/>
      <c r="BI83" s="10"/>
      <c r="BJ83" s="10"/>
      <c r="BK83" s="10"/>
      <c r="BL83" s="10"/>
      <c r="BM83" s="10"/>
      <c r="BN83" s="10"/>
      <c r="BO83" s="10"/>
      <c r="BP83" s="10"/>
      <c r="BQ83" s="10"/>
      <c r="BR83" s="10"/>
      <c r="BS83" s="10"/>
      <c r="BT83" s="10"/>
      <c r="BU83" s="10"/>
      <c r="BV83" s="10"/>
      <c r="BW83" s="10"/>
      <c r="BX83" s="10"/>
      <c r="BY83" s="10"/>
      <c r="BZ83" s="10"/>
      <c r="CA83" s="10"/>
      <c r="CB83" s="10"/>
      <c r="CC83" s="10"/>
      <c r="CD83" s="10"/>
      <c r="CE83" s="10"/>
      <c r="CF83" s="10"/>
      <c r="CG83" s="10"/>
      <c r="CH83" s="10"/>
      <c r="CI83" s="10"/>
      <c r="CJ83" s="10"/>
      <c r="CK83" s="10"/>
      <c r="CL83" s="11"/>
    </row>
    <row r="84" spans="1:90" ht="14.4" customHeight="1" x14ac:dyDescent="0.3">
      <c r="A84" s="447" t="s">
        <v>24</v>
      </c>
      <c r="B84" s="39" t="s">
        <v>25</v>
      </c>
      <c r="C84" s="39"/>
      <c r="D84" s="443">
        <v>1</v>
      </c>
      <c r="H84" s="12"/>
      <c r="I84" s="12"/>
      <c r="J84" s="12"/>
      <c r="K84" s="12"/>
      <c r="L84" s="12"/>
      <c r="M84" s="12"/>
      <c r="N84" s="12"/>
      <c r="O84" s="12"/>
      <c r="P84" s="12"/>
      <c r="Q84" s="12"/>
      <c r="R84" s="12"/>
      <c r="S84" s="12"/>
      <c r="T84" s="12"/>
      <c r="U84" s="12"/>
      <c r="V84" s="12"/>
      <c r="W84" s="12"/>
      <c r="X84" s="12"/>
      <c r="Y84" s="12"/>
      <c r="Z84" s="12"/>
      <c r="AA84" s="12"/>
      <c r="AB84" s="12"/>
      <c r="AC84" s="12"/>
      <c r="AD84" s="12"/>
      <c r="AE84" s="12"/>
      <c r="AF84" s="12"/>
      <c r="AG84" s="12"/>
      <c r="AH84" s="12"/>
      <c r="AI84" s="12"/>
      <c r="AJ84" s="12"/>
      <c r="AK84" s="12"/>
      <c r="AL84" s="12"/>
      <c r="AM84" s="12"/>
      <c r="AN84" s="12"/>
      <c r="AO84" s="12"/>
      <c r="AP84" s="12"/>
      <c r="AQ84" s="12"/>
      <c r="AR84" s="12"/>
      <c r="AS84" s="12"/>
      <c r="AT84" s="12"/>
      <c r="AU84" s="12"/>
      <c r="AV84" s="12"/>
      <c r="AW84" s="12"/>
      <c r="AX84" s="12"/>
      <c r="AY84" s="12"/>
      <c r="AZ84" s="12"/>
      <c r="BA84" s="12"/>
      <c r="BB84" s="12"/>
      <c r="BC84" s="12"/>
      <c r="BD84" s="12"/>
      <c r="BE84" s="12"/>
      <c r="BF84" s="12"/>
      <c r="BG84" s="12"/>
      <c r="BH84" s="12"/>
      <c r="BI84" s="12"/>
      <c r="BJ84" s="12"/>
      <c r="BK84" s="12"/>
      <c r="BL84" s="12"/>
      <c r="BM84" s="12"/>
      <c r="BN84" s="12"/>
      <c r="BO84" s="12"/>
      <c r="BP84" s="12"/>
      <c r="BQ84" s="12"/>
      <c r="BR84" s="12"/>
      <c r="BS84" s="12"/>
      <c r="BT84" s="12"/>
      <c r="BU84" s="12"/>
      <c r="BV84" s="12"/>
      <c r="BW84" s="12"/>
      <c r="BX84" s="12"/>
      <c r="BY84" s="12"/>
      <c r="BZ84" s="12"/>
      <c r="CA84" s="12"/>
      <c r="CB84" s="12"/>
      <c r="CC84" s="12"/>
      <c r="CD84" s="12"/>
      <c r="CE84" s="12"/>
      <c r="CF84" s="12"/>
      <c r="CG84" s="12"/>
      <c r="CH84" s="12"/>
      <c r="CI84" s="12"/>
      <c r="CJ84" s="12"/>
      <c r="CK84" s="12"/>
      <c r="CL84" s="13"/>
    </row>
    <row r="85" spans="1:90" x14ac:dyDescent="0.3">
      <c r="A85" s="448"/>
      <c r="B85" s="39" t="s">
        <v>27</v>
      </c>
      <c r="C85" s="39"/>
      <c r="D85" s="443"/>
      <c r="H85" s="12"/>
      <c r="I85" s="12"/>
      <c r="J85" s="12"/>
      <c r="K85" s="12"/>
      <c r="L85" s="12"/>
      <c r="M85" s="12"/>
      <c r="N85" s="12"/>
      <c r="O85" s="12"/>
      <c r="P85" s="12"/>
      <c r="Q85" s="12"/>
      <c r="R85" s="12"/>
      <c r="S85" s="12"/>
      <c r="T85" s="12"/>
      <c r="U85" s="12"/>
      <c r="V85" s="12"/>
      <c r="W85" s="12"/>
      <c r="X85" s="12"/>
      <c r="Y85" s="12"/>
      <c r="Z85" s="12"/>
      <c r="AA85" s="12"/>
      <c r="AB85" s="12"/>
      <c r="AC85" s="12"/>
      <c r="AD85" s="12"/>
      <c r="AE85" s="12"/>
      <c r="AF85" s="12"/>
      <c r="AG85" s="12"/>
      <c r="AH85" s="12"/>
      <c r="AI85" s="12"/>
      <c r="AJ85" s="12"/>
      <c r="AK85" s="12"/>
      <c r="AL85" s="12"/>
      <c r="AM85" s="12"/>
      <c r="AN85" s="12"/>
      <c r="AO85" s="12"/>
      <c r="AP85" s="12"/>
      <c r="AQ85" s="12"/>
      <c r="AR85" s="12"/>
      <c r="AS85" s="12"/>
      <c r="AT85" s="12"/>
      <c r="AU85" s="12"/>
      <c r="AV85" s="12"/>
      <c r="AW85" s="12"/>
      <c r="AX85" s="12"/>
      <c r="AY85" s="12"/>
      <c r="AZ85" s="12"/>
      <c r="BA85" s="12"/>
      <c r="BB85" s="12"/>
      <c r="BC85" s="12"/>
      <c r="BD85" s="12"/>
      <c r="BE85" s="12"/>
      <c r="BF85" s="12"/>
      <c r="BG85" s="12"/>
      <c r="BH85" s="12"/>
      <c r="BI85" s="12"/>
      <c r="BJ85" s="12"/>
      <c r="BK85" s="12"/>
      <c r="BL85" s="12"/>
      <c r="BM85" s="12"/>
      <c r="BN85" s="12"/>
      <c r="BO85" s="12"/>
      <c r="BP85" s="12"/>
      <c r="BQ85" s="12"/>
      <c r="BR85" s="12"/>
      <c r="BS85" s="12"/>
      <c r="BT85" s="12"/>
      <c r="BU85" s="12"/>
      <c r="BV85" s="12"/>
      <c r="BW85" s="12"/>
      <c r="BX85" s="12"/>
      <c r="BY85" s="12"/>
      <c r="BZ85" s="12"/>
      <c r="CA85" s="12"/>
      <c r="CB85" s="12"/>
      <c r="CC85" s="12"/>
      <c r="CD85" s="12"/>
      <c r="CE85" s="12"/>
      <c r="CF85" s="12"/>
      <c r="CG85" s="12"/>
      <c r="CH85" s="12"/>
      <c r="CI85" s="12"/>
      <c r="CJ85" s="12"/>
      <c r="CK85" s="12"/>
      <c r="CL85" s="13"/>
    </row>
    <row r="86" spans="1:90" x14ac:dyDescent="0.3">
      <c r="A86" s="448"/>
      <c r="B86" s="39" t="s">
        <v>28</v>
      </c>
      <c r="C86" s="39"/>
      <c r="D86" s="443"/>
      <c r="H86" s="12"/>
      <c r="I86" s="12"/>
      <c r="J86" s="12"/>
      <c r="K86" s="12"/>
      <c r="L86" s="12"/>
      <c r="M86" s="12"/>
      <c r="N86" s="12"/>
      <c r="O86" s="12"/>
      <c r="P86" s="12"/>
      <c r="Q86" s="12"/>
      <c r="R86" s="12"/>
      <c r="S86" s="12"/>
      <c r="T86" s="12"/>
      <c r="U86" s="12"/>
      <c r="V86" s="12"/>
      <c r="W86" s="12"/>
      <c r="X86" s="12"/>
      <c r="Y86" s="12"/>
      <c r="Z86" s="12"/>
      <c r="AA86" s="12"/>
      <c r="AB86" s="12"/>
      <c r="AC86" s="12"/>
      <c r="AD86" s="12"/>
      <c r="AE86" s="12"/>
      <c r="AF86" s="12"/>
      <c r="AG86" s="12"/>
      <c r="AH86" s="12"/>
      <c r="AI86" s="12"/>
      <c r="AJ86" s="12"/>
      <c r="AK86" s="12"/>
      <c r="AL86" s="12"/>
      <c r="AM86" s="12"/>
      <c r="AN86" s="12"/>
      <c r="AO86" s="12"/>
      <c r="AP86" s="12"/>
      <c r="AQ86" s="12"/>
      <c r="AR86" s="12"/>
      <c r="AS86" s="12"/>
      <c r="AT86" s="12"/>
      <c r="AU86" s="12"/>
      <c r="AV86" s="12"/>
      <c r="AW86" s="12"/>
      <c r="AX86" s="12"/>
      <c r="AY86" s="12"/>
      <c r="AZ86" s="12"/>
      <c r="BA86" s="12"/>
      <c r="BB86" s="12"/>
      <c r="BC86" s="12"/>
      <c r="BD86" s="12"/>
      <c r="BE86" s="12"/>
      <c r="BF86" s="12"/>
      <c r="BG86" s="12"/>
      <c r="BH86" s="12"/>
      <c r="BI86" s="12"/>
      <c r="BJ86" s="12"/>
      <c r="BK86" s="12"/>
      <c r="BL86" s="12"/>
      <c r="BM86" s="12"/>
      <c r="BN86" s="12"/>
      <c r="BO86" s="12"/>
      <c r="BP86" s="12"/>
      <c r="BQ86" s="12"/>
      <c r="BR86" s="12"/>
      <c r="BS86" s="12"/>
      <c r="BT86" s="12"/>
      <c r="BU86" s="12"/>
      <c r="BV86" s="12"/>
      <c r="BW86" s="12"/>
      <c r="BX86" s="12"/>
      <c r="BY86" s="12"/>
      <c r="BZ86" s="12"/>
      <c r="CA86" s="12"/>
      <c r="CB86" s="12"/>
      <c r="CC86" s="12"/>
      <c r="CD86" s="12"/>
      <c r="CE86" s="12"/>
      <c r="CF86" s="12"/>
      <c r="CG86" s="12"/>
      <c r="CH86" s="12"/>
      <c r="CI86" s="12"/>
      <c r="CJ86" s="12"/>
      <c r="CK86" s="12"/>
      <c r="CL86" s="13"/>
    </row>
    <row r="87" spans="1:90" x14ac:dyDescent="0.3">
      <c r="A87" s="448"/>
      <c r="B87" s="39" t="s">
        <v>781</v>
      </c>
      <c r="C87" s="39"/>
      <c r="D87" s="443"/>
      <c r="H87" s="12"/>
      <c r="I87" s="12"/>
      <c r="J87" s="12"/>
      <c r="K87" s="12"/>
      <c r="L87" s="12"/>
      <c r="M87" s="12"/>
      <c r="N87" s="12"/>
      <c r="O87" s="12"/>
      <c r="P87" s="12"/>
      <c r="Q87" s="12"/>
      <c r="R87" s="12"/>
      <c r="S87" s="12"/>
      <c r="T87" s="12"/>
      <c r="U87" s="12"/>
      <c r="V87" s="12"/>
      <c r="W87" s="12"/>
      <c r="X87" s="12"/>
      <c r="Y87" s="12"/>
      <c r="Z87" s="12"/>
      <c r="AA87" s="12"/>
      <c r="AB87" s="12"/>
      <c r="AC87" s="12"/>
      <c r="AD87" s="12"/>
      <c r="AE87" s="12"/>
      <c r="AF87" s="12"/>
      <c r="AG87" s="12"/>
      <c r="AH87" s="12"/>
      <c r="AI87" s="12"/>
      <c r="AJ87" s="12"/>
      <c r="AK87" s="12"/>
      <c r="AL87" s="12"/>
      <c r="AM87" s="12"/>
      <c r="AN87" s="12"/>
      <c r="AO87" s="12"/>
      <c r="AP87" s="12"/>
      <c r="AQ87" s="12"/>
      <c r="AR87" s="12"/>
      <c r="AS87" s="12"/>
      <c r="AT87" s="12"/>
      <c r="AU87" s="12"/>
      <c r="AV87" s="12"/>
      <c r="AW87" s="12"/>
      <c r="AX87" s="12"/>
      <c r="AY87" s="12"/>
      <c r="AZ87" s="12"/>
      <c r="BA87" s="12"/>
      <c r="BB87" s="12"/>
      <c r="BC87" s="12"/>
      <c r="BD87" s="12"/>
      <c r="BE87" s="12"/>
      <c r="BF87" s="12"/>
      <c r="BG87" s="12"/>
      <c r="BH87" s="12"/>
      <c r="BI87" s="12"/>
      <c r="BJ87" s="12"/>
      <c r="BK87" s="12"/>
      <c r="BL87" s="12"/>
      <c r="BM87" s="12"/>
      <c r="BN87" s="12"/>
      <c r="BO87" s="12"/>
      <c r="BP87" s="12"/>
      <c r="BQ87" s="12"/>
      <c r="BR87" s="12"/>
      <c r="BS87" s="12"/>
      <c r="BT87" s="12"/>
      <c r="BU87" s="12"/>
      <c r="BV87" s="12"/>
      <c r="BW87" s="12"/>
      <c r="BX87" s="12"/>
      <c r="BY87" s="12"/>
      <c r="BZ87" s="12"/>
      <c r="CA87" s="12"/>
      <c r="CB87" s="12"/>
      <c r="CC87" s="12"/>
      <c r="CD87" s="12"/>
      <c r="CE87" s="12"/>
      <c r="CF87" s="12"/>
      <c r="CG87" s="12"/>
      <c r="CH87" s="12"/>
      <c r="CI87" s="12"/>
      <c r="CJ87" s="12"/>
      <c r="CK87" s="12"/>
      <c r="CL87" s="13"/>
    </row>
    <row r="88" spans="1:90" x14ac:dyDescent="0.3">
      <c r="A88" s="447" t="s">
        <v>26</v>
      </c>
      <c r="B88" s="39" t="s">
        <v>18</v>
      </c>
      <c r="C88" s="39"/>
      <c r="D88" s="481">
        <v>1</v>
      </c>
      <c r="H88" s="12"/>
      <c r="I88" s="12"/>
      <c r="J88" s="12"/>
      <c r="K88" s="12"/>
      <c r="L88" s="12"/>
      <c r="M88" s="12"/>
      <c r="N88" s="12"/>
      <c r="O88" s="12"/>
      <c r="P88" s="12"/>
      <c r="Q88" s="12"/>
      <c r="R88" s="12"/>
      <c r="S88" s="12"/>
      <c r="T88" s="12"/>
      <c r="U88" s="12"/>
      <c r="V88" s="12"/>
      <c r="W88" s="12"/>
      <c r="X88" s="12"/>
      <c r="Y88" s="12"/>
      <c r="Z88" s="12"/>
      <c r="AA88" s="12"/>
      <c r="AB88" s="12"/>
      <c r="AC88" s="12"/>
      <c r="AD88" s="12"/>
      <c r="AE88" s="12"/>
      <c r="AF88" s="12"/>
      <c r="AG88" s="12"/>
      <c r="AH88" s="12"/>
      <c r="AI88" s="12"/>
      <c r="AJ88" s="12"/>
      <c r="AK88" s="12"/>
      <c r="AL88" s="12"/>
      <c r="AM88" s="12"/>
      <c r="AN88" s="12"/>
      <c r="AO88" s="12"/>
      <c r="AP88" s="12"/>
      <c r="AQ88" s="12"/>
      <c r="AR88" s="12"/>
      <c r="AS88" s="12"/>
      <c r="AT88" s="12"/>
      <c r="AU88" s="12"/>
      <c r="AV88" s="12"/>
      <c r="AW88" s="12"/>
      <c r="AX88" s="12"/>
      <c r="AY88" s="12"/>
      <c r="AZ88" s="12"/>
      <c r="BA88" s="12"/>
      <c r="BB88" s="12"/>
      <c r="BC88" s="12"/>
      <c r="BD88" s="12"/>
      <c r="BE88" s="12"/>
      <c r="BF88" s="12"/>
      <c r="BG88" s="12"/>
      <c r="BH88" s="12"/>
      <c r="BI88" s="12"/>
      <c r="BJ88" s="12"/>
      <c r="BK88" s="12"/>
      <c r="BL88" s="12"/>
      <c r="BM88" s="12"/>
      <c r="BN88" s="12"/>
      <c r="BO88" s="12"/>
      <c r="BP88" s="12"/>
      <c r="BQ88" s="12"/>
      <c r="BR88" s="12"/>
      <c r="BS88" s="12"/>
      <c r="BT88" s="12"/>
      <c r="BU88" s="12"/>
      <c r="BV88" s="12"/>
      <c r="BW88" s="12"/>
      <c r="BX88" s="12"/>
      <c r="BY88" s="12"/>
      <c r="BZ88" s="12"/>
      <c r="CA88" s="12"/>
      <c r="CB88" s="12"/>
      <c r="CC88" s="12"/>
      <c r="CD88" s="12"/>
      <c r="CE88" s="12"/>
      <c r="CF88" s="12"/>
      <c r="CG88" s="12"/>
      <c r="CH88" s="12"/>
      <c r="CI88" s="12"/>
      <c r="CJ88" s="12"/>
      <c r="CK88" s="12"/>
      <c r="CL88" s="13"/>
    </row>
    <row r="89" spans="1:90" x14ac:dyDescent="0.3">
      <c r="A89" s="448"/>
      <c r="B89" s="39" t="s">
        <v>20</v>
      </c>
      <c r="C89" s="39"/>
      <c r="D89" s="483"/>
      <c r="H89" s="12"/>
      <c r="I89" s="12"/>
      <c r="J89" s="12"/>
      <c r="K89" s="12"/>
      <c r="L89" s="12"/>
      <c r="M89" s="12"/>
      <c r="N89" s="12"/>
      <c r="O89" s="12"/>
      <c r="P89" s="12"/>
      <c r="Q89" s="12"/>
      <c r="R89" s="12"/>
      <c r="S89" s="12"/>
      <c r="T89" s="12"/>
      <c r="U89" s="12"/>
      <c r="V89" s="12"/>
      <c r="W89" s="12"/>
      <c r="X89" s="12"/>
      <c r="Y89" s="12"/>
      <c r="Z89" s="12"/>
      <c r="AA89" s="12"/>
      <c r="AB89" s="12"/>
      <c r="AC89" s="12"/>
      <c r="AD89" s="12"/>
      <c r="AE89" s="12"/>
      <c r="AF89" s="12"/>
      <c r="AG89" s="12"/>
      <c r="AH89" s="12"/>
      <c r="AI89" s="12"/>
      <c r="AJ89" s="12"/>
      <c r="AK89" s="12"/>
      <c r="AL89" s="12"/>
      <c r="AM89" s="12"/>
      <c r="AN89" s="12"/>
      <c r="AO89" s="12"/>
      <c r="AP89" s="12"/>
      <c r="AQ89" s="12"/>
      <c r="AR89" s="12"/>
      <c r="AS89" s="12"/>
      <c r="AT89" s="12"/>
      <c r="AU89" s="12"/>
      <c r="AV89" s="12"/>
      <c r="AW89" s="12"/>
      <c r="AX89" s="12"/>
      <c r="AY89" s="12"/>
      <c r="AZ89" s="12"/>
      <c r="BA89" s="12"/>
      <c r="BB89" s="12"/>
      <c r="BC89" s="12"/>
      <c r="BD89" s="12"/>
      <c r="BE89" s="12"/>
      <c r="BF89" s="12"/>
      <c r="BG89" s="12"/>
      <c r="BH89" s="12"/>
      <c r="BI89" s="12"/>
      <c r="BJ89" s="12"/>
      <c r="BK89" s="12"/>
      <c r="BL89" s="12"/>
      <c r="BM89" s="12"/>
      <c r="BN89" s="12"/>
      <c r="BO89" s="12"/>
      <c r="BP89" s="12"/>
      <c r="BQ89" s="12"/>
      <c r="BR89" s="12"/>
      <c r="BS89" s="12"/>
      <c r="BT89" s="12"/>
      <c r="BU89" s="12"/>
      <c r="BV89" s="12"/>
      <c r="BW89" s="12"/>
      <c r="BX89" s="12"/>
      <c r="BY89" s="12"/>
      <c r="BZ89" s="12"/>
      <c r="CA89" s="12"/>
      <c r="CB89" s="12"/>
      <c r="CC89" s="12"/>
      <c r="CD89" s="12"/>
      <c r="CE89" s="12"/>
      <c r="CF89" s="12"/>
      <c r="CG89" s="12"/>
      <c r="CH89" s="12"/>
      <c r="CI89" s="12"/>
      <c r="CJ89" s="12"/>
      <c r="CK89" s="12"/>
      <c r="CL89" s="13"/>
    </row>
    <row r="90" spans="1:90" x14ac:dyDescent="0.3">
      <c r="A90" s="448"/>
      <c r="B90" s="39" t="s">
        <v>22</v>
      </c>
      <c r="C90" s="39"/>
      <c r="D90" s="483"/>
      <c r="F90" s="12"/>
      <c r="G90" s="12"/>
      <c r="H90" s="12"/>
      <c r="I90" s="12"/>
      <c r="J90" s="12"/>
      <c r="K90" s="12"/>
      <c r="L90" s="12"/>
      <c r="M90" s="12"/>
      <c r="N90" s="12"/>
      <c r="O90" s="12"/>
      <c r="P90" s="12"/>
      <c r="Q90" s="12"/>
      <c r="R90" s="12"/>
      <c r="S90" s="12"/>
      <c r="T90" s="12"/>
      <c r="U90" s="12"/>
      <c r="V90" s="12"/>
      <c r="W90" s="12"/>
      <c r="X90" s="12"/>
      <c r="Y90" s="12"/>
      <c r="Z90" s="12"/>
      <c r="AA90" s="12"/>
      <c r="AB90" s="12"/>
      <c r="AC90" s="12"/>
      <c r="AD90" s="12"/>
      <c r="AE90" s="12"/>
      <c r="AF90" s="12"/>
      <c r="AG90" s="12"/>
      <c r="AH90" s="12"/>
      <c r="AI90" s="12"/>
      <c r="AJ90" s="12"/>
      <c r="AK90" s="12"/>
      <c r="AL90" s="12"/>
      <c r="AM90" s="12"/>
      <c r="AN90" s="12"/>
      <c r="AO90" s="12"/>
      <c r="AP90" s="12"/>
      <c r="AQ90" s="12"/>
      <c r="AR90" s="12"/>
      <c r="AS90" s="12"/>
      <c r="AT90" s="12"/>
      <c r="AU90" s="12"/>
      <c r="AV90" s="12"/>
      <c r="AW90" s="12"/>
      <c r="AX90" s="12"/>
      <c r="AY90" s="12"/>
      <c r="AZ90" s="12"/>
      <c r="BA90" s="12"/>
      <c r="BB90" s="12"/>
      <c r="BC90" s="12"/>
      <c r="BD90" s="12"/>
      <c r="BE90" s="12"/>
      <c r="BF90" s="12"/>
      <c r="BG90" s="12"/>
      <c r="BH90" s="12"/>
      <c r="BI90" s="12"/>
      <c r="BJ90" s="12"/>
      <c r="BK90" s="12"/>
      <c r="BL90" s="12"/>
      <c r="BM90" s="12"/>
      <c r="BN90" s="12"/>
      <c r="BO90" s="12"/>
      <c r="BP90" s="12"/>
      <c r="BQ90" s="12"/>
      <c r="BR90" s="12"/>
      <c r="BS90" s="12"/>
      <c r="BT90" s="12"/>
      <c r="BU90" s="12"/>
      <c r="BV90" s="12"/>
      <c r="BW90" s="12"/>
      <c r="BX90" s="12"/>
      <c r="BY90" s="12"/>
      <c r="BZ90" s="12"/>
      <c r="CA90" s="12"/>
      <c r="CB90" s="12"/>
      <c r="CC90" s="12"/>
      <c r="CD90" s="12"/>
      <c r="CE90" s="12"/>
      <c r="CF90" s="12"/>
      <c r="CG90" s="12"/>
      <c r="CH90" s="12"/>
      <c r="CI90" s="12"/>
      <c r="CJ90" s="12"/>
      <c r="CK90" s="12"/>
      <c r="CL90" s="13"/>
    </row>
    <row r="91" spans="1:90" x14ac:dyDescent="0.3">
      <c r="A91" s="448"/>
      <c r="B91" s="39" t="s">
        <v>782</v>
      </c>
      <c r="C91" s="39"/>
      <c r="D91" s="452"/>
      <c r="E91" s="12"/>
      <c r="F91" s="12"/>
      <c r="G91" s="12"/>
      <c r="H91" s="12"/>
      <c r="I91" s="12"/>
      <c r="J91" s="12"/>
      <c r="K91" s="12"/>
      <c r="L91" s="12"/>
      <c r="M91" s="12"/>
      <c r="N91" s="12"/>
      <c r="O91" s="12"/>
      <c r="P91" s="12"/>
      <c r="Q91" s="12"/>
      <c r="R91" s="12"/>
      <c r="S91" s="12"/>
      <c r="T91" s="12"/>
      <c r="U91" s="12"/>
      <c r="V91" s="12"/>
      <c r="W91" s="12"/>
      <c r="X91" s="12"/>
      <c r="Y91" s="12"/>
      <c r="Z91" s="12"/>
      <c r="AA91" s="12"/>
      <c r="AB91" s="12"/>
      <c r="AC91" s="12"/>
      <c r="AD91" s="12"/>
      <c r="AE91" s="12"/>
      <c r="AF91" s="12"/>
      <c r="AG91" s="12"/>
      <c r="AH91" s="12"/>
      <c r="AI91" s="12"/>
      <c r="AJ91" s="12"/>
      <c r="AK91" s="12"/>
      <c r="AL91" s="12"/>
      <c r="AM91" s="12"/>
      <c r="AN91" s="12"/>
      <c r="AO91" s="12"/>
      <c r="AP91" s="12"/>
      <c r="AQ91" s="12"/>
      <c r="AR91" s="12"/>
      <c r="AS91" s="12"/>
      <c r="AT91" s="12"/>
      <c r="AU91" s="12"/>
      <c r="AV91" s="12"/>
      <c r="AW91" s="12"/>
      <c r="AX91" s="12"/>
      <c r="AY91" s="12"/>
      <c r="AZ91" s="12"/>
      <c r="BA91" s="12"/>
      <c r="BB91" s="12"/>
      <c r="BC91" s="12"/>
      <c r="BD91" s="12"/>
      <c r="BE91" s="12"/>
      <c r="BF91" s="12"/>
      <c r="BG91" s="12"/>
      <c r="BH91" s="12"/>
      <c r="BI91" s="12"/>
      <c r="BJ91" s="12"/>
      <c r="BK91" s="12"/>
      <c r="BL91" s="12"/>
      <c r="BM91" s="12"/>
      <c r="BN91" s="12"/>
      <c r="BO91" s="12"/>
      <c r="BP91" s="12"/>
      <c r="BQ91" s="12"/>
      <c r="BR91" s="12"/>
      <c r="BS91" s="12"/>
      <c r="BT91" s="12"/>
      <c r="BU91" s="12"/>
      <c r="BV91" s="12"/>
      <c r="BW91" s="12"/>
      <c r="BX91" s="12"/>
      <c r="BY91" s="12"/>
      <c r="BZ91" s="12"/>
      <c r="CA91" s="12"/>
      <c r="CB91" s="12"/>
      <c r="CC91" s="12"/>
      <c r="CD91" s="12"/>
      <c r="CE91" s="12"/>
      <c r="CF91" s="12"/>
      <c r="CG91" s="12"/>
      <c r="CH91" s="12"/>
      <c r="CI91" s="12"/>
      <c r="CJ91" s="12"/>
      <c r="CK91" s="12"/>
      <c r="CL91" s="13"/>
    </row>
    <row r="92" spans="1:90" x14ac:dyDescent="0.3">
      <c r="A92" s="447" t="s">
        <v>40</v>
      </c>
      <c r="B92" s="39" t="s">
        <v>41</v>
      </c>
      <c r="C92" s="39"/>
      <c r="D92" s="443">
        <v>1</v>
      </c>
      <c r="E92" s="12"/>
      <c r="F92" s="12"/>
      <c r="G92" s="12"/>
      <c r="H92" s="12"/>
      <c r="I92" s="12"/>
      <c r="J92" s="12"/>
      <c r="K92" s="12"/>
      <c r="L92" s="12"/>
      <c r="M92" s="12"/>
      <c r="N92" s="12"/>
      <c r="O92" s="12"/>
      <c r="P92" s="12"/>
      <c r="Q92" s="12"/>
      <c r="R92" s="12"/>
      <c r="S92" s="12"/>
      <c r="T92" s="12"/>
      <c r="U92" s="12"/>
      <c r="V92" s="12"/>
      <c r="W92" s="12"/>
      <c r="X92" s="12"/>
      <c r="Y92" s="12"/>
      <c r="Z92" s="12"/>
      <c r="AA92" s="12"/>
      <c r="AB92" s="12"/>
      <c r="AC92" s="12"/>
      <c r="AD92" s="12"/>
      <c r="AE92" s="12"/>
      <c r="AF92" s="12"/>
      <c r="AG92" s="12"/>
      <c r="AH92" s="12"/>
      <c r="AI92" s="12"/>
      <c r="AJ92" s="12"/>
      <c r="AK92" s="12"/>
      <c r="AL92" s="12"/>
      <c r="AM92" s="12"/>
      <c r="AN92" s="12"/>
      <c r="AO92" s="12"/>
      <c r="AP92" s="12"/>
      <c r="AQ92" s="12"/>
      <c r="AR92" s="12"/>
      <c r="AS92" s="12"/>
      <c r="AT92" s="12"/>
      <c r="AU92" s="12"/>
      <c r="AV92" s="12"/>
      <c r="AW92" s="12"/>
      <c r="AX92" s="12"/>
      <c r="AY92" s="12"/>
      <c r="AZ92" s="12"/>
      <c r="BA92" s="12"/>
      <c r="BB92" s="12"/>
      <c r="BC92" s="12"/>
      <c r="BD92" s="12"/>
      <c r="BE92" s="12"/>
      <c r="BF92" s="12"/>
      <c r="BG92" s="12"/>
      <c r="BH92" s="12"/>
      <c r="BI92" s="12"/>
      <c r="BJ92" s="12"/>
      <c r="BK92" s="12"/>
      <c r="BL92" s="12"/>
      <c r="BM92" s="12"/>
      <c r="BN92" s="12"/>
      <c r="BO92" s="12"/>
      <c r="BP92" s="12"/>
      <c r="BQ92" s="12"/>
      <c r="BR92" s="12"/>
      <c r="BS92" s="12"/>
      <c r="BT92" s="12"/>
      <c r="BU92" s="12"/>
      <c r="BV92" s="12"/>
      <c r="BW92" s="12"/>
      <c r="BX92" s="12"/>
      <c r="BY92" s="12"/>
      <c r="BZ92" s="12"/>
      <c r="CA92" s="12"/>
      <c r="CB92" s="12"/>
      <c r="CC92" s="12"/>
      <c r="CD92" s="12"/>
      <c r="CE92" s="12"/>
      <c r="CF92" s="12"/>
      <c r="CG92" s="12"/>
      <c r="CH92" s="12"/>
      <c r="CI92" s="12"/>
      <c r="CJ92" s="12"/>
      <c r="CK92" s="12"/>
      <c r="CL92" s="13"/>
    </row>
    <row r="93" spans="1:90" x14ac:dyDescent="0.3">
      <c r="A93" s="448"/>
      <c r="B93" s="39" t="s">
        <v>43</v>
      </c>
      <c r="C93" s="39"/>
      <c r="D93" s="443"/>
      <c r="E93" s="12"/>
      <c r="F93" s="12"/>
      <c r="G93" s="12"/>
      <c r="H93" s="12"/>
      <c r="I93" s="12"/>
      <c r="J93" s="12"/>
      <c r="K93" s="12"/>
      <c r="L93" s="12"/>
      <c r="M93" s="12"/>
      <c r="N93" s="12"/>
      <c r="O93" s="12"/>
      <c r="P93" s="12"/>
      <c r="Q93" s="12"/>
      <c r="R93" s="12"/>
      <c r="S93" s="12"/>
      <c r="T93" s="12"/>
      <c r="U93" s="12"/>
      <c r="V93" s="12"/>
      <c r="W93" s="12"/>
      <c r="X93" s="12"/>
      <c r="Y93" s="12"/>
      <c r="Z93" s="12"/>
      <c r="AA93" s="12"/>
      <c r="AB93" s="12"/>
      <c r="AC93" s="12"/>
      <c r="AD93" s="12"/>
      <c r="AE93" s="12"/>
      <c r="AF93" s="12"/>
      <c r="AG93" s="12"/>
      <c r="AH93" s="12"/>
      <c r="AI93" s="12"/>
      <c r="AJ93" s="12"/>
      <c r="AK93" s="12"/>
      <c r="AL93" s="12"/>
      <c r="AM93" s="12"/>
      <c r="AN93" s="12"/>
      <c r="AO93" s="12"/>
      <c r="AP93" s="12"/>
      <c r="AQ93" s="12"/>
      <c r="AR93" s="12"/>
      <c r="AS93" s="12"/>
      <c r="AT93" s="12"/>
      <c r="AU93" s="12"/>
      <c r="AV93" s="12"/>
      <c r="AW93" s="12"/>
      <c r="AX93" s="12"/>
      <c r="AY93" s="12"/>
      <c r="AZ93" s="12"/>
      <c r="BA93" s="12"/>
      <c r="BB93" s="12"/>
      <c r="BC93" s="12"/>
      <c r="BD93" s="12"/>
      <c r="BE93" s="12"/>
      <c r="BF93" s="12"/>
      <c r="BG93" s="12"/>
      <c r="BH93" s="12"/>
      <c r="BI93" s="12"/>
      <c r="BJ93" s="12"/>
      <c r="BK93" s="12"/>
      <c r="BL93" s="12"/>
      <c r="BM93" s="12"/>
      <c r="BN93" s="12"/>
      <c r="BO93" s="12"/>
      <c r="BP93" s="12"/>
      <c r="BQ93" s="12"/>
      <c r="BR93" s="12"/>
      <c r="BS93" s="12"/>
      <c r="BT93" s="12"/>
      <c r="BU93" s="12"/>
      <c r="BV93" s="12"/>
      <c r="BW93" s="12"/>
      <c r="BX93" s="12"/>
      <c r="BY93" s="12"/>
      <c r="BZ93" s="12"/>
      <c r="CA93" s="12"/>
      <c r="CB93" s="12"/>
      <c r="CC93" s="12"/>
      <c r="CD93" s="12"/>
      <c r="CE93" s="12"/>
      <c r="CF93" s="12"/>
      <c r="CG93" s="12"/>
      <c r="CH93" s="12"/>
      <c r="CI93" s="12"/>
      <c r="CJ93" s="12"/>
      <c r="CK93" s="12"/>
      <c r="CL93" s="13"/>
    </row>
    <row r="94" spans="1:90" x14ac:dyDescent="0.3">
      <c r="A94" s="448"/>
      <c r="B94" s="39" t="s">
        <v>783</v>
      </c>
      <c r="C94" s="39"/>
      <c r="D94" s="443"/>
      <c r="E94" s="12"/>
      <c r="F94" s="12"/>
      <c r="G94" s="12"/>
      <c r="H94" s="12"/>
      <c r="I94" s="12"/>
      <c r="J94" s="12"/>
      <c r="K94" s="12"/>
      <c r="L94" s="12"/>
      <c r="M94" s="12"/>
      <c r="N94" s="12"/>
      <c r="O94" s="12"/>
      <c r="P94" s="12"/>
      <c r="Q94" s="12"/>
      <c r="R94" s="12"/>
      <c r="S94" s="12"/>
      <c r="T94" s="12"/>
      <c r="U94" s="12"/>
      <c r="V94" s="12"/>
      <c r="W94" s="12"/>
      <c r="X94" s="12"/>
      <c r="Y94" s="12"/>
      <c r="Z94" s="12"/>
      <c r="AA94" s="12"/>
      <c r="AB94" s="12"/>
      <c r="AC94" s="12"/>
      <c r="AD94" s="12"/>
      <c r="AE94" s="12"/>
      <c r="AF94" s="12"/>
      <c r="AG94" s="12"/>
      <c r="AH94" s="12"/>
      <c r="AI94" s="12"/>
      <c r="AJ94" s="12"/>
      <c r="AK94" s="12"/>
      <c r="AL94" s="12"/>
      <c r="AM94" s="12"/>
      <c r="AN94" s="12"/>
      <c r="AO94" s="12"/>
      <c r="AP94" s="12"/>
      <c r="AQ94" s="12"/>
      <c r="AR94" s="12"/>
      <c r="AS94" s="12"/>
      <c r="AT94" s="12"/>
      <c r="AU94" s="12"/>
      <c r="AV94" s="12"/>
      <c r="AW94" s="12"/>
      <c r="AX94" s="12"/>
      <c r="AY94" s="12"/>
      <c r="AZ94" s="12"/>
      <c r="BA94" s="12"/>
      <c r="BB94" s="12"/>
      <c r="BC94" s="12"/>
      <c r="BD94" s="12"/>
      <c r="BE94" s="12"/>
      <c r="BF94" s="12"/>
      <c r="BG94" s="12"/>
      <c r="BH94" s="12"/>
      <c r="BI94" s="12"/>
      <c r="BJ94" s="12"/>
      <c r="BK94" s="12"/>
      <c r="BL94" s="12"/>
      <c r="BM94" s="12"/>
      <c r="BN94" s="12"/>
      <c r="BO94" s="12"/>
      <c r="BP94" s="12"/>
      <c r="BQ94" s="12"/>
      <c r="BR94" s="12"/>
      <c r="BS94" s="12"/>
      <c r="BT94" s="12"/>
      <c r="BU94" s="12"/>
      <c r="BV94" s="12"/>
      <c r="BW94" s="12"/>
      <c r="BX94" s="12"/>
      <c r="BY94" s="12"/>
      <c r="BZ94" s="12"/>
      <c r="CA94" s="12"/>
      <c r="CB94" s="12"/>
      <c r="CC94" s="12"/>
      <c r="CD94" s="12"/>
      <c r="CE94" s="12"/>
      <c r="CF94" s="12"/>
      <c r="CG94" s="12"/>
      <c r="CH94" s="12"/>
      <c r="CI94" s="12"/>
      <c r="CJ94" s="12"/>
      <c r="CK94" s="12"/>
      <c r="CL94" s="13"/>
    </row>
    <row r="95" spans="1:90" x14ac:dyDescent="0.3">
      <c r="A95" s="448"/>
      <c r="B95" s="39"/>
      <c r="C95" s="39"/>
      <c r="D95" s="443"/>
      <c r="E95" s="12"/>
      <c r="F95" s="12"/>
      <c r="G95" s="12"/>
      <c r="H95" s="12"/>
      <c r="I95" s="12"/>
      <c r="J95" s="12"/>
      <c r="K95" s="12"/>
      <c r="L95" s="12"/>
      <c r="M95" s="12"/>
      <c r="N95" s="12"/>
      <c r="O95" s="12"/>
      <c r="P95" s="12"/>
      <c r="Q95" s="12"/>
      <c r="R95" s="12"/>
      <c r="S95" s="12"/>
      <c r="T95" s="12"/>
      <c r="U95" s="12"/>
      <c r="V95" s="12"/>
      <c r="W95" s="12"/>
      <c r="X95" s="12"/>
      <c r="Y95" s="12"/>
      <c r="Z95" s="12"/>
      <c r="AA95" s="12"/>
      <c r="AB95" s="12"/>
      <c r="AC95" s="12"/>
      <c r="AD95" s="12"/>
      <c r="AE95" s="12"/>
      <c r="AF95" s="12"/>
      <c r="AG95" s="12"/>
      <c r="AH95" s="12"/>
      <c r="AI95" s="12"/>
      <c r="AJ95" s="12"/>
      <c r="AK95" s="12"/>
      <c r="AL95" s="12"/>
      <c r="AM95" s="12"/>
      <c r="AN95" s="12"/>
      <c r="AO95" s="12"/>
      <c r="AP95" s="12"/>
      <c r="AQ95" s="12"/>
      <c r="AR95" s="12"/>
      <c r="AS95" s="12"/>
      <c r="AT95" s="12"/>
      <c r="AU95" s="12"/>
      <c r="AV95" s="12"/>
      <c r="AW95" s="12"/>
      <c r="AX95" s="12"/>
      <c r="AY95" s="12"/>
      <c r="AZ95" s="12"/>
      <c r="BA95" s="12"/>
      <c r="BB95" s="12"/>
      <c r="BC95" s="12"/>
      <c r="BD95" s="12"/>
      <c r="BE95" s="12"/>
      <c r="BF95" s="12"/>
      <c r="BG95" s="12"/>
      <c r="BH95" s="12"/>
      <c r="BI95" s="12"/>
      <c r="BJ95" s="12"/>
      <c r="BK95" s="12"/>
      <c r="BL95" s="12"/>
      <c r="BM95" s="12"/>
      <c r="BN95" s="12"/>
      <c r="BO95" s="12"/>
      <c r="BP95" s="12"/>
      <c r="BQ95" s="12"/>
      <c r="BR95" s="12"/>
      <c r="BS95" s="12"/>
      <c r="BT95" s="12"/>
      <c r="BU95" s="12"/>
      <c r="BV95" s="12"/>
      <c r="BW95" s="12"/>
      <c r="BX95" s="12"/>
      <c r="BY95" s="12"/>
      <c r="BZ95" s="12"/>
      <c r="CA95" s="12"/>
      <c r="CB95" s="12"/>
      <c r="CC95" s="12"/>
      <c r="CD95" s="12"/>
      <c r="CE95" s="12"/>
      <c r="CF95" s="12"/>
      <c r="CG95" s="12"/>
      <c r="CH95" s="12"/>
      <c r="CI95" s="12"/>
      <c r="CJ95" s="12"/>
      <c r="CK95" s="12"/>
      <c r="CL95" s="13"/>
    </row>
    <row r="96" spans="1:90" x14ac:dyDescent="0.3">
      <c r="A96" s="449" t="s">
        <v>5</v>
      </c>
      <c r="B96" s="16" t="s">
        <v>4</v>
      </c>
      <c r="C96" s="75">
        <v>0.08</v>
      </c>
      <c r="D96" s="443">
        <v>1</v>
      </c>
      <c r="E96" s="12"/>
      <c r="F96" s="12"/>
      <c r="G96" s="12"/>
      <c r="H96" s="12"/>
      <c r="I96" s="12"/>
      <c r="J96" s="12"/>
      <c r="K96" s="12"/>
      <c r="L96" s="12"/>
      <c r="M96" s="12"/>
      <c r="N96" s="12"/>
      <c r="O96" s="12"/>
      <c r="P96" s="12"/>
      <c r="Q96" s="12"/>
      <c r="R96" s="12"/>
      <c r="S96" s="12"/>
      <c r="T96" s="12"/>
      <c r="U96" s="12"/>
      <c r="V96" s="12"/>
      <c r="W96" s="12"/>
      <c r="X96" s="12"/>
      <c r="Y96" s="12"/>
      <c r="Z96" s="12"/>
      <c r="AA96" s="12"/>
      <c r="AB96" s="12"/>
      <c r="AC96" s="12"/>
      <c r="AD96" s="12"/>
      <c r="AE96" s="12"/>
      <c r="AF96" s="12"/>
      <c r="AG96" s="12"/>
      <c r="AH96" s="12"/>
      <c r="AI96" s="12"/>
      <c r="AJ96" s="12"/>
      <c r="AK96" s="12"/>
      <c r="AL96" s="12"/>
      <c r="AM96" s="12"/>
      <c r="AN96" s="12"/>
      <c r="AO96" s="12"/>
      <c r="AP96" s="12"/>
      <c r="AQ96" s="12"/>
      <c r="AR96" s="12"/>
      <c r="AS96" s="12"/>
      <c r="AT96" s="12"/>
      <c r="AU96" s="12"/>
      <c r="AV96" s="12"/>
      <c r="AW96" s="12"/>
      <c r="AX96" s="12"/>
      <c r="AY96" s="12"/>
      <c r="AZ96" s="12"/>
      <c r="BA96" s="12"/>
      <c r="BB96" s="12"/>
      <c r="BC96" s="12"/>
      <c r="BD96" s="12"/>
      <c r="BE96" s="12"/>
      <c r="BF96" s="12"/>
      <c r="BG96" s="12"/>
      <c r="BH96" s="12"/>
      <c r="BI96" s="12"/>
      <c r="BJ96" s="12"/>
      <c r="BK96" s="12"/>
      <c r="BL96" s="12"/>
      <c r="BM96" s="12"/>
      <c r="BN96" s="12"/>
      <c r="BO96" s="12"/>
      <c r="BP96" s="12"/>
      <c r="BQ96" s="12"/>
      <c r="BR96" s="12"/>
      <c r="BS96" s="12"/>
      <c r="BT96" s="12"/>
      <c r="BU96" s="12"/>
      <c r="BV96" s="12"/>
      <c r="BW96" s="12"/>
      <c r="BX96" s="12"/>
      <c r="BY96" s="12"/>
      <c r="BZ96" s="12"/>
      <c r="CA96" s="12"/>
      <c r="CB96" s="12"/>
      <c r="CC96" s="12"/>
      <c r="CD96" s="12"/>
      <c r="CE96" s="12"/>
      <c r="CF96" s="12"/>
      <c r="CG96" s="12"/>
      <c r="CH96" s="12"/>
      <c r="CI96" s="12"/>
      <c r="CJ96" s="12"/>
      <c r="CK96" s="12"/>
      <c r="CL96" s="13"/>
    </row>
    <row r="97" spans="1:90" x14ac:dyDescent="0.3">
      <c r="A97" s="450"/>
      <c r="B97" s="17" t="s">
        <v>784</v>
      </c>
      <c r="C97" s="18"/>
      <c r="D97" s="444"/>
      <c r="E97" s="12"/>
      <c r="F97" s="12"/>
      <c r="G97" s="12"/>
      <c r="H97" s="12"/>
      <c r="I97" s="12"/>
      <c r="J97" s="12"/>
      <c r="K97" s="12"/>
      <c r="L97" s="12"/>
      <c r="M97" s="12"/>
      <c r="N97" s="12"/>
      <c r="O97" s="12"/>
      <c r="P97" s="12"/>
      <c r="Q97" s="12"/>
      <c r="R97" s="12"/>
      <c r="S97" s="12"/>
      <c r="T97" s="12"/>
      <c r="U97" s="12"/>
      <c r="V97" s="12"/>
      <c r="W97" s="12"/>
      <c r="X97" s="12"/>
      <c r="Y97" s="12"/>
      <c r="Z97" s="12"/>
      <c r="AA97" s="12"/>
      <c r="AB97" s="12"/>
      <c r="AC97" s="12"/>
      <c r="AD97" s="12"/>
      <c r="AE97" s="12"/>
      <c r="AF97" s="12"/>
      <c r="AG97" s="12"/>
      <c r="AH97" s="12"/>
      <c r="AI97" s="12"/>
      <c r="AJ97" s="12"/>
      <c r="AK97" s="12"/>
      <c r="AL97" s="12"/>
      <c r="AM97" s="12"/>
      <c r="AN97" s="12"/>
      <c r="AO97" s="12"/>
      <c r="AP97" s="12"/>
      <c r="AQ97" s="12"/>
      <c r="AR97" s="12"/>
      <c r="AS97" s="12"/>
      <c r="AT97" s="12"/>
      <c r="AU97" s="12"/>
      <c r="AV97" s="12"/>
      <c r="AW97" s="12"/>
      <c r="AX97" s="12"/>
      <c r="AY97" s="12"/>
      <c r="AZ97" s="12"/>
      <c r="BA97" s="12"/>
      <c r="BB97" s="12"/>
      <c r="BC97" s="12"/>
      <c r="BD97" s="12"/>
      <c r="BE97" s="12"/>
      <c r="BF97" s="12"/>
      <c r="BG97" s="12"/>
      <c r="BH97" s="12"/>
      <c r="BI97" s="12"/>
      <c r="BJ97" s="12"/>
      <c r="BK97" s="12"/>
      <c r="BL97" s="12"/>
      <c r="BM97" s="12"/>
      <c r="BN97" s="12"/>
      <c r="BO97" s="12"/>
      <c r="BP97" s="12"/>
      <c r="BQ97" s="12"/>
      <c r="BR97" s="12"/>
      <c r="BS97" s="12"/>
      <c r="BT97" s="12"/>
      <c r="BU97" s="12"/>
      <c r="BV97" s="12"/>
      <c r="BW97" s="12"/>
      <c r="BX97" s="12"/>
      <c r="BY97" s="12"/>
      <c r="BZ97" s="12"/>
      <c r="CA97" s="12"/>
      <c r="CB97" s="12"/>
      <c r="CC97" s="12"/>
      <c r="CD97" s="12"/>
      <c r="CE97" s="12"/>
      <c r="CF97" s="12"/>
      <c r="CG97" s="12"/>
      <c r="CH97" s="12"/>
      <c r="CI97" s="12"/>
      <c r="CJ97" s="12"/>
      <c r="CK97" s="12"/>
      <c r="CL97" s="13"/>
    </row>
    <row r="98" spans="1:90" x14ac:dyDescent="0.3">
      <c r="A98" s="451"/>
      <c r="B98" s="156"/>
      <c r="C98" s="18"/>
      <c r="D98" s="444"/>
      <c r="E98" s="12"/>
      <c r="F98" s="12"/>
      <c r="G98" s="12"/>
      <c r="H98" s="12"/>
      <c r="I98" s="12"/>
      <c r="J98" s="12"/>
      <c r="K98" s="12"/>
      <c r="L98" s="12"/>
      <c r="M98" s="12"/>
      <c r="N98" s="12"/>
      <c r="O98" s="12"/>
      <c r="P98" s="12"/>
      <c r="Q98" s="12"/>
      <c r="R98" s="12"/>
      <c r="S98" s="12"/>
      <c r="T98" s="12"/>
      <c r="U98" s="12"/>
      <c r="V98" s="12"/>
      <c r="W98" s="12"/>
      <c r="X98" s="12"/>
      <c r="Y98" s="12"/>
      <c r="Z98" s="12"/>
      <c r="AA98" s="12"/>
      <c r="AB98" s="12"/>
      <c r="AC98" s="12"/>
      <c r="AD98" s="12"/>
      <c r="AE98" s="12"/>
      <c r="AF98" s="12"/>
      <c r="AG98" s="12"/>
      <c r="AH98" s="12"/>
      <c r="AI98" s="12"/>
      <c r="AJ98" s="12"/>
      <c r="AK98" s="12"/>
      <c r="AL98" s="12"/>
      <c r="AM98" s="12"/>
      <c r="AN98" s="12"/>
      <c r="AO98" s="12"/>
      <c r="AP98" s="12"/>
      <c r="AQ98" s="12"/>
      <c r="AR98" s="12"/>
      <c r="AS98" s="12"/>
      <c r="AT98" s="12"/>
      <c r="AU98" s="12"/>
      <c r="AV98" s="12"/>
      <c r="AW98" s="12"/>
      <c r="AX98" s="12"/>
      <c r="AY98" s="12"/>
      <c r="AZ98" s="12"/>
      <c r="BA98" s="12"/>
      <c r="BB98" s="12"/>
      <c r="BC98" s="12"/>
      <c r="BD98" s="12"/>
      <c r="BE98" s="12"/>
      <c r="BF98" s="12"/>
      <c r="BG98" s="12"/>
      <c r="BH98" s="12"/>
      <c r="BI98" s="12"/>
      <c r="BJ98" s="12"/>
      <c r="BK98" s="12"/>
      <c r="BL98" s="12"/>
      <c r="BM98" s="12"/>
      <c r="BN98" s="12"/>
      <c r="BO98" s="12"/>
      <c r="BP98" s="12"/>
      <c r="BQ98" s="12"/>
      <c r="BR98" s="12"/>
      <c r="BS98" s="12"/>
      <c r="BT98" s="12"/>
      <c r="BU98" s="12"/>
      <c r="BV98" s="12"/>
      <c r="BW98" s="12"/>
      <c r="BX98" s="12"/>
      <c r="BY98" s="12"/>
      <c r="BZ98" s="12"/>
      <c r="CA98" s="12"/>
      <c r="CB98" s="12"/>
      <c r="CC98" s="12"/>
      <c r="CD98" s="12"/>
      <c r="CE98" s="12"/>
      <c r="CF98" s="12"/>
      <c r="CG98" s="12"/>
      <c r="CH98" s="12"/>
      <c r="CI98" s="12"/>
      <c r="CJ98" s="12"/>
      <c r="CK98" s="12"/>
      <c r="CL98" s="13"/>
    </row>
    <row r="99" spans="1:90" x14ac:dyDescent="0.3">
      <c r="A99" s="9" t="s">
        <v>29</v>
      </c>
      <c r="B99" s="21"/>
      <c r="C99" s="21"/>
      <c r="D99" s="147" t="s">
        <v>572</v>
      </c>
      <c r="E99" s="81">
        <v>0</v>
      </c>
      <c r="F99" s="10"/>
      <c r="G99" s="10"/>
      <c r="H99" s="10"/>
      <c r="I99" s="10"/>
      <c r="J99" s="10"/>
      <c r="K99" s="10"/>
      <c r="L99" s="10"/>
      <c r="M99" s="10"/>
      <c r="N99" s="10"/>
      <c r="O99" s="10"/>
      <c r="P99" s="10"/>
      <c r="Q99" s="10"/>
      <c r="R99" s="10"/>
      <c r="S99" s="10"/>
      <c r="T99" s="10"/>
      <c r="U99" s="10"/>
      <c r="V99" s="10"/>
      <c r="W99" s="10"/>
      <c r="X99" s="10"/>
      <c r="Y99" s="10"/>
      <c r="Z99" s="10"/>
      <c r="AA99" s="10"/>
      <c r="AB99" s="10"/>
      <c r="AC99" s="10"/>
      <c r="AD99" s="10"/>
      <c r="AE99" s="10"/>
      <c r="AF99" s="10"/>
      <c r="AG99" s="10"/>
      <c r="AH99" s="10"/>
      <c r="AI99" s="10"/>
      <c r="AJ99" s="10"/>
      <c r="AK99" s="10"/>
      <c r="AL99" s="10"/>
      <c r="AM99" s="10"/>
      <c r="AN99" s="10"/>
      <c r="AO99" s="10"/>
      <c r="AP99" s="10"/>
      <c r="AQ99" s="10"/>
      <c r="AR99" s="10"/>
      <c r="AS99" s="10"/>
      <c r="AT99" s="10"/>
      <c r="AU99" s="10"/>
      <c r="AV99" s="10"/>
      <c r="AW99" s="10"/>
      <c r="AX99" s="10"/>
      <c r="AY99" s="10"/>
      <c r="AZ99" s="10"/>
      <c r="BA99" s="10"/>
      <c r="BB99" s="10"/>
      <c r="BC99" s="10"/>
      <c r="BD99" s="10"/>
      <c r="BE99" s="10"/>
      <c r="BF99" s="10"/>
      <c r="BG99" s="10"/>
      <c r="BH99" s="10"/>
      <c r="BI99" s="10"/>
      <c r="BJ99" s="10"/>
      <c r="BK99" s="10"/>
      <c r="BL99" s="10"/>
      <c r="BM99" s="10"/>
      <c r="BN99" s="10"/>
      <c r="BO99" s="10"/>
      <c r="BP99" s="10"/>
      <c r="BQ99" s="10"/>
      <c r="BR99" s="10"/>
      <c r="BS99" s="10"/>
      <c r="BT99" s="10"/>
      <c r="BU99" s="10"/>
      <c r="BV99" s="10"/>
      <c r="BW99" s="10"/>
      <c r="BX99" s="10"/>
      <c r="BY99" s="10"/>
      <c r="BZ99" s="10"/>
      <c r="CA99" s="10"/>
      <c r="CB99" s="10"/>
      <c r="CC99" s="10"/>
      <c r="CD99" s="10"/>
      <c r="CE99" s="10"/>
      <c r="CF99" s="10"/>
      <c r="CG99" s="10"/>
      <c r="CH99" s="10"/>
      <c r="CI99" s="10"/>
      <c r="CJ99" s="10"/>
      <c r="CK99" s="10"/>
      <c r="CL99" s="11"/>
    </row>
    <row r="100" spans="1:90" x14ac:dyDescent="0.3">
      <c r="A100" s="447" t="s">
        <v>30</v>
      </c>
      <c r="B100" s="39" t="s">
        <v>31</v>
      </c>
      <c r="C100" s="39" t="s">
        <v>786</v>
      </c>
      <c r="D100" s="443">
        <v>1</v>
      </c>
      <c r="H100" s="12"/>
      <c r="I100" s="12"/>
      <c r="J100" s="12"/>
      <c r="K100" s="12"/>
      <c r="L100" s="12"/>
      <c r="M100" s="12"/>
      <c r="N100" s="12"/>
      <c r="O100" s="12"/>
      <c r="P100" s="12"/>
      <c r="Q100" s="12"/>
      <c r="R100" s="12"/>
      <c r="S100" s="12"/>
      <c r="T100" s="12"/>
      <c r="U100" s="12"/>
      <c r="V100" s="12"/>
      <c r="W100" s="12"/>
      <c r="X100" s="12"/>
      <c r="Y100" s="12"/>
      <c r="Z100" s="12"/>
      <c r="AA100" s="12"/>
      <c r="AB100" s="12"/>
      <c r="AC100" s="12"/>
      <c r="AD100" s="12"/>
      <c r="AE100" s="12"/>
      <c r="AF100" s="12"/>
      <c r="AG100" s="12"/>
      <c r="AH100" s="12"/>
      <c r="AI100" s="12"/>
      <c r="AJ100" s="12"/>
      <c r="AK100" s="12"/>
      <c r="AL100" s="12"/>
      <c r="AM100" s="12"/>
      <c r="AN100" s="12"/>
      <c r="AO100" s="12"/>
      <c r="AP100" s="12"/>
      <c r="AQ100" s="12"/>
      <c r="AR100" s="12"/>
      <c r="AS100" s="12"/>
      <c r="AT100" s="12"/>
      <c r="AU100" s="12"/>
      <c r="AV100" s="12"/>
      <c r="AW100" s="12"/>
      <c r="AX100" s="12"/>
      <c r="AY100" s="12"/>
      <c r="AZ100" s="12"/>
      <c r="BA100" s="12"/>
      <c r="BB100" s="12"/>
      <c r="BC100" s="12"/>
      <c r="BD100" s="12"/>
      <c r="BE100" s="12"/>
      <c r="BF100" s="12"/>
      <c r="BG100" s="12"/>
      <c r="BH100" s="12"/>
      <c r="BI100" s="12"/>
      <c r="BJ100" s="12"/>
      <c r="BK100" s="12"/>
      <c r="BL100" s="12"/>
      <c r="BM100" s="12"/>
      <c r="BN100" s="12"/>
      <c r="BO100" s="12"/>
      <c r="BP100" s="12"/>
      <c r="BQ100" s="12"/>
      <c r="BR100" s="12"/>
      <c r="BS100" s="12"/>
      <c r="BT100" s="12"/>
      <c r="BU100" s="12"/>
      <c r="BV100" s="12"/>
      <c r="BW100" s="12"/>
      <c r="BX100" s="12"/>
      <c r="BY100" s="12"/>
      <c r="BZ100" s="12"/>
      <c r="CA100" s="12"/>
      <c r="CB100" s="12"/>
      <c r="CC100" s="12"/>
      <c r="CD100" s="12"/>
      <c r="CE100" s="12"/>
      <c r="CF100" s="12"/>
      <c r="CG100" s="12"/>
      <c r="CH100" s="12"/>
      <c r="CI100" s="12"/>
      <c r="CJ100" s="12"/>
      <c r="CK100" s="12"/>
      <c r="CL100" s="13"/>
    </row>
    <row r="101" spans="1:90" x14ac:dyDescent="0.3">
      <c r="A101" s="448"/>
      <c r="B101" s="39" t="s">
        <v>34</v>
      </c>
      <c r="C101" s="39"/>
      <c r="D101" s="443"/>
      <c r="H101" s="12"/>
      <c r="I101" s="12"/>
      <c r="J101" s="12"/>
      <c r="K101" s="12"/>
      <c r="L101" s="12"/>
      <c r="M101" s="12"/>
      <c r="N101" s="12"/>
      <c r="O101" s="12"/>
      <c r="P101" s="12"/>
      <c r="Q101" s="12"/>
      <c r="R101" s="12"/>
      <c r="S101" s="12"/>
      <c r="T101" s="12"/>
      <c r="U101" s="12"/>
      <c r="V101" s="12"/>
      <c r="W101" s="12"/>
      <c r="X101" s="12"/>
      <c r="Y101" s="12"/>
      <c r="Z101" s="12"/>
      <c r="AA101" s="12"/>
      <c r="AB101" s="12"/>
      <c r="AC101" s="12"/>
      <c r="AD101" s="12"/>
      <c r="AE101" s="12"/>
      <c r="AF101" s="12"/>
      <c r="AG101" s="12"/>
      <c r="AH101" s="12"/>
      <c r="AI101" s="12"/>
      <c r="AJ101" s="12"/>
      <c r="AK101" s="12"/>
      <c r="AL101" s="12"/>
      <c r="AM101" s="12"/>
      <c r="AN101" s="12"/>
      <c r="AO101" s="12"/>
      <c r="AP101" s="12"/>
      <c r="AQ101" s="12"/>
      <c r="AR101" s="12"/>
      <c r="AS101" s="12"/>
      <c r="AT101" s="12"/>
      <c r="AU101" s="12"/>
      <c r="AV101" s="12"/>
      <c r="AW101" s="12"/>
      <c r="AX101" s="12"/>
      <c r="AY101" s="12"/>
      <c r="AZ101" s="12"/>
      <c r="BA101" s="12"/>
      <c r="BB101" s="12"/>
      <c r="BC101" s="12"/>
      <c r="BD101" s="12"/>
      <c r="BE101" s="12"/>
      <c r="BF101" s="12"/>
      <c r="BG101" s="12"/>
      <c r="BH101" s="12"/>
      <c r="BI101" s="12"/>
      <c r="BJ101" s="12"/>
      <c r="BK101" s="12"/>
      <c r="BL101" s="12"/>
      <c r="BM101" s="12"/>
      <c r="BN101" s="12"/>
      <c r="BO101" s="12"/>
      <c r="BP101" s="12"/>
      <c r="BQ101" s="12"/>
      <c r="BR101" s="12"/>
      <c r="BS101" s="12"/>
      <c r="BT101" s="12"/>
      <c r="BU101" s="12"/>
      <c r="BV101" s="12"/>
      <c r="BW101" s="12"/>
      <c r="BX101" s="12"/>
      <c r="BY101" s="12"/>
      <c r="BZ101" s="12"/>
      <c r="CA101" s="12"/>
      <c r="CB101" s="12"/>
      <c r="CC101" s="12"/>
      <c r="CD101" s="12"/>
      <c r="CE101" s="12"/>
      <c r="CF101" s="12"/>
      <c r="CG101" s="12"/>
      <c r="CH101" s="12"/>
      <c r="CI101" s="12"/>
      <c r="CJ101" s="12"/>
      <c r="CK101" s="12"/>
      <c r="CL101" s="13"/>
    </row>
    <row r="102" spans="1:90" x14ac:dyDescent="0.3">
      <c r="A102" s="448"/>
      <c r="B102" s="39" t="s">
        <v>35</v>
      </c>
      <c r="C102" s="39"/>
      <c r="D102" s="443"/>
      <c r="H102" s="12"/>
      <c r="I102" s="12"/>
      <c r="J102" s="12"/>
      <c r="K102" s="12"/>
      <c r="L102" s="12"/>
      <c r="M102" s="12"/>
      <c r="N102" s="12"/>
      <c r="O102" s="12"/>
      <c r="P102" s="12"/>
      <c r="Q102" s="12"/>
      <c r="R102" s="12"/>
      <c r="S102" s="12"/>
      <c r="T102" s="12"/>
      <c r="U102" s="12"/>
      <c r="V102" s="12"/>
      <c r="W102" s="12"/>
      <c r="X102" s="12"/>
      <c r="Y102" s="12"/>
      <c r="Z102" s="12"/>
      <c r="AA102" s="12"/>
      <c r="AB102" s="12"/>
      <c r="AC102" s="12"/>
      <c r="AD102" s="12"/>
      <c r="AE102" s="12"/>
      <c r="AF102" s="12"/>
      <c r="AG102" s="12"/>
      <c r="AH102" s="12"/>
      <c r="AI102" s="12"/>
      <c r="AJ102" s="12"/>
      <c r="AK102" s="12"/>
      <c r="AL102" s="12"/>
      <c r="AM102" s="12"/>
      <c r="AN102" s="12"/>
      <c r="AO102" s="12"/>
      <c r="AP102" s="12"/>
      <c r="AQ102" s="12"/>
      <c r="AR102" s="12"/>
      <c r="AS102" s="12"/>
      <c r="AT102" s="12"/>
      <c r="AU102" s="12"/>
      <c r="AV102" s="12"/>
      <c r="AW102" s="12"/>
      <c r="AX102" s="12"/>
      <c r="AY102" s="12"/>
      <c r="AZ102" s="12"/>
      <c r="BA102" s="12"/>
      <c r="BB102" s="12"/>
      <c r="BC102" s="12"/>
      <c r="BD102" s="12"/>
      <c r="BE102" s="12"/>
      <c r="BF102" s="12"/>
      <c r="BG102" s="12"/>
      <c r="BH102" s="12"/>
      <c r="BI102" s="12"/>
      <c r="BJ102" s="12"/>
      <c r="BK102" s="12"/>
      <c r="BL102" s="12"/>
      <c r="BM102" s="12"/>
      <c r="BN102" s="12"/>
      <c r="BO102" s="12"/>
      <c r="BP102" s="12"/>
      <c r="BQ102" s="12"/>
      <c r="BR102" s="12"/>
      <c r="BS102" s="12"/>
      <c r="BT102" s="12"/>
      <c r="BU102" s="12"/>
      <c r="BV102" s="12"/>
      <c r="BW102" s="12"/>
      <c r="BX102" s="12"/>
      <c r="BY102" s="12"/>
      <c r="BZ102" s="12"/>
      <c r="CA102" s="12"/>
      <c r="CB102" s="12"/>
      <c r="CC102" s="12"/>
      <c r="CD102" s="12"/>
      <c r="CE102" s="12"/>
      <c r="CF102" s="12"/>
      <c r="CG102" s="12"/>
      <c r="CH102" s="12"/>
      <c r="CI102" s="12"/>
      <c r="CJ102" s="12"/>
      <c r="CK102" s="12"/>
      <c r="CL102" s="13"/>
    </row>
    <row r="103" spans="1:90" x14ac:dyDescent="0.3">
      <c r="A103" s="448"/>
      <c r="B103" s="39" t="s">
        <v>36</v>
      </c>
      <c r="C103" s="39"/>
      <c r="D103" s="443"/>
      <c r="H103" s="12"/>
      <c r="I103" s="12"/>
      <c r="J103" s="12"/>
      <c r="K103" s="12"/>
      <c r="L103" s="12"/>
      <c r="M103" s="12"/>
      <c r="N103" s="12"/>
      <c r="O103" s="12"/>
      <c r="P103" s="12"/>
      <c r="Q103" s="12"/>
      <c r="R103" s="12"/>
      <c r="S103" s="12"/>
      <c r="T103" s="12"/>
      <c r="U103" s="12"/>
      <c r="V103" s="12"/>
      <c r="W103" s="12"/>
      <c r="X103" s="12"/>
      <c r="Y103" s="12"/>
      <c r="Z103" s="12"/>
      <c r="AA103" s="12"/>
      <c r="AB103" s="12"/>
      <c r="AC103" s="12"/>
      <c r="AD103" s="12"/>
      <c r="AE103" s="12"/>
      <c r="AF103" s="12"/>
      <c r="AG103" s="12"/>
      <c r="AH103" s="12"/>
      <c r="AI103" s="12"/>
      <c r="AJ103" s="12"/>
      <c r="AK103" s="12"/>
      <c r="AL103" s="12"/>
      <c r="AM103" s="12"/>
      <c r="AN103" s="12"/>
      <c r="AO103" s="12"/>
      <c r="AP103" s="12"/>
      <c r="AQ103" s="12"/>
      <c r="AR103" s="12"/>
      <c r="AS103" s="12"/>
      <c r="AT103" s="12"/>
      <c r="AU103" s="12"/>
      <c r="AV103" s="12"/>
      <c r="AW103" s="12"/>
      <c r="AX103" s="12"/>
      <c r="AY103" s="12"/>
      <c r="AZ103" s="12"/>
      <c r="BA103" s="12"/>
      <c r="BB103" s="12"/>
      <c r="BC103" s="12"/>
      <c r="BD103" s="12"/>
      <c r="BE103" s="12"/>
      <c r="BF103" s="12"/>
      <c r="BG103" s="12"/>
      <c r="BH103" s="12"/>
      <c r="BI103" s="12"/>
      <c r="BJ103" s="12"/>
      <c r="BK103" s="12"/>
      <c r="BL103" s="12"/>
      <c r="BM103" s="12"/>
      <c r="BN103" s="12"/>
      <c r="BO103" s="12"/>
      <c r="BP103" s="12"/>
      <c r="BQ103" s="12"/>
      <c r="BR103" s="12"/>
      <c r="BS103" s="12"/>
      <c r="BT103" s="12"/>
      <c r="BU103" s="12"/>
      <c r="BV103" s="12"/>
      <c r="BW103" s="12"/>
      <c r="BX103" s="12"/>
      <c r="BY103" s="12"/>
      <c r="BZ103" s="12"/>
      <c r="CA103" s="12"/>
      <c r="CB103" s="12"/>
      <c r="CC103" s="12"/>
      <c r="CD103" s="12"/>
      <c r="CE103" s="12"/>
      <c r="CF103" s="12"/>
      <c r="CG103" s="12"/>
      <c r="CH103" s="12"/>
      <c r="CI103" s="12"/>
      <c r="CJ103" s="12"/>
      <c r="CK103" s="12"/>
      <c r="CL103" s="13"/>
    </row>
    <row r="104" spans="1:90" x14ac:dyDescent="0.3">
      <c r="A104" s="9" t="s">
        <v>37</v>
      </c>
      <c r="B104" s="10"/>
      <c r="C104" s="10"/>
      <c r="D104" s="147" t="s">
        <v>573</v>
      </c>
      <c r="E104" s="81">
        <v>0</v>
      </c>
      <c r="F104" s="10"/>
      <c r="G104" s="10"/>
      <c r="H104" s="10"/>
      <c r="I104" s="10"/>
      <c r="J104" s="10"/>
      <c r="K104" s="10"/>
      <c r="L104" s="10"/>
      <c r="M104" s="10"/>
      <c r="N104" s="10"/>
      <c r="O104" s="10"/>
      <c r="P104" s="10"/>
      <c r="Q104" s="10"/>
      <c r="R104" s="10"/>
      <c r="S104" s="10"/>
      <c r="T104" s="10"/>
      <c r="U104" s="10"/>
      <c r="V104" s="10"/>
      <c r="W104" s="10"/>
      <c r="X104" s="10"/>
      <c r="Y104" s="10"/>
      <c r="Z104" s="10"/>
      <c r="AA104" s="10"/>
      <c r="AB104" s="10"/>
      <c r="AC104" s="10"/>
      <c r="AD104" s="10"/>
      <c r="AE104" s="10"/>
      <c r="AF104" s="10"/>
      <c r="AG104" s="10"/>
      <c r="AH104" s="10"/>
      <c r="AI104" s="10"/>
      <c r="AJ104" s="10"/>
      <c r="AK104" s="10"/>
      <c r="AL104" s="10"/>
      <c r="AM104" s="10"/>
      <c r="AN104" s="10"/>
      <c r="AO104" s="10"/>
      <c r="AP104" s="10"/>
      <c r="AQ104" s="10"/>
      <c r="AR104" s="10"/>
      <c r="AS104" s="10"/>
      <c r="AT104" s="10"/>
      <c r="AU104" s="10"/>
      <c r="AV104" s="10"/>
      <c r="AW104" s="10"/>
      <c r="AX104" s="10"/>
      <c r="AY104" s="10"/>
      <c r="AZ104" s="10"/>
      <c r="BA104" s="10"/>
      <c r="BB104" s="10"/>
      <c r="BC104" s="10"/>
      <c r="BD104" s="10"/>
      <c r="BE104" s="10"/>
      <c r="BF104" s="10"/>
      <c r="BG104" s="10"/>
      <c r="BH104" s="10"/>
      <c r="BI104" s="10"/>
      <c r="BJ104" s="10"/>
      <c r="BK104" s="10"/>
      <c r="BL104" s="10"/>
      <c r="BM104" s="10"/>
      <c r="BN104" s="10"/>
      <c r="BO104" s="10"/>
      <c r="BP104" s="10"/>
      <c r="BQ104" s="10"/>
      <c r="BR104" s="10"/>
      <c r="BS104" s="10"/>
      <c r="BT104" s="10"/>
      <c r="BU104" s="10"/>
      <c r="BV104" s="10"/>
      <c r="BW104" s="10"/>
      <c r="BX104" s="10"/>
      <c r="BY104" s="10"/>
      <c r="BZ104" s="10"/>
      <c r="CA104" s="10"/>
      <c r="CB104" s="10"/>
      <c r="CC104" s="10"/>
      <c r="CD104" s="10"/>
      <c r="CE104" s="10"/>
      <c r="CF104" s="10"/>
      <c r="CG104" s="10"/>
      <c r="CH104" s="10"/>
      <c r="CI104" s="10"/>
      <c r="CJ104" s="10"/>
      <c r="CK104" s="10"/>
      <c r="CL104" s="11"/>
    </row>
    <row r="105" spans="1:90" x14ac:dyDescent="0.3">
      <c r="A105" s="447" t="s">
        <v>38</v>
      </c>
      <c r="B105" s="39" t="s">
        <v>39</v>
      </c>
      <c r="C105" s="39"/>
      <c r="D105" s="443">
        <v>2</v>
      </c>
      <c r="H105" s="12"/>
      <c r="I105" s="12"/>
      <c r="J105" s="12"/>
      <c r="K105" s="12"/>
      <c r="L105" s="12"/>
      <c r="M105" s="12"/>
      <c r="N105" s="12"/>
      <c r="O105" s="12"/>
      <c r="P105" s="12"/>
      <c r="Q105" s="12"/>
      <c r="R105" s="12"/>
      <c r="S105" s="12"/>
      <c r="T105" s="12"/>
      <c r="U105" s="12"/>
      <c r="V105" s="12"/>
      <c r="W105" s="12"/>
      <c r="X105" s="12"/>
      <c r="Y105" s="12"/>
      <c r="Z105" s="12"/>
      <c r="AA105" s="12"/>
      <c r="AB105" s="12"/>
      <c r="AC105" s="12"/>
      <c r="AD105" s="12"/>
      <c r="AE105" s="12"/>
      <c r="AF105" s="12"/>
      <c r="AG105" s="12"/>
      <c r="AH105" s="12"/>
      <c r="AI105" s="12"/>
      <c r="AJ105" s="12"/>
      <c r="AK105" s="12"/>
      <c r="AL105" s="12"/>
      <c r="AM105" s="12"/>
      <c r="AN105" s="12"/>
      <c r="AO105" s="12"/>
      <c r="AP105" s="12"/>
      <c r="AQ105" s="12"/>
      <c r="AR105" s="12"/>
      <c r="AS105" s="12"/>
      <c r="AT105" s="12"/>
      <c r="AU105" s="12"/>
      <c r="AV105" s="12"/>
      <c r="AW105" s="12"/>
      <c r="AX105" s="12"/>
      <c r="AY105" s="12"/>
      <c r="AZ105" s="12"/>
      <c r="BA105" s="12"/>
      <c r="BB105" s="12"/>
      <c r="BC105" s="12"/>
      <c r="BD105" s="12"/>
      <c r="BE105" s="12"/>
      <c r="BF105" s="12"/>
      <c r="BG105" s="12"/>
      <c r="BH105" s="12"/>
      <c r="BI105" s="12"/>
      <c r="BJ105" s="12"/>
      <c r="BK105" s="12"/>
      <c r="BL105" s="12"/>
      <c r="BM105" s="12"/>
      <c r="BN105" s="12"/>
      <c r="BO105" s="12"/>
      <c r="BP105" s="12"/>
      <c r="BQ105" s="12"/>
      <c r="BR105" s="12"/>
      <c r="BS105" s="12"/>
      <c r="BT105" s="12"/>
      <c r="BU105" s="12"/>
      <c r="BV105" s="12"/>
      <c r="BW105" s="12"/>
      <c r="BX105" s="12"/>
      <c r="BY105" s="12"/>
      <c r="BZ105" s="12"/>
      <c r="CA105" s="12"/>
      <c r="CB105" s="12"/>
      <c r="CC105" s="12"/>
      <c r="CD105" s="12"/>
      <c r="CE105" s="12"/>
      <c r="CF105" s="12"/>
      <c r="CG105" s="12"/>
      <c r="CH105" s="12"/>
      <c r="CI105" s="12"/>
      <c r="CJ105" s="12"/>
      <c r="CK105" s="12"/>
      <c r="CL105" s="13"/>
    </row>
    <row r="106" spans="1:90" x14ac:dyDescent="0.3">
      <c r="A106" s="448"/>
      <c r="B106" s="38" t="s">
        <v>42</v>
      </c>
      <c r="C106" s="39"/>
      <c r="D106" s="443"/>
      <c r="H106" s="12"/>
      <c r="I106" s="12"/>
      <c r="J106" s="12"/>
      <c r="K106" s="12"/>
      <c r="L106" s="12"/>
      <c r="M106" s="12"/>
      <c r="N106" s="12"/>
      <c r="O106" s="12"/>
      <c r="P106" s="12"/>
      <c r="Q106" s="12"/>
      <c r="R106" s="12"/>
      <c r="S106" s="12"/>
      <c r="T106" s="12"/>
      <c r="U106" s="12"/>
      <c r="V106" s="12"/>
      <c r="W106" s="12"/>
      <c r="X106" s="12"/>
      <c r="Y106" s="12"/>
      <c r="Z106" s="12"/>
      <c r="AA106" s="12"/>
      <c r="AB106" s="12"/>
      <c r="AC106" s="12"/>
      <c r="AD106" s="12"/>
      <c r="AE106" s="12"/>
      <c r="AF106" s="12"/>
      <c r="AG106" s="12"/>
      <c r="AH106" s="12"/>
      <c r="AI106" s="12"/>
      <c r="AJ106" s="12"/>
      <c r="AK106" s="12"/>
      <c r="AL106" s="12"/>
      <c r="AM106" s="12"/>
      <c r="AN106" s="12"/>
      <c r="AO106" s="12"/>
      <c r="AP106" s="12"/>
      <c r="AQ106" s="12"/>
      <c r="AR106" s="12"/>
      <c r="AS106" s="12"/>
      <c r="AT106" s="12"/>
      <c r="AU106" s="12"/>
      <c r="AV106" s="12"/>
      <c r="AW106" s="12"/>
      <c r="AX106" s="12"/>
      <c r="AY106" s="12"/>
      <c r="AZ106" s="12"/>
      <c r="BA106" s="12"/>
      <c r="BB106" s="12"/>
      <c r="BC106" s="12"/>
      <c r="BD106" s="12"/>
      <c r="BE106" s="12"/>
      <c r="BF106" s="12"/>
      <c r="BG106" s="12"/>
      <c r="BH106" s="12"/>
      <c r="BI106" s="12"/>
      <c r="BJ106" s="12"/>
      <c r="BK106" s="12"/>
      <c r="BL106" s="12"/>
      <c r="BM106" s="12"/>
      <c r="BN106" s="12"/>
      <c r="BO106" s="12"/>
      <c r="BP106" s="12"/>
      <c r="BQ106" s="12"/>
      <c r="BR106" s="12"/>
      <c r="BS106" s="12"/>
      <c r="BT106" s="12"/>
      <c r="BU106" s="12"/>
      <c r="BV106" s="12"/>
      <c r="BW106" s="12"/>
      <c r="BX106" s="12"/>
      <c r="BY106" s="12"/>
      <c r="BZ106" s="12"/>
      <c r="CA106" s="12"/>
      <c r="CB106" s="12"/>
      <c r="CC106" s="12"/>
      <c r="CD106" s="12"/>
      <c r="CE106" s="12"/>
      <c r="CF106" s="12"/>
      <c r="CG106" s="12"/>
      <c r="CH106" s="12"/>
      <c r="CI106" s="12"/>
      <c r="CJ106" s="12"/>
      <c r="CK106" s="12"/>
      <c r="CL106" s="13"/>
    </row>
    <row r="107" spans="1:90" x14ac:dyDescent="0.3">
      <c r="A107" s="448"/>
      <c r="B107" s="39" t="s">
        <v>785</v>
      </c>
      <c r="C107" s="39"/>
      <c r="D107" s="443"/>
      <c r="H107" s="12"/>
      <c r="I107" s="12"/>
      <c r="J107" s="12"/>
      <c r="K107" s="12"/>
      <c r="L107" s="12"/>
      <c r="M107" s="12"/>
      <c r="N107" s="12"/>
      <c r="O107" s="12"/>
      <c r="P107" s="12"/>
      <c r="Q107" s="12"/>
      <c r="R107" s="12"/>
      <c r="S107" s="12"/>
      <c r="T107" s="12"/>
      <c r="U107" s="12"/>
      <c r="V107" s="12"/>
      <c r="W107" s="12"/>
      <c r="X107" s="12"/>
      <c r="Y107" s="12"/>
      <c r="Z107" s="12"/>
      <c r="AA107" s="12"/>
      <c r="AB107" s="12"/>
      <c r="AC107" s="12"/>
      <c r="AD107" s="12"/>
      <c r="AE107" s="12"/>
      <c r="AF107" s="12"/>
      <c r="AG107" s="12"/>
      <c r="AH107" s="12"/>
      <c r="AI107" s="12"/>
      <c r="AJ107" s="12"/>
      <c r="AK107" s="12"/>
      <c r="AL107" s="12"/>
      <c r="AM107" s="12"/>
      <c r="AN107" s="12"/>
      <c r="AO107" s="12"/>
      <c r="AP107" s="12"/>
      <c r="AQ107" s="12"/>
      <c r="AR107" s="12"/>
      <c r="AS107" s="12"/>
      <c r="AT107" s="12"/>
      <c r="AU107" s="12"/>
      <c r="AV107" s="12"/>
      <c r="AW107" s="12"/>
      <c r="AX107" s="12"/>
      <c r="AY107" s="12"/>
      <c r="AZ107" s="12"/>
      <c r="BA107" s="12"/>
      <c r="BB107" s="12"/>
      <c r="BC107" s="12"/>
      <c r="BD107" s="12"/>
      <c r="BE107" s="12"/>
      <c r="BF107" s="12"/>
      <c r="BG107" s="12"/>
      <c r="BH107" s="12"/>
      <c r="BI107" s="12"/>
      <c r="BJ107" s="12"/>
      <c r="BK107" s="12"/>
      <c r="BL107" s="12"/>
      <c r="BM107" s="12"/>
      <c r="BN107" s="12"/>
      <c r="BO107" s="12"/>
      <c r="BP107" s="12"/>
      <c r="BQ107" s="12"/>
      <c r="BR107" s="12"/>
      <c r="BS107" s="12"/>
      <c r="BT107" s="12"/>
      <c r="BU107" s="12"/>
      <c r="BV107" s="12"/>
      <c r="BW107" s="12"/>
      <c r="BX107" s="12"/>
      <c r="BY107" s="12"/>
      <c r="BZ107" s="12"/>
      <c r="CA107" s="12"/>
      <c r="CB107" s="12"/>
      <c r="CC107" s="12"/>
      <c r="CD107" s="12"/>
      <c r="CE107" s="12"/>
      <c r="CF107" s="12"/>
      <c r="CG107" s="12"/>
      <c r="CH107" s="12"/>
      <c r="CI107" s="12"/>
      <c r="CJ107" s="12"/>
      <c r="CK107" s="12"/>
      <c r="CL107" s="13"/>
    </row>
    <row r="108" spans="1:90" ht="15" thickBot="1" x14ac:dyDescent="0.35">
      <c r="A108" s="448"/>
      <c r="B108" s="7"/>
      <c r="C108" s="39"/>
      <c r="D108" s="443"/>
      <c r="H108" s="41"/>
      <c r="I108" s="41"/>
      <c r="J108" s="41"/>
      <c r="K108" s="41"/>
      <c r="L108" s="41"/>
      <c r="M108" s="41"/>
      <c r="N108" s="41"/>
      <c r="O108" s="41"/>
      <c r="P108" s="41"/>
      <c r="Q108" s="41"/>
      <c r="R108" s="41"/>
      <c r="S108" s="41"/>
      <c r="T108" s="41"/>
      <c r="U108" s="41"/>
      <c r="V108" s="41"/>
      <c r="W108" s="41"/>
      <c r="X108" s="41"/>
      <c r="Y108" s="41"/>
      <c r="Z108" s="41"/>
      <c r="AA108" s="41"/>
      <c r="AB108" s="41"/>
      <c r="AC108" s="41"/>
      <c r="AD108" s="41"/>
      <c r="AE108" s="41"/>
      <c r="AF108" s="41"/>
      <c r="AG108" s="41"/>
      <c r="AH108" s="41"/>
      <c r="AI108" s="41"/>
      <c r="AJ108" s="41"/>
      <c r="AK108" s="41"/>
      <c r="AL108" s="41"/>
      <c r="AM108" s="41"/>
      <c r="AN108" s="41"/>
      <c r="AO108" s="41"/>
      <c r="AP108" s="41"/>
      <c r="AQ108" s="41"/>
      <c r="AR108" s="41"/>
      <c r="AS108" s="41"/>
      <c r="AT108" s="41"/>
      <c r="AU108" s="41"/>
      <c r="AV108" s="41"/>
      <c r="AW108" s="41"/>
      <c r="AX108" s="41"/>
      <c r="AY108" s="41"/>
      <c r="AZ108" s="41"/>
      <c r="BA108" s="41"/>
      <c r="BB108" s="41"/>
      <c r="BC108" s="41"/>
      <c r="BD108" s="41"/>
      <c r="BE108" s="41"/>
      <c r="BF108" s="41"/>
      <c r="BG108" s="41"/>
      <c r="BH108" s="41"/>
      <c r="BI108" s="41"/>
      <c r="BJ108" s="41"/>
      <c r="BK108" s="41"/>
      <c r="BL108" s="41"/>
      <c r="BM108" s="41"/>
      <c r="BN108" s="41"/>
      <c r="BO108" s="41"/>
      <c r="BP108" s="41"/>
      <c r="BQ108" s="41"/>
      <c r="BR108" s="41"/>
      <c r="BS108" s="41"/>
      <c r="BT108" s="41"/>
      <c r="BU108" s="41"/>
      <c r="BV108" s="41"/>
      <c r="BW108" s="41"/>
      <c r="BX108" s="41"/>
      <c r="BY108" s="41"/>
      <c r="BZ108" s="41"/>
      <c r="CA108" s="41"/>
      <c r="CB108" s="41"/>
      <c r="CC108" s="41"/>
      <c r="CD108" s="41"/>
      <c r="CE108" s="41"/>
      <c r="CF108" s="41"/>
      <c r="CG108" s="41"/>
      <c r="CH108" s="41"/>
      <c r="CI108" s="41"/>
      <c r="CJ108" s="41"/>
      <c r="CK108" s="41"/>
      <c r="CL108" s="42"/>
    </row>
    <row r="109" spans="1:90" x14ac:dyDescent="0.3">
      <c r="A109" s="9" t="s">
        <v>66</v>
      </c>
      <c r="B109" s="21"/>
      <c r="C109" s="21"/>
      <c r="D109" s="10"/>
      <c r="E109" s="10"/>
      <c r="F109" s="10"/>
      <c r="G109" s="10"/>
      <c r="H109" s="10"/>
      <c r="I109" s="10"/>
      <c r="J109" s="10"/>
      <c r="K109" s="10"/>
      <c r="L109" s="10"/>
      <c r="M109" s="10"/>
      <c r="N109" s="10"/>
      <c r="O109" s="10"/>
      <c r="P109" s="10"/>
      <c r="Q109" s="10"/>
      <c r="R109" s="10"/>
      <c r="S109" s="10"/>
      <c r="T109" s="10"/>
      <c r="U109" s="10"/>
      <c r="V109" s="10"/>
      <c r="W109" s="10"/>
      <c r="X109" s="10"/>
      <c r="Y109" s="10"/>
      <c r="Z109" s="10"/>
      <c r="AA109" s="10"/>
      <c r="AB109" s="10"/>
      <c r="AC109" s="10"/>
      <c r="AD109" s="10"/>
      <c r="AE109" s="10"/>
      <c r="AF109" s="10"/>
      <c r="AG109" s="10"/>
      <c r="AH109" s="10"/>
      <c r="AI109" s="10"/>
      <c r="AJ109" s="10"/>
      <c r="AK109" s="10"/>
      <c r="AL109" s="10"/>
      <c r="AM109" s="10"/>
      <c r="AN109" s="10"/>
      <c r="AO109" s="10"/>
      <c r="AP109" s="10"/>
      <c r="AQ109" s="10"/>
      <c r="AR109" s="10"/>
      <c r="AS109" s="10"/>
      <c r="AT109" s="10"/>
      <c r="AU109" s="10"/>
      <c r="AV109" s="10"/>
      <c r="AW109" s="10"/>
      <c r="AX109" s="10"/>
      <c r="AY109" s="10"/>
      <c r="AZ109" s="10"/>
      <c r="BA109" s="10"/>
      <c r="BB109" s="10"/>
      <c r="BC109" s="10"/>
      <c r="BD109" s="10"/>
      <c r="BE109" s="10"/>
      <c r="BF109" s="10"/>
      <c r="BG109" s="10"/>
      <c r="BH109" s="10"/>
      <c r="BI109" s="10"/>
      <c r="BJ109" s="10"/>
      <c r="BK109" s="10"/>
      <c r="BL109" s="10"/>
      <c r="BM109" s="10"/>
      <c r="BN109" s="10"/>
      <c r="BO109" s="10"/>
      <c r="BP109" s="10"/>
      <c r="BQ109" s="10"/>
      <c r="BR109" s="10"/>
      <c r="BS109" s="10"/>
      <c r="BT109" s="10"/>
      <c r="BU109" s="10"/>
      <c r="BV109" s="10"/>
      <c r="BW109" s="10"/>
      <c r="BX109" s="10"/>
      <c r="BY109" s="10"/>
      <c r="BZ109" s="10"/>
      <c r="CA109" s="10"/>
      <c r="CB109" s="10"/>
      <c r="CC109" s="10"/>
      <c r="CD109" s="10"/>
      <c r="CE109" s="10"/>
      <c r="CF109" s="10"/>
      <c r="CG109" s="10"/>
      <c r="CH109" s="10"/>
      <c r="CI109" s="10"/>
      <c r="CJ109" s="10"/>
      <c r="CK109" s="10"/>
      <c r="CL109" s="11"/>
    </row>
    <row r="110" spans="1:90" x14ac:dyDescent="0.3">
      <c r="A110" s="147" t="s">
        <v>6</v>
      </c>
      <c r="B110" s="33" t="s">
        <v>190</v>
      </c>
      <c r="C110" s="77">
        <v>0.15</v>
      </c>
      <c r="K110" s="170"/>
      <c r="L110" s="170"/>
      <c r="M110" s="170"/>
      <c r="N110" s="170"/>
      <c r="O110" s="170"/>
      <c r="P110" s="170"/>
      <c r="Q110" s="170"/>
      <c r="R110" s="170"/>
      <c r="S110" s="170"/>
      <c r="T110" s="170"/>
    </row>
    <row r="111" spans="1:90" x14ac:dyDescent="0.3">
      <c r="A111" s="9" t="s">
        <v>67</v>
      </c>
      <c r="B111" s="21"/>
      <c r="C111" s="21"/>
      <c r="D111" s="10"/>
      <c r="E111" s="10"/>
      <c r="F111" s="10"/>
      <c r="G111" s="10"/>
      <c r="H111" s="10"/>
      <c r="I111" s="10"/>
      <c r="J111" s="10"/>
      <c r="K111" s="10"/>
      <c r="L111" s="10"/>
      <c r="M111" s="10"/>
      <c r="N111" s="10"/>
      <c r="O111" s="10"/>
      <c r="P111" s="10"/>
      <c r="Q111" s="10"/>
      <c r="R111" s="10"/>
      <c r="S111" s="10"/>
      <c r="T111" s="10"/>
      <c r="U111" s="10"/>
      <c r="V111" s="10"/>
      <c r="W111" s="10"/>
      <c r="X111" s="10"/>
      <c r="Y111" s="10"/>
      <c r="Z111" s="10"/>
      <c r="AA111" s="10"/>
      <c r="AB111" s="10"/>
      <c r="AC111" s="10"/>
      <c r="AD111" s="10"/>
      <c r="AE111" s="10"/>
      <c r="AF111" s="10"/>
      <c r="AG111" s="10"/>
      <c r="AH111" s="10"/>
      <c r="AI111" s="10"/>
      <c r="AJ111" s="10"/>
      <c r="AK111" s="10"/>
      <c r="AL111" s="10"/>
      <c r="AM111" s="10"/>
      <c r="AN111" s="10"/>
      <c r="AO111" s="10"/>
      <c r="AP111" s="10"/>
      <c r="AQ111" s="10"/>
      <c r="AR111" s="10"/>
      <c r="AS111" s="10"/>
      <c r="AT111" s="10"/>
      <c r="AU111" s="10"/>
      <c r="AV111" s="10"/>
      <c r="AW111" s="10"/>
      <c r="AX111" s="10"/>
      <c r="AY111" s="10"/>
      <c r="AZ111" s="10"/>
      <c r="BA111" s="10"/>
      <c r="BB111" s="10"/>
      <c r="BC111" s="10"/>
      <c r="BD111" s="10"/>
      <c r="BE111" s="10"/>
      <c r="BF111" s="10"/>
      <c r="BG111" s="10"/>
      <c r="BH111" s="10"/>
      <c r="BI111" s="10"/>
      <c r="BJ111" s="10"/>
      <c r="BK111" s="10"/>
      <c r="BL111" s="10"/>
      <c r="BM111" s="10"/>
      <c r="BN111" s="10"/>
      <c r="BO111" s="10"/>
      <c r="BP111" s="10"/>
      <c r="BQ111" s="10"/>
      <c r="BR111" s="10"/>
      <c r="BS111" s="10"/>
      <c r="BT111" s="10"/>
      <c r="BU111" s="10"/>
      <c r="BV111" s="10"/>
      <c r="BW111" s="10"/>
      <c r="BX111" s="10"/>
      <c r="BY111" s="10"/>
      <c r="BZ111" s="10"/>
      <c r="CA111" s="10"/>
      <c r="CB111" s="10"/>
      <c r="CC111" s="10"/>
      <c r="CD111" s="10"/>
      <c r="CE111" s="10"/>
      <c r="CF111" s="10"/>
      <c r="CG111" s="10"/>
      <c r="CH111" s="10"/>
      <c r="CI111" s="10"/>
      <c r="CJ111" s="10"/>
      <c r="CK111" s="10"/>
      <c r="CL111" s="11"/>
    </row>
    <row r="112" spans="1:90" x14ac:dyDescent="0.3">
      <c r="A112" s="147" t="s">
        <v>7</v>
      </c>
      <c r="B112" s="33" t="s">
        <v>190</v>
      </c>
      <c r="C112" s="77">
        <v>0.15</v>
      </c>
      <c r="K112" s="170"/>
      <c r="L112" s="170"/>
      <c r="M112" s="170"/>
      <c r="N112" s="170"/>
      <c r="O112" s="170"/>
      <c r="P112" s="170"/>
      <c r="Q112" s="170"/>
      <c r="R112" s="170"/>
      <c r="S112" s="170"/>
      <c r="T112" s="170"/>
    </row>
    <row r="113" spans="1:20" x14ac:dyDescent="0.3">
      <c r="K113" s="170"/>
      <c r="L113" s="170"/>
      <c r="M113" s="170"/>
      <c r="N113" s="170"/>
      <c r="O113" s="170"/>
      <c r="P113" s="170"/>
      <c r="Q113" s="170"/>
      <c r="R113" s="170"/>
      <c r="S113" s="170"/>
      <c r="T113" s="170"/>
    </row>
    <row r="114" spans="1:20" x14ac:dyDescent="0.3">
      <c r="A114" s="271" t="s">
        <v>440</v>
      </c>
      <c r="B114" s="23"/>
      <c r="C114" s="23"/>
      <c r="D114" s="23"/>
      <c r="E114" s="23"/>
      <c r="F114" s="210"/>
    </row>
    <row r="115" spans="1:20" x14ac:dyDescent="0.3">
      <c r="A115" s="484" t="s">
        <v>439</v>
      </c>
      <c r="B115" s="485"/>
      <c r="C115" s="485"/>
      <c r="D115" s="485"/>
      <c r="E115" s="485"/>
      <c r="F115" s="209"/>
    </row>
    <row r="116" spans="1:20" x14ac:dyDescent="0.3">
      <c r="A116" s="211" t="s">
        <v>210</v>
      </c>
      <c r="B116" s="55" t="s">
        <v>202</v>
      </c>
      <c r="C116" s="214">
        <v>2.9</v>
      </c>
      <c r="D116" s="44"/>
      <c r="E116" s="44"/>
    </row>
    <row r="117" spans="1:20" x14ac:dyDescent="0.3">
      <c r="C117" s="208"/>
      <c r="D117" s="208"/>
      <c r="E117" s="208"/>
    </row>
    <row r="118" spans="1:20" x14ac:dyDescent="0.3">
      <c r="A118" s="80" t="s">
        <v>436</v>
      </c>
      <c r="B118" s="10"/>
      <c r="C118" s="10"/>
      <c r="D118" s="10"/>
      <c r="E118" s="10"/>
      <c r="F118" s="209"/>
      <c r="G118" s="44"/>
      <c r="H118" s="44"/>
      <c r="I118" s="44"/>
      <c r="J118" s="44"/>
      <c r="K118" s="44"/>
      <c r="L118" s="44"/>
      <c r="M118" s="44"/>
      <c r="N118" s="44"/>
      <c r="O118" s="44"/>
      <c r="P118" s="44"/>
      <c r="Q118" s="44"/>
      <c r="R118" s="44"/>
      <c r="S118" s="44"/>
      <c r="T118" s="44"/>
    </row>
    <row r="119" spans="1:20" x14ac:dyDescent="0.3">
      <c r="A119" s="211" t="s">
        <v>435</v>
      </c>
      <c r="B119" s="212" t="s">
        <v>80</v>
      </c>
      <c r="C119" s="214">
        <v>1</v>
      </c>
      <c r="D119" s="44"/>
      <c r="E119" s="45"/>
      <c r="F119" s="170"/>
      <c r="G119" s="170"/>
      <c r="H119" s="170"/>
      <c r="I119" s="44"/>
      <c r="J119" s="44"/>
      <c r="K119" s="44"/>
      <c r="L119" s="44"/>
      <c r="M119" s="44"/>
      <c r="N119" s="44"/>
      <c r="O119" s="44"/>
      <c r="P119" s="44"/>
      <c r="Q119" s="44"/>
      <c r="R119" s="44"/>
      <c r="S119" s="44"/>
      <c r="T119" s="44"/>
    </row>
    <row r="120" spans="1:20" x14ac:dyDescent="0.3">
      <c r="C120" s="170"/>
      <c r="D120" s="170"/>
      <c r="E120" s="170"/>
      <c r="F120" s="170"/>
      <c r="G120" s="170"/>
      <c r="H120" s="170"/>
      <c r="I120" s="170"/>
      <c r="J120" s="170"/>
      <c r="K120" s="170"/>
      <c r="L120" s="170"/>
      <c r="M120" s="170"/>
      <c r="N120" s="170"/>
      <c r="O120" s="170"/>
      <c r="P120" s="170"/>
      <c r="Q120" s="170"/>
      <c r="R120" s="170"/>
      <c r="S120" s="170"/>
      <c r="T120" s="170"/>
    </row>
    <row r="121" spans="1:20" x14ac:dyDescent="0.3">
      <c r="A121" s="80" t="s">
        <v>595</v>
      </c>
      <c r="B121" s="10"/>
      <c r="C121" s="10"/>
      <c r="D121" s="10"/>
      <c r="E121" s="10"/>
      <c r="F121" s="209"/>
      <c r="G121" s="44"/>
      <c r="H121" s="44"/>
      <c r="I121" s="44"/>
      <c r="J121" s="44"/>
      <c r="K121" s="44"/>
      <c r="L121" s="44"/>
      <c r="M121" s="44"/>
      <c r="N121" s="44"/>
      <c r="O121" s="44"/>
      <c r="P121" s="44"/>
      <c r="Q121" s="44"/>
      <c r="R121" s="44"/>
      <c r="S121" s="44"/>
      <c r="T121" s="44"/>
    </row>
    <row r="122" spans="1:20" x14ac:dyDescent="0.3">
      <c r="A122" s="469" t="s">
        <v>589</v>
      </c>
      <c r="B122" s="123" t="s">
        <v>590</v>
      </c>
      <c r="C122" s="270">
        <v>2015</v>
      </c>
      <c r="D122" s="469" t="s">
        <v>603</v>
      </c>
      <c r="E122" s="470" t="s">
        <v>590</v>
      </c>
      <c r="F122" s="452">
        <v>2015</v>
      </c>
      <c r="G122" s="170"/>
      <c r="H122" s="170"/>
      <c r="I122" s="48"/>
      <c r="J122" s="48"/>
      <c r="K122" s="48"/>
      <c r="L122" s="48"/>
      <c r="M122" s="48"/>
      <c r="N122" s="48"/>
      <c r="O122" s="48"/>
      <c r="P122" s="48"/>
      <c r="Q122" s="48"/>
      <c r="R122" s="48"/>
      <c r="S122" s="48"/>
      <c r="T122" s="48"/>
    </row>
    <row r="123" spans="1:20" ht="28.8" x14ac:dyDescent="0.3">
      <c r="A123" s="455"/>
      <c r="B123" s="266" t="s">
        <v>591</v>
      </c>
      <c r="C123" s="268">
        <v>0</v>
      </c>
      <c r="D123" s="466"/>
      <c r="E123" s="467"/>
      <c r="F123" s="443"/>
      <c r="G123" s="170"/>
      <c r="H123" s="170"/>
      <c r="I123" s="48"/>
      <c r="J123" s="48"/>
      <c r="K123" s="48"/>
      <c r="L123" s="48"/>
      <c r="M123" s="48"/>
      <c r="N123" s="48"/>
      <c r="O123" s="48"/>
      <c r="P123" s="48"/>
      <c r="Q123" s="48"/>
      <c r="R123" s="48"/>
      <c r="S123" s="48"/>
      <c r="T123" s="48"/>
    </row>
    <row r="124" spans="1:20" x14ac:dyDescent="0.3">
      <c r="A124" s="455" t="s">
        <v>592</v>
      </c>
      <c r="B124" s="64" t="s">
        <v>590</v>
      </c>
      <c r="C124" s="267">
        <v>2015</v>
      </c>
      <c r="D124" s="466"/>
      <c r="E124" s="467" t="s">
        <v>591</v>
      </c>
      <c r="F124" s="479">
        <v>0</v>
      </c>
    </row>
    <row r="125" spans="1:20" ht="28.8" x14ac:dyDescent="0.3">
      <c r="A125" s="455"/>
      <c r="B125" s="266" t="s">
        <v>591</v>
      </c>
      <c r="C125" s="268">
        <v>0</v>
      </c>
      <c r="D125" s="466"/>
      <c r="E125" s="468"/>
      <c r="F125" s="443"/>
    </row>
    <row r="126" spans="1:20" x14ac:dyDescent="0.3">
      <c r="A126" s="455" t="s">
        <v>593</v>
      </c>
      <c r="B126" s="64" t="s">
        <v>590</v>
      </c>
      <c r="C126" s="267">
        <v>2015</v>
      </c>
      <c r="D126" s="455" t="s">
        <v>604</v>
      </c>
      <c r="E126" s="467" t="s">
        <v>590</v>
      </c>
      <c r="F126" s="443">
        <v>2015</v>
      </c>
    </row>
    <row r="127" spans="1:20" ht="28.8" x14ac:dyDescent="0.3">
      <c r="A127" s="455"/>
      <c r="B127" s="266" t="s">
        <v>591</v>
      </c>
      <c r="C127" s="268">
        <v>0</v>
      </c>
      <c r="D127" s="466"/>
      <c r="E127" s="467"/>
      <c r="F127" s="443"/>
    </row>
    <row r="128" spans="1:20" x14ac:dyDescent="0.3">
      <c r="A128" s="455" t="s">
        <v>594</v>
      </c>
      <c r="B128" s="64" t="s">
        <v>590</v>
      </c>
      <c r="C128" s="267">
        <v>2015</v>
      </c>
      <c r="D128" s="466"/>
      <c r="E128" s="467" t="s">
        <v>591</v>
      </c>
      <c r="F128" s="479">
        <v>0</v>
      </c>
      <c r="G128" s="49"/>
      <c r="H128" s="44"/>
      <c r="I128" s="46"/>
      <c r="J128" s="46"/>
      <c r="K128" s="46"/>
      <c r="L128" s="46"/>
      <c r="M128" s="46"/>
      <c r="N128" s="46"/>
      <c r="O128" s="46"/>
      <c r="P128" s="46"/>
      <c r="Q128" s="46"/>
      <c r="R128" s="46"/>
      <c r="S128" s="46"/>
      <c r="T128" s="46"/>
    </row>
    <row r="129" spans="1:39" ht="28.8" x14ac:dyDescent="0.3">
      <c r="A129" s="455"/>
      <c r="B129" s="266" t="s">
        <v>591</v>
      </c>
      <c r="C129" s="268">
        <v>0</v>
      </c>
      <c r="D129" s="466"/>
      <c r="E129" s="468"/>
      <c r="F129" s="443"/>
    </row>
    <row r="130" spans="1:39" x14ac:dyDescent="0.3">
      <c r="A130" s="455" t="s">
        <v>29</v>
      </c>
      <c r="B130" s="64" t="s">
        <v>590</v>
      </c>
      <c r="C130" s="267">
        <v>2015</v>
      </c>
    </row>
    <row r="131" spans="1:39" ht="28.8" x14ac:dyDescent="0.3">
      <c r="A131" s="455"/>
      <c r="B131" s="266" t="s">
        <v>591</v>
      </c>
      <c r="C131" s="268">
        <v>0</v>
      </c>
    </row>
    <row r="132" spans="1:39" x14ac:dyDescent="0.3">
      <c r="A132" s="269" t="s">
        <v>596</v>
      </c>
      <c r="B132" s="15"/>
      <c r="C132" s="15"/>
    </row>
    <row r="133" spans="1:39" ht="15" thickBot="1" x14ac:dyDescent="0.35">
      <c r="A133" s="15"/>
      <c r="B133" s="15"/>
      <c r="C133" s="15"/>
    </row>
    <row r="134" spans="1:39" x14ac:dyDescent="0.3">
      <c r="A134" s="474" t="s">
        <v>45</v>
      </c>
      <c r="B134" s="475"/>
      <c r="C134" s="475"/>
      <c r="D134" s="475"/>
      <c r="E134" s="475"/>
      <c r="F134" s="475"/>
      <c r="G134" s="475"/>
      <c r="H134" s="475"/>
      <c r="I134" s="475"/>
      <c r="J134" s="475"/>
      <c r="K134" s="475"/>
      <c r="L134" s="475"/>
      <c r="M134" s="475"/>
      <c r="N134" s="475"/>
      <c r="O134" s="475"/>
      <c r="P134" s="475"/>
      <c r="Q134" s="475"/>
      <c r="R134" s="475"/>
      <c r="S134" s="475"/>
      <c r="T134" s="475"/>
      <c r="U134" s="475"/>
      <c r="V134" s="475"/>
      <c r="W134" s="475"/>
      <c r="X134" s="475"/>
      <c r="Y134" s="475"/>
      <c r="Z134" s="475"/>
      <c r="AA134" s="475"/>
      <c r="AB134" s="475"/>
      <c r="AC134" s="475"/>
      <c r="AD134" s="475"/>
      <c r="AE134" s="475"/>
      <c r="AF134" s="475"/>
      <c r="AG134" s="475"/>
      <c r="AH134" s="475"/>
      <c r="AI134" s="475"/>
      <c r="AJ134" s="475"/>
      <c r="AK134" s="475"/>
      <c r="AL134" s="476"/>
    </row>
    <row r="135" spans="1:39" ht="28.8" x14ac:dyDescent="0.3">
      <c r="A135" s="50" t="s">
        <v>46</v>
      </c>
      <c r="B135" s="276" t="s">
        <v>605</v>
      </c>
      <c r="C135" s="50" t="s">
        <v>47</v>
      </c>
      <c r="D135" s="50"/>
      <c r="E135" s="50"/>
      <c r="F135" s="50"/>
      <c r="G135" s="50"/>
      <c r="H135" s="50"/>
      <c r="I135" s="50"/>
      <c r="J135" s="50"/>
      <c r="K135" s="50"/>
      <c r="L135" s="50"/>
      <c r="M135" s="50"/>
      <c r="N135" s="50"/>
      <c r="O135" s="50"/>
      <c r="P135" s="50"/>
      <c r="Q135" s="50"/>
      <c r="R135" s="50"/>
      <c r="S135" s="50"/>
      <c r="T135" s="50"/>
      <c r="U135" s="51"/>
      <c r="V135" s="51"/>
      <c r="W135" s="51"/>
      <c r="X135" s="51"/>
      <c r="Y135" s="51"/>
      <c r="Z135" s="51"/>
      <c r="AA135" s="51"/>
      <c r="AB135" s="51"/>
      <c r="AC135" s="51"/>
      <c r="AD135" s="51"/>
      <c r="AE135" s="51"/>
      <c r="AF135" s="51"/>
      <c r="AG135" s="51"/>
      <c r="AH135" s="51"/>
      <c r="AI135" s="51"/>
      <c r="AJ135" s="51"/>
      <c r="AK135" s="51"/>
      <c r="AL135" s="51"/>
      <c r="AM135" s="51"/>
    </row>
    <row r="136" spans="1:39" x14ac:dyDescent="0.3">
      <c r="A136" s="471" t="s">
        <v>48</v>
      </c>
      <c r="B136" s="471" t="s">
        <v>136</v>
      </c>
      <c r="C136" s="473">
        <v>14500</v>
      </c>
      <c r="D136" s="51" t="s">
        <v>49</v>
      </c>
      <c r="E136" s="50">
        <v>0</v>
      </c>
      <c r="F136" s="50">
        <v>500</v>
      </c>
      <c r="G136" s="50">
        <v>1000</v>
      </c>
      <c r="H136" s="50">
        <v>1500</v>
      </c>
      <c r="I136" s="50">
        <v>2000</v>
      </c>
      <c r="J136" s="50">
        <v>2500</v>
      </c>
      <c r="K136" s="50">
        <v>3000</v>
      </c>
      <c r="L136" s="50">
        <v>3500</v>
      </c>
      <c r="M136" s="50">
        <v>4000</v>
      </c>
      <c r="N136" s="50">
        <v>4500</v>
      </c>
      <c r="O136" s="50">
        <v>5000</v>
      </c>
      <c r="P136" s="50">
        <v>5500</v>
      </c>
      <c r="Q136" s="50">
        <v>6000</v>
      </c>
      <c r="R136" s="50">
        <v>6500</v>
      </c>
      <c r="S136" s="50">
        <v>7000</v>
      </c>
      <c r="T136" s="50">
        <v>7500</v>
      </c>
      <c r="U136" s="50">
        <v>8000</v>
      </c>
      <c r="V136" s="50">
        <v>8500</v>
      </c>
      <c r="W136" s="50">
        <v>9000</v>
      </c>
      <c r="X136" s="50">
        <v>9500</v>
      </c>
      <c r="Y136" s="50">
        <v>10000</v>
      </c>
      <c r="Z136" s="50">
        <v>10500</v>
      </c>
      <c r="AA136" s="50">
        <v>11000</v>
      </c>
      <c r="AB136" s="50">
        <v>11500</v>
      </c>
      <c r="AC136" s="50">
        <v>12000</v>
      </c>
      <c r="AD136" s="50">
        <v>12500</v>
      </c>
      <c r="AE136" s="50">
        <v>13000</v>
      </c>
      <c r="AF136" s="50">
        <v>13500</v>
      </c>
      <c r="AG136" s="50">
        <v>14000</v>
      </c>
      <c r="AH136" s="50">
        <v>14500</v>
      </c>
      <c r="AI136" s="51"/>
      <c r="AJ136" s="51"/>
      <c r="AK136" s="51"/>
      <c r="AL136" s="51"/>
      <c r="AM136" s="51"/>
    </row>
    <row r="137" spans="1:39" ht="15" thickBot="1" x14ac:dyDescent="0.35">
      <c r="A137" s="471"/>
      <c r="B137" s="471"/>
      <c r="C137" s="473"/>
      <c r="D137" s="51" t="s">
        <v>50</v>
      </c>
      <c r="E137" s="50">
        <v>0</v>
      </c>
      <c r="F137" s="52">
        <v>29.4861</v>
      </c>
      <c r="G137" s="52">
        <v>56.059699999999999</v>
      </c>
      <c r="H137" s="52">
        <v>77</v>
      </c>
      <c r="I137" s="52">
        <v>94.709800000000001</v>
      </c>
      <c r="J137" s="52">
        <v>111.19799999999999</v>
      </c>
      <c r="K137" s="52">
        <v>124.131</v>
      </c>
      <c r="L137" s="52">
        <v>136.26</v>
      </c>
      <c r="M137" s="52">
        <v>147.07300000000001</v>
      </c>
      <c r="N137" s="52">
        <v>154.041</v>
      </c>
      <c r="O137" s="52">
        <v>160.5</v>
      </c>
      <c r="P137" s="52">
        <v>165.566</v>
      </c>
      <c r="Q137" s="52">
        <v>167.49600000000001</v>
      </c>
      <c r="R137" s="52">
        <v>169.17599999999999</v>
      </c>
      <c r="S137" s="52">
        <v>169.47399999999999</v>
      </c>
      <c r="T137" s="52">
        <v>169.47399999999999</v>
      </c>
      <c r="U137" s="52">
        <v>169.47399999999999</v>
      </c>
      <c r="V137" s="52">
        <v>169.47399999999999</v>
      </c>
      <c r="W137" s="52">
        <v>169.47399999999999</v>
      </c>
      <c r="X137" s="52">
        <v>169.47399999999999</v>
      </c>
      <c r="Y137" s="52">
        <v>169.47399999999999</v>
      </c>
      <c r="Z137" s="52">
        <v>169.47399999999999</v>
      </c>
      <c r="AA137" s="52">
        <v>169.47399999999999</v>
      </c>
      <c r="AB137" s="52">
        <v>169.47399999999999</v>
      </c>
      <c r="AC137" s="52">
        <v>169.47399999999999</v>
      </c>
      <c r="AD137" s="52">
        <v>169.47399999999999</v>
      </c>
      <c r="AE137" s="52">
        <v>169.47399999999999</v>
      </c>
      <c r="AF137" s="52">
        <v>169.47399999999999</v>
      </c>
      <c r="AG137" s="52">
        <v>169.47399999999999</v>
      </c>
      <c r="AH137" s="52">
        <v>169.47399999999999</v>
      </c>
      <c r="AI137" s="51"/>
      <c r="AJ137" s="51"/>
      <c r="AK137" s="51"/>
      <c r="AL137" s="51"/>
      <c r="AM137" s="51"/>
    </row>
    <row r="138" spans="1:39" x14ac:dyDescent="0.3">
      <c r="A138" s="474" t="s">
        <v>265</v>
      </c>
      <c r="B138" s="475"/>
      <c r="C138" s="475"/>
      <c r="D138" s="475"/>
      <c r="E138" s="475"/>
      <c r="F138" s="475"/>
      <c r="G138" s="475"/>
      <c r="H138" s="475"/>
      <c r="I138" s="475"/>
      <c r="J138" s="475"/>
      <c r="K138" s="475"/>
      <c r="L138" s="475"/>
      <c r="M138" s="475"/>
      <c r="N138" s="475"/>
      <c r="O138" s="475"/>
      <c r="P138" s="475"/>
      <c r="Q138" s="475"/>
      <c r="R138" s="475"/>
      <c r="S138" s="475"/>
      <c r="T138" s="475"/>
      <c r="U138" s="475"/>
      <c r="V138" s="475"/>
      <c r="W138" s="475"/>
      <c r="X138" s="475"/>
      <c r="Y138" s="475"/>
      <c r="Z138" s="475"/>
      <c r="AA138" s="475"/>
      <c r="AB138" s="475"/>
      <c r="AC138" s="475"/>
      <c r="AD138" s="475"/>
      <c r="AE138" s="475"/>
      <c r="AF138" s="475"/>
      <c r="AG138" s="475"/>
      <c r="AH138" s="475"/>
      <c r="AI138" s="475"/>
      <c r="AJ138" s="475"/>
      <c r="AK138" s="475"/>
      <c r="AL138" s="476"/>
    </row>
    <row r="139" spans="1:39" x14ac:dyDescent="0.3">
      <c r="A139" s="471" t="s">
        <v>51</v>
      </c>
      <c r="B139" s="471" t="s">
        <v>136</v>
      </c>
      <c r="C139" s="473">
        <v>14500</v>
      </c>
      <c r="D139" s="51" t="s">
        <v>49</v>
      </c>
      <c r="E139" s="53">
        <v>0</v>
      </c>
      <c r="F139" s="53">
        <v>500</v>
      </c>
      <c r="G139" s="53">
        <v>1000</v>
      </c>
      <c r="H139" s="53">
        <v>1500</v>
      </c>
      <c r="I139" s="53">
        <v>2000</v>
      </c>
      <c r="J139" s="53">
        <v>2500</v>
      </c>
      <c r="K139" s="53">
        <v>3000</v>
      </c>
      <c r="L139" s="53">
        <v>3500</v>
      </c>
      <c r="M139" s="53">
        <v>4000</v>
      </c>
      <c r="N139" s="53">
        <v>4500</v>
      </c>
      <c r="O139" s="53">
        <v>5000</v>
      </c>
      <c r="P139" s="53">
        <v>5500</v>
      </c>
      <c r="Q139" s="53">
        <v>6000</v>
      </c>
      <c r="R139" s="53">
        <v>6500</v>
      </c>
      <c r="S139" s="53">
        <v>7000</v>
      </c>
      <c r="T139" s="53">
        <v>7500</v>
      </c>
      <c r="U139" s="53">
        <v>8000</v>
      </c>
      <c r="V139" s="53">
        <v>8500</v>
      </c>
      <c r="W139" s="53">
        <v>9000</v>
      </c>
      <c r="X139" s="53">
        <v>9500</v>
      </c>
      <c r="Y139" s="53">
        <v>10000</v>
      </c>
      <c r="Z139" s="53">
        <v>10500</v>
      </c>
      <c r="AA139" s="54">
        <v>11000</v>
      </c>
      <c r="AB139" s="53">
        <v>11500</v>
      </c>
      <c r="AC139" s="53">
        <v>12000</v>
      </c>
      <c r="AD139" s="53">
        <v>12500</v>
      </c>
      <c r="AE139" s="53">
        <v>13000</v>
      </c>
      <c r="AF139" s="53">
        <v>13500</v>
      </c>
      <c r="AG139" s="53">
        <v>14000</v>
      </c>
      <c r="AH139" s="54">
        <v>14500</v>
      </c>
      <c r="AI139" s="55"/>
      <c r="AJ139" s="55"/>
      <c r="AK139" s="55"/>
      <c r="AL139" s="55"/>
      <c r="AM139" s="56"/>
    </row>
    <row r="140" spans="1:39" ht="15" thickBot="1" x14ac:dyDescent="0.35">
      <c r="A140" s="471"/>
      <c r="B140" s="471"/>
      <c r="C140" s="473"/>
      <c r="D140" s="51" t="s">
        <v>50</v>
      </c>
      <c r="E140" s="57">
        <v>0</v>
      </c>
      <c r="F140" s="58">
        <v>29.4861</v>
      </c>
      <c r="G140" s="58">
        <v>56.059699999999999</v>
      </c>
      <c r="H140" s="58">
        <v>77</v>
      </c>
      <c r="I140" s="58">
        <v>94.709800000000001</v>
      </c>
      <c r="J140" s="58">
        <v>111.19799999999999</v>
      </c>
      <c r="K140" s="58">
        <v>124.131</v>
      </c>
      <c r="L140" s="58">
        <v>136.26</v>
      </c>
      <c r="M140" s="58">
        <v>147.07300000000001</v>
      </c>
      <c r="N140" s="58">
        <v>154.041</v>
      </c>
      <c r="O140" s="58">
        <v>160.5</v>
      </c>
      <c r="P140" s="58">
        <v>165.566</v>
      </c>
      <c r="Q140" s="58">
        <v>167.49600000000001</v>
      </c>
      <c r="R140" s="58">
        <v>169.17599999999999</v>
      </c>
      <c r="S140" s="58">
        <v>169.47399999999999</v>
      </c>
      <c r="T140" s="58">
        <v>169.47399999999999</v>
      </c>
      <c r="U140" s="58">
        <v>169.47399999999999</v>
      </c>
      <c r="V140" s="58">
        <v>169.47399999999999</v>
      </c>
      <c r="W140" s="58">
        <v>169.47399999999999</v>
      </c>
      <c r="X140" s="58">
        <v>169.47399999999999</v>
      </c>
      <c r="Y140" s="58">
        <v>169.47399999999999</v>
      </c>
      <c r="Z140" s="58">
        <v>169.47399999999999</v>
      </c>
      <c r="AA140" s="59">
        <v>169.47399999999999</v>
      </c>
      <c r="AB140" s="58">
        <v>169.47399999999999</v>
      </c>
      <c r="AC140" s="58">
        <v>169.47399999999999</v>
      </c>
      <c r="AD140" s="58">
        <v>169.47399999999999</v>
      </c>
      <c r="AE140" s="58">
        <v>169.47399999999999</v>
      </c>
      <c r="AF140" s="58">
        <v>169.47399999999999</v>
      </c>
      <c r="AG140" s="58">
        <v>169.47399999999999</v>
      </c>
      <c r="AH140" s="59">
        <v>169.47399999999999</v>
      </c>
      <c r="AI140" s="40"/>
      <c r="AJ140" s="40"/>
      <c r="AK140" s="40"/>
      <c r="AL140" s="40"/>
      <c r="AM140" s="60"/>
    </row>
    <row r="141" spans="1:39" x14ac:dyDescent="0.3">
      <c r="A141" s="471" t="s">
        <v>52</v>
      </c>
      <c r="B141" s="471" t="s">
        <v>136</v>
      </c>
      <c r="C141" s="473">
        <v>14500</v>
      </c>
      <c r="D141" s="51" t="s">
        <v>49</v>
      </c>
      <c r="E141" s="53">
        <v>0</v>
      </c>
      <c r="F141" s="53">
        <v>500</v>
      </c>
      <c r="G141" s="53">
        <v>1000</v>
      </c>
      <c r="H141" s="53">
        <v>1500</v>
      </c>
      <c r="I141" s="53">
        <v>2000</v>
      </c>
      <c r="J141" s="53">
        <v>2500</v>
      </c>
      <c r="K141" s="53">
        <v>3000</v>
      </c>
      <c r="L141" s="53">
        <v>3500</v>
      </c>
      <c r="M141" s="53">
        <v>4000</v>
      </c>
      <c r="N141" s="53">
        <v>4500</v>
      </c>
      <c r="O141" s="53">
        <v>5000</v>
      </c>
      <c r="P141" s="53">
        <v>5500</v>
      </c>
      <c r="Q141" s="53">
        <v>6000</v>
      </c>
      <c r="R141" s="53">
        <v>6500</v>
      </c>
      <c r="S141" s="53">
        <v>7000</v>
      </c>
      <c r="T141" s="53">
        <v>7500</v>
      </c>
      <c r="U141" s="53">
        <v>8000</v>
      </c>
      <c r="V141" s="53">
        <v>8500</v>
      </c>
      <c r="W141" s="53">
        <v>9000</v>
      </c>
      <c r="X141" s="53">
        <v>9500</v>
      </c>
      <c r="Y141" s="53">
        <v>10000</v>
      </c>
      <c r="Z141" s="53">
        <v>10500</v>
      </c>
      <c r="AA141" s="54">
        <v>11000</v>
      </c>
      <c r="AB141" s="53">
        <v>11500</v>
      </c>
      <c r="AC141" s="53">
        <v>12000</v>
      </c>
      <c r="AD141" s="53">
        <v>12500</v>
      </c>
      <c r="AE141" s="53">
        <v>13000</v>
      </c>
      <c r="AF141" s="53">
        <v>13500</v>
      </c>
      <c r="AG141" s="53">
        <v>14000</v>
      </c>
      <c r="AH141" s="54">
        <v>14500</v>
      </c>
      <c r="AI141" s="55"/>
      <c r="AJ141" s="55"/>
      <c r="AK141" s="55"/>
      <c r="AL141" s="55"/>
      <c r="AM141" s="56"/>
    </row>
    <row r="142" spans="1:39" ht="15" thickBot="1" x14ac:dyDescent="0.35">
      <c r="A142" s="471"/>
      <c r="B142" s="471"/>
      <c r="C142" s="473"/>
      <c r="D142" s="51" t="s">
        <v>50</v>
      </c>
      <c r="E142" s="57">
        <v>0</v>
      </c>
      <c r="F142" s="58">
        <v>29.4861</v>
      </c>
      <c r="G142" s="58">
        <v>56.059699999999999</v>
      </c>
      <c r="H142" s="58">
        <v>77</v>
      </c>
      <c r="I142" s="58">
        <v>94.709800000000001</v>
      </c>
      <c r="J142" s="58">
        <v>111.19799999999999</v>
      </c>
      <c r="K142" s="58">
        <v>124.131</v>
      </c>
      <c r="L142" s="58">
        <v>136.26</v>
      </c>
      <c r="M142" s="58">
        <v>147.07300000000001</v>
      </c>
      <c r="N142" s="58">
        <v>154.041</v>
      </c>
      <c r="O142" s="58">
        <v>160.5</v>
      </c>
      <c r="P142" s="58">
        <v>165.566</v>
      </c>
      <c r="Q142" s="58">
        <v>167.49600000000001</v>
      </c>
      <c r="R142" s="58">
        <v>169.17599999999999</v>
      </c>
      <c r="S142" s="58">
        <v>169.47399999999999</v>
      </c>
      <c r="T142" s="58">
        <v>169.47399999999999</v>
      </c>
      <c r="U142" s="58">
        <v>169.47399999999999</v>
      </c>
      <c r="V142" s="58">
        <v>169.47399999999999</v>
      </c>
      <c r="W142" s="58">
        <v>169.47399999999999</v>
      </c>
      <c r="X142" s="58">
        <v>169.47399999999999</v>
      </c>
      <c r="Y142" s="58">
        <v>169.47399999999999</v>
      </c>
      <c r="Z142" s="58">
        <v>169.47399999999999</v>
      </c>
      <c r="AA142" s="59">
        <v>169.47399999999999</v>
      </c>
      <c r="AB142" s="58">
        <v>169.47399999999999</v>
      </c>
      <c r="AC142" s="58">
        <v>169.47399999999999</v>
      </c>
      <c r="AD142" s="58">
        <v>169.47399999999999</v>
      </c>
      <c r="AE142" s="58">
        <v>169.47399999999999</v>
      </c>
      <c r="AF142" s="58">
        <v>169.47399999999999</v>
      </c>
      <c r="AG142" s="58">
        <v>169.47399999999999</v>
      </c>
      <c r="AH142" s="59">
        <v>169.47399999999999</v>
      </c>
      <c r="AI142" s="40"/>
      <c r="AJ142" s="40"/>
      <c r="AK142" s="40"/>
      <c r="AL142" s="40"/>
      <c r="AM142" s="60"/>
    </row>
    <row r="143" spans="1:39" x14ac:dyDescent="0.3">
      <c r="A143" s="477" t="s">
        <v>62</v>
      </c>
      <c r="B143" s="472">
        <v>0.5</v>
      </c>
      <c r="C143" s="473">
        <v>14500</v>
      </c>
      <c r="D143" s="51" t="s">
        <v>49</v>
      </c>
      <c r="E143" s="53">
        <v>0</v>
      </c>
      <c r="F143" s="53">
        <v>500</v>
      </c>
      <c r="G143" s="53">
        <v>1000</v>
      </c>
      <c r="H143" s="53">
        <v>1500</v>
      </c>
      <c r="I143" s="53">
        <v>2000</v>
      </c>
      <c r="J143" s="53">
        <v>2500</v>
      </c>
      <c r="K143" s="53">
        <v>3000</v>
      </c>
      <c r="L143" s="53">
        <v>3500</v>
      </c>
      <c r="M143" s="53">
        <v>4000</v>
      </c>
      <c r="N143" s="53">
        <v>4500</v>
      </c>
      <c r="O143" s="53">
        <v>5000</v>
      </c>
      <c r="P143" s="53">
        <v>5500</v>
      </c>
      <c r="Q143" s="53">
        <v>6000</v>
      </c>
      <c r="R143" s="53">
        <v>6500</v>
      </c>
      <c r="S143" s="53">
        <v>7000</v>
      </c>
      <c r="T143" s="53">
        <v>7500</v>
      </c>
      <c r="U143" s="53">
        <v>8000</v>
      </c>
      <c r="V143" s="53">
        <v>8500</v>
      </c>
      <c r="W143" s="53">
        <v>9000</v>
      </c>
      <c r="X143" s="53">
        <v>9500</v>
      </c>
      <c r="Y143" s="53">
        <v>10000</v>
      </c>
      <c r="Z143" s="53">
        <v>10500</v>
      </c>
      <c r="AA143" s="54">
        <v>11000</v>
      </c>
      <c r="AB143" s="53">
        <v>11500</v>
      </c>
      <c r="AC143" s="53">
        <v>12000</v>
      </c>
      <c r="AD143" s="53">
        <v>12500</v>
      </c>
      <c r="AE143" s="53">
        <v>13000</v>
      </c>
      <c r="AF143" s="53">
        <v>13500</v>
      </c>
      <c r="AG143" s="53">
        <v>14000</v>
      </c>
      <c r="AH143" s="54">
        <v>14500</v>
      </c>
      <c r="AI143" s="68"/>
      <c r="AJ143" s="68"/>
      <c r="AK143" s="68"/>
      <c r="AL143" s="68"/>
      <c r="AM143" s="69"/>
    </row>
    <row r="144" spans="1:39" ht="15" thickBot="1" x14ac:dyDescent="0.35">
      <c r="A144" s="478"/>
      <c r="B144" s="473"/>
      <c r="C144" s="473"/>
      <c r="D144" s="51" t="s">
        <v>50</v>
      </c>
      <c r="E144" s="57">
        <v>0</v>
      </c>
      <c r="F144" s="58">
        <v>29.4861</v>
      </c>
      <c r="G144" s="58">
        <v>56.059699999999999</v>
      </c>
      <c r="H144" s="58">
        <v>77</v>
      </c>
      <c r="I144" s="58">
        <v>94.709800000000001</v>
      </c>
      <c r="J144" s="58">
        <v>111.19799999999999</v>
      </c>
      <c r="K144" s="58">
        <v>124.131</v>
      </c>
      <c r="L144" s="58">
        <v>136.26</v>
      </c>
      <c r="M144" s="58">
        <v>147.07300000000001</v>
      </c>
      <c r="N144" s="58">
        <v>154.041</v>
      </c>
      <c r="O144" s="58">
        <v>160.5</v>
      </c>
      <c r="P144" s="58">
        <v>165.566</v>
      </c>
      <c r="Q144" s="58">
        <v>167.49600000000001</v>
      </c>
      <c r="R144" s="58">
        <v>169.17599999999999</v>
      </c>
      <c r="S144" s="58">
        <v>169.47399999999999</v>
      </c>
      <c r="T144" s="58">
        <v>169.47399999999999</v>
      </c>
      <c r="U144" s="58">
        <v>169.47399999999999</v>
      </c>
      <c r="V144" s="58">
        <v>169.47399999999999</v>
      </c>
      <c r="W144" s="58">
        <v>169.47399999999999</v>
      </c>
      <c r="X144" s="58">
        <v>169.47399999999999</v>
      </c>
      <c r="Y144" s="58">
        <v>169.47399999999999</v>
      </c>
      <c r="Z144" s="58">
        <v>169.47399999999999</v>
      </c>
      <c r="AA144" s="59">
        <v>169.47399999999999</v>
      </c>
      <c r="AB144" s="58">
        <v>169.47399999999999</v>
      </c>
      <c r="AC144" s="58">
        <v>169.47399999999999</v>
      </c>
      <c r="AD144" s="58">
        <v>169.47399999999999</v>
      </c>
      <c r="AE144" s="58">
        <v>169.47399999999999</v>
      </c>
      <c r="AF144" s="58">
        <v>169.47399999999999</v>
      </c>
      <c r="AG144" s="58">
        <v>169.47399999999999</v>
      </c>
      <c r="AH144" s="59">
        <v>169.47399999999999</v>
      </c>
      <c r="AI144" s="40"/>
      <c r="AJ144" s="40"/>
      <c r="AK144" s="40"/>
      <c r="AL144" s="40"/>
      <c r="AM144" s="60"/>
    </row>
    <row r="145" spans="1:39" x14ac:dyDescent="0.3">
      <c r="A145" s="474" t="s">
        <v>266</v>
      </c>
      <c r="B145" s="475"/>
      <c r="C145" s="475"/>
      <c r="D145" s="475"/>
      <c r="E145" s="475"/>
      <c r="F145" s="475"/>
      <c r="G145" s="475"/>
      <c r="H145" s="475"/>
      <c r="I145" s="475"/>
      <c r="J145" s="475"/>
      <c r="K145" s="475"/>
      <c r="L145" s="475"/>
      <c r="M145" s="475"/>
      <c r="N145" s="475"/>
      <c r="O145" s="475"/>
      <c r="P145" s="475"/>
      <c r="Q145" s="475"/>
      <c r="R145" s="475"/>
      <c r="S145" s="475"/>
      <c r="T145" s="475"/>
      <c r="U145" s="475"/>
      <c r="V145" s="475"/>
      <c r="W145" s="475"/>
      <c r="X145" s="475"/>
      <c r="Y145" s="475"/>
      <c r="Z145" s="475"/>
      <c r="AA145" s="475"/>
      <c r="AB145" s="475"/>
      <c r="AC145" s="475"/>
      <c r="AD145" s="475"/>
      <c r="AE145" s="475"/>
      <c r="AF145" s="475"/>
      <c r="AG145" s="475"/>
      <c r="AH145" s="475"/>
      <c r="AI145" s="475"/>
      <c r="AJ145" s="475"/>
      <c r="AK145" s="475"/>
      <c r="AL145" s="476"/>
    </row>
    <row r="146" spans="1:39" x14ac:dyDescent="0.3">
      <c r="A146" s="471" t="s">
        <v>53</v>
      </c>
      <c r="B146" s="471" t="s">
        <v>136</v>
      </c>
      <c r="C146" s="473">
        <v>14500</v>
      </c>
      <c r="D146" s="51" t="s">
        <v>49</v>
      </c>
      <c r="E146" s="53">
        <v>0</v>
      </c>
      <c r="F146" s="53">
        <v>500</v>
      </c>
      <c r="G146" s="53">
        <v>1000</v>
      </c>
      <c r="H146" s="53">
        <v>1500</v>
      </c>
      <c r="I146" s="53">
        <v>2000</v>
      </c>
      <c r="J146" s="53">
        <v>2500</v>
      </c>
      <c r="K146" s="53">
        <v>3000</v>
      </c>
      <c r="L146" s="53">
        <v>3500</v>
      </c>
      <c r="M146" s="53">
        <v>4000</v>
      </c>
      <c r="N146" s="53">
        <v>4500</v>
      </c>
      <c r="O146" s="53">
        <v>5000</v>
      </c>
      <c r="P146" s="53">
        <v>5500</v>
      </c>
      <c r="Q146" s="53">
        <v>6000</v>
      </c>
      <c r="R146" s="53">
        <v>6500</v>
      </c>
      <c r="S146" s="53">
        <v>7000</v>
      </c>
      <c r="T146" s="53">
        <v>7500</v>
      </c>
      <c r="U146" s="53">
        <v>8000</v>
      </c>
      <c r="V146" s="53">
        <v>8500</v>
      </c>
      <c r="W146" s="53">
        <v>9000</v>
      </c>
      <c r="X146" s="53">
        <v>9500</v>
      </c>
      <c r="Y146" s="53">
        <v>10000</v>
      </c>
      <c r="Z146" s="53">
        <v>10500</v>
      </c>
      <c r="AA146" s="54">
        <v>11000</v>
      </c>
      <c r="AB146" s="53">
        <v>11500</v>
      </c>
      <c r="AC146" s="53">
        <v>12000</v>
      </c>
      <c r="AD146" s="53">
        <v>12500</v>
      </c>
      <c r="AE146" s="53">
        <v>13000</v>
      </c>
      <c r="AF146" s="53">
        <v>13500</v>
      </c>
      <c r="AG146" s="53">
        <v>14000</v>
      </c>
      <c r="AH146" s="54">
        <v>14500</v>
      </c>
      <c r="AI146" s="55"/>
      <c r="AJ146" s="55"/>
      <c r="AK146" s="55"/>
      <c r="AL146" s="55"/>
      <c r="AM146" s="56"/>
    </row>
    <row r="147" spans="1:39" ht="15" thickBot="1" x14ac:dyDescent="0.35">
      <c r="A147" s="471"/>
      <c r="B147" s="471"/>
      <c r="C147" s="473"/>
      <c r="D147" s="51" t="s">
        <v>50</v>
      </c>
      <c r="E147" s="57">
        <v>0</v>
      </c>
      <c r="F147" s="58">
        <v>29.4861</v>
      </c>
      <c r="G147" s="58">
        <v>56.059699999999999</v>
      </c>
      <c r="H147" s="58">
        <v>77</v>
      </c>
      <c r="I147" s="58">
        <v>94.709800000000001</v>
      </c>
      <c r="J147" s="58">
        <v>111.19799999999999</v>
      </c>
      <c r="K147" s="58">
        <v>124.131</v>
      </c>
      <c r="L147" s="58">
        <v>136.26</v>
      </c>
      <c r="M147" s="58">
        <v>147.07300000000001</v>
      </c>
      <c r="N147" s="58">
        <v>154.041</v>
      </c>
      <c r="O147" s="58">
        <v>160.5</v>
      </c>
      <c r="P147" s="58">
        <v>165.566</v>
      </c>
      <c r="Q147" s="58">
        <v>167.49600000000001</v>
      </c>
      <c r="R147" s="58">
        <v>169.17599999999999</v>
      </c>
      <c r="S147" s="58">
        <v>169.47399999999999</v>
      </c>
      <c r="T147" s="58">
        <v>169.47399999999999</v>
      </c>
      <c r="U147" s="58">
        <v>169.47399999999999</v>
      </c>
      <c r="V147" s="58">
        <v>169.47399999999999</v>
      </c>
      <c r="W147" s="58">
        <v>169.47399999999999</v>
      </c>
      <c r="X147" s="58">
        <v>169.47399999999999</v>
      </c>
      <c r="Y147" s="58">
        <v>169.47399999999999</v>
      </c>
      <c r="Z147" s="58">
        <v>169.47399999999999</v>
      </c>
      <c r="AA147" s="59">
        <v>169.47399999999999</v>
      </c>
      <c r="AB147" s="58">
        <v>169.47399999999999</v>
      </c>
      <c r="AC147" s="58">
        <v>169.47399999999999</v>
      </c>
      <c r="AD147" s="58">
        <v>169.47399999999999</v>
      </c>
      <c r="AE147" s="58">
        <v>169.47399999999999</v>
      </c>
      <c r="AF147" s="58">
        <v>169.47399999999999</v>
      </c>
      <c r="AG147" s="58">
        <v>169.47399999999999</v>
      </c>
      <c r="AH147" s="59">
        <v>169.47399999999999</v>
      </c>
      <c r="AI147" s="40"/>
      <c r="AJ147" s="40"/>
      <c r="AK147" s="40"/>
      <c r="AL147" s="40"/>
      <c r="AM147" s="60"/>
    </row>
    <row r="148" spans="1:39" x14ac:dyDescent="0.3">
      <c r="A148" s="471" t="s">
        <v>54</v>
      </c>
      <c r="B148" s="471" t="s">
        <v>136</v>
      </c>
      <c r="C148" s="473">
        <v>14500</v>
      </c>
      <c r="D148" s="51" t="s">
        <v>49</v>
      </c>
      <c r="E148" s="53">
        <v>0</v>
      </c>
      <c r="F148" s="53">
        <v>500</v>
      </c>
      <c r="G148" s="53">
        <v>1000</v>
      </c>
      <c r="H148" s="53">
        <v>1500</v>
      </c>
      <c r="I148" s="53">
        <v>2000</v>
      </c>
      <c r="J148" s="53">
        <v>2500</v>
      </c>
      <c r="K148" s="53">
        <v>3000</v>
      </c>
      <c r="L148" s="53">
        <v>3500</v>
      </c>
      <c r="M148" s="53">
        <v>4000</v>
      </c>
      <c r="N148" s="53">
        <v>4500</v>
      </c>
      <c r="O148" s="53">
        <v>5000</v>
      </c>
      <c r="P148" s="53">
        <v>5500</v>
      </c>
      <c r="Q148" s="53">
        <v>6000</v>
      </c>
      <c r="R148" s="53">
        <v>6500</v>
      </c>
      <c r="S148" s="53">
        <v>7000</v>
      </c>
      <c r="T148" s="53">
        <v>7500</v>
      </c>
      <c r="U148" s="53">
        <v>8000</v>
      </c>
      <c r="V148" s="53">
        <v>8500</v>
      </c>
      <c r="W148" s="53">
        <v>9000</v>
      </c>
      <c r="X148" s="53">
        <v>9500</v>
      </c>
      <c r="Y148" s="53">
        <v>10000</v>
      </c>
      <c r="Z148" s="53">
        <v>10500</v>
      </c>
      <c r="AA148" s="54">
        <v>11000</v>
      </c>
      <c r="AB148" s="53">
        <v>11500</v>
      </c>
      <c r="AC148" s="53">
        <v>12000</v>
      </c>
      <c r="AD148" s="53">
        <v>12500</v>
      </c>
      <c r="AE148" s="53">
        <v>13000</v>
      </c>
      <c r="AF148" s="53">
        <v>13500</v>
      </c>
      <c r="AG148" s="53">
        <v>14000</v>
      </c>
      <c r="AH148" s="54">
        <v>14500</v>
      </c>
      <c r="AI148" s="55"/>
      <c r="AJ148" s="55"/>
      <c r="AK148" s="55"/>
      <c r="AL148" s="55"/>
      <c r="AM148" s="56"/>
    </row>
    <row r="149" spans="1:39" ht="15" thickBot="1" x14ac:dyDescent="0.35">
      <c r="A149" s="471"/>
      <c r="B149" s="471"/>
      <c r="C149" s="473"/>
      <c r="D149" s="51" t="s">
        <v>50</v>
      </c>
      <c r="E149" s="57">
        <v>0</v>
      </c>
      <c r="F149" s="58">
        <v>29.4861</v>
      </c>
      <c r="G149" s="58">
        <v>56.059699999999999</v>
      </c>
      <c r="H149" s="58">
        <v>77</v>
      </c>
      <c r="I149" s="58">
        <v>94.709800000000001</v>
      </c>
      <c r="J149" s="58">
        <v>111.19799999999999</v>
      </c>
      <c r="K149" s="58">
        <v>124.131</v>
      </c>
      <c r="L149" s="58">
        <v>136.26</v>
      </c>
      <c r="M149" s="58">
        <v>147.07300000000001</v>
      </c>
      <c r="N149" s="58">
        <v>154.041</v>
      </c>
      <c r="O149" s="58">
        <v>160.5</v>
      </c>
      <c r="P149" s="58">
        <v>165.566</v>
      </c>
      <c r="Q149" s="58">
        <v>167.49600000000001</v>
      </c>
      <c r="R149" s="58">
        <v>169.17599999999999</v>
      </c>
      <c r="S149" s="58">
        <v>169.47399999999999</v>
      </c>
      <c r="T149" s="58">
        <v>169.47399999999999</v>
      </c>
      <c r="U149" s="58">
        <v>169.47399999999999</v>
      </c>
      <c r="V149" s="58">
        <v>169.47399999999999</v>
      </c>
      <c r="W149" s="58">
        <v>169.47399999999999</v>
      </c>
      <c r="X149" s="58">
        <v>169.47399999999999</v>
      </c>
      <c r="Y149" s="58">
        <v>169.47399999999999</v>
      </c>
      <c r="Z149" s="58">
        <v>169.47399999999999</v>
      </c>
      <c r="AA149" s="59">
        <v>169.47399999999999</v>
      </c>
      <c r="AB149" s="58">
        <v>169.47399999999999</v>
      </c>
      <c r="AC149" s="58">
        <v>169.47399999999999</v>
      </c>
      <c r="AD149" s="58">
        <v>169.47399999999999</v>
      </c>
      <c r="AE149" s="58">
        <v>169.47399999999999</v>
      </c>
      <c r="AF149" s="58">
        <v>169.47399999999999</v>
      </c>
      <c r="AG149" s="58">
        <v>169.47399999999999</v>
      </c>
      <c r="AH149" s="59">
        <v>169.47399999999999</v>
      </c>
      <c r="AI149" s="40"/>
      <c r="AJ149" s="40"/>
      <c r="AK149" s="40"/>
      <c r="AL149" s="40"/>
      <c r="AM149" s="60"/>
    </row>
    <row r="150" spans="1:39" x14ac:dyDescent="0.3">
      <c r="A150" s="477" t="s">
        <v>63</v>
      </c>
      <c r="B150" s="472">
        <v>0.5</v>
      </c>
      <c r="C150" s="473">
        <v>14500</v>
      </c>
      <c r="D150" s="51" t="s">
        <v>49</v>
      </c>
      <c r="E150" s="53">
        <v>0</v>
      </c>
      <c r="F150" s="53">
        <v>500</v>
      </c>
      <c r="G150" s="53">
        <v>1000</v>
      </c>
      <c r="H150" s="53">
        <v>1500</v>
      </c>
      <c r="I150" s="53">
        <v>2000</v>
      </c>
      <c r="J150" s="53">
        <v>2500</v>
      </c>
      <c r="K150" s="53">
        <v>3000</v>
      </c>
      <c r="L150" s="53">
        <v>3500</v>
      </c>
      <c r="M150" s="53">
        <v>4000</v>
      </c>
      <c r="N150" s="53">
        <v>4500</v>
      </c>
      <c r="O150" s="53">
        <v>5000</v>
      </c>
      <c r="P150" s="53">
        <v>5500</v>
      </c>
      <c r="Q150" s="53">
        <v>6000</v>
      </c>
      <c r="R150" s="53">
        <v>6500</v>
      </c>
      <c r="S150" s="53">
        <v>7000</v>
      </c>
      <c r="T150" s="53">
        <v>7500</v>
      </c>
      <c r="U150" s="53">
        <v>8000</v>
      </c>
      <c r="V150" s="53">
        <v>8500</v>
      </c>
      <c r="W150" s="53">
        <v>9000</v>
      </c>
      <c r="X150" s="53">
        <v>9500</v>
      </c>
      <c r="Y150" s="53">
        <v>10000</v>
      </c>
      <c r="Z150" s="53">
        <v>10500</v>
      </c>
      <c r="AA150" s="54">
        <v>11000</v>
      </c>
      <c r="AB150" s="53">
        <v>11500</v>
      </c>
      <c r="AC150" s="53">
        <v>12000</v>
      </c>
      <c r="AD150" s="53">
        <v>12500</v>
      </c>
      <c r="AE150" s="53">
        <v>13000</v>
      </c>
      <c r="AF150" s="53">
        <v>13500</v>
      </c>
      <c r="AG150" s="53">
        <v>14000</v>
      </c>
      <c r="AH150" s="54">
        <v>14500</v>
      </c>
      <c r="AI150" s="68"/>
      <c r="AJ150" s="68"/>
      <c r="AK150" s="68"/>
      <c r="AL150" s="68"/>
      <c r="AM150" s="69"/>
    </row>
    <row r="151" spans="1:39" ht="15" thickBot="1" x14ac:dyDescent="0.35">
      <c r="A151" s="478"/>
      <c r="B151" s="473"/>
      <c r="C151" s="473"/>
      <c r="D151" s="51" t="s">
        <v>50</v>
      </c>
      <c r="E151" s="57">
        <v>0</v>
      </c>
      <c r="F151" s="58">
        <v>29.4861</v>
      </c>
      <c r="G151" s="58">
        <v>56.059699999999999</v>
      </c>
      <c r="H151" s="58">
        <v>77</v>
      </c>
      <c r="I151" s="58">
        <v>94.709800000000001</v>
      </c>
      <c r="J151" s="58">
        <v>111.19799999999999</v>
      </c>
      <c r="K151" s="58">
        <v>124.131</v>
      </c>
      <c r="L151" s="58">
        <v>136.26</v>
      </c>
      <c r="M151" s="58">
        <v>147.07300000000001</v>
      </c>
      <c r="N151" s="58">
        <v>154.041</v>
      </c>
      <c r="O151" s="58">
        <v>160.5</v>
      </c>
      <c r="P151" s="58">
        <v>165.566</v>
      </c>
      <c r="Q151" s="58">
        <v>167.49600000000001</v>
      </c>
      <c r="R151" s="58">
        <v>169.17599999999999</v>
      </c>
      <c r="S151" s="58">
        <v>169.47399999999999</v>
      </c>
      <c r="T151" s="58">
        <v>169.47399999999999</v>
      </c>
      <c r="U151" s="58">
        <v>169.47399999999999</v>
      </c>
      <c r="V151" s="58">
        <v>169.47399999999999</v>
      </c>
      <c r="W151" s="58">
        <v>169.47399999999999</v>
      </c>
      <c r="X151" s="58">
        <v>169.47399999999999</v>
      </c>
      <c r="Y151" s="58">
        <v>169.47399999999999</v>
      </c>
      <c r="Z151" s="58">
        <v>169.47399999999999</v>
      </c>
      <c r="AA151" s="59">
        <v>169.47399999999999</v>
      </c>
      <c r="AB151" s="58">
        <v>169.47399999999999</v>
      </c>
      <c r="AC151" s="58">
        <v>169.47399999999999</v>
      </c>
      <c r="AD151" s="58">
        <v>169.47399999999999</v>
      </c>
      <c r="AE151" s="58">
        <v>169.47399999999999</v>
      </c>
      <c r="AF151" s="58">
        <v>169.47399999999999</v>
      </c>
      <c r="AG151" s="58">
        <v>169.47399999999999</v>
      </c>
      <c r="AH151" s="59">
        <v>169.47399999999999</v>
      </c>
      <c r="AI151" s="40"/>
      <c r="AJ151" s="40"/>
      <c r="AK151" s="40"/>
      <c r="AL151" s="40"/>
      <c r="AM151" s="60"/>
    </row>
    <row r="152" spans="1:39" x14ac:dyDescent="0.3">
      <c r="A152" s="474" t="s">
        <v>267</v>
      </c>
      <c r="B152" s="475"/>
      <c r="C152" s="475"/>
      <c r="D152" s="475"/>
      <c r="E152" s="475"/>
      <c r="F152" s="475"/>
      <c r="G152" s="475"/>
      <c r="H152" s="475"/>
      <c r="I152" s="475"/>
      <c r="J152" s="475"/>
      <c r="K152" s="475"/>
      <c r="L152" s="475"/>
      <c r="M152" s="475"/>
      <c r="N152" s="475"/>
      <c r="O152" s="475"/>
      <c r="P152" s="475"/>
      <c r="Q152" s="475"/>
      <c r="R152" s="475"/>
      <c r="S152" s="475"/>
      <c r="T152" s="475"/>
      <c r="U152" s="475"/>
      <c r="V152" s="475"/>
      <c r="W152" s="475"/>
      <c r="X152" s="475"/>
      <c r="Y152" s="475"/>
      <c r="Z152" s="475"/>
      <c r="AA152" s="475"/>
      <c r="AB152" s="475"/>
      <c r="AC152" s="475"/>
      <c r="AD152" s="475"/>
      <c r="AE152" s="475"/>
      <c r="AF152" s="475"/>
      <c r="AG152" s="475"/>
      <c r="AH152" s="475"/>
      <c r="AI152" s="475"/>
      <c r="AJ152" s="475"/>
      <c r="AK152" s="475"/>
      <c r="AL152" s="476"/>
    </row>
    <row r="153" spans="1:39" x14ac:dyDescent="0.3">
      <c r="A153" s="471" t="s">
        <v>55</v>
      </c>
      <c r="B153" s="471" t="s">
        <v>136</v>
      </c>
      <c r="C153" s="473">
        <v>14500</v>
      </c>
      <c r="D153" s="51" t="s">
        <v>49</v>
      </c>
      <c r="E153" s="53">
        <v>0</v>
      </c>
      <c r="F153" s="53">
        <v>500</v>
      </c>
      <c r="G153" s="53">
        <v>1000</v>
      </c>
      <c r="H153" s="53">
        <v>1500</v>
      </c>
      <c r="I153" s="53">
        <v>2000</v>
      </c>
      <c r="J153" s="53">
        <v>2500</v>
      </c>
      <c r="K153" s="53">
        <v>3000</v>
      </c>
      <c r="L153" s="53">
        <v>3500</v>
      </c>
      <c r="M153" s="53">
        <v>4000</v>
      </c>
      <c r="N153" s="53">
        <v>4500</v>
      </c>
      <c r="O153" s="53">
        <v>5000</v>
      </c>
      <c r="P153" s="53">
        <v>5500</v>
      </c>
      <c r="Q153" s="53">
        <v>6000</v>
      </c>
      <c r="R153" s="53">
        <v>6500</v>
      </c>
      <c r="S153" s="53">
        <v>7000</v>
      </c>
      <c r="T153" s="53">
        <v>7500</v>
      </c>
      <c r="U153" s="53">
        <v>8000</v>
      </c>
      <c r="V153" s="53">
        <v>8500</v>
      </c>
      <c r="W153" s="53">
        <v>9000</v>
      </c>
      <c r="X153" s="53">
        <v>9500</v>
      </c>
      <c r="Y153" s="53">
        <v>10000</v>
      </c>
      <c r="Z153" s="53">
        <v>10500</v>
      </c>
      <c r="AA153" s="54">
        <v>11000</v>
      </c>
      <c r="AB153" s="53">
        <v>11500</v>
      </c>
      <c r="AC153" s="53">
        <v>12000</v>
      </c>
      <c r="AD153" s="53">
        <v>12500</v>
      </c>
      <c r="AE153" s="53">
        <v>13000</v>
      </c>
      <c r="AF153" s="53">
        <v>13500</v>
      </c>
      <c r="AG153" s="53">
        <v>14000</v>
      </c>
      <c r="AH153" s="54">
        <v>14500</v>
      </c>
      <c r="AI153" s="55"/>
      <c r="AJ153" s="55"/>
      <c r="AK153" s="55"/>
      <c r="AL153" s="55"/>
      <c r="AM153" s="56"/>
    </row>
    <row r="154" spans="1:39" ht="15" thickBot="1" x14ac:dyDescent="0.35">
      <c r="A154" s="471"/>
      <c r="B154" s="471"/>
      <c r="C154" s="473"/>
      <c r="D154" s="51" t="s">
        <v>50</v>
      </c>
      <c r="E154" s="57">
        <v>0</v>
      </c>
      <c r="F154" s="58">
        <v>29.4861</v>
      </c>
      <c r="G154" s="58">
        <v>56.059699999999999</v>
      </c>
      <c r="H154" s="58">
        <v>77</v>
      </c>
      <c r="I154" s="58">
        <v>94.709800000000001</v>
      </c>
      <c r="J154" s="58">
        <v>111.19799999999999</v>
      </c>
      <c r="K154" s="58">
        <v>124.131</v>
      </c>
      <c r="L154" s="58">
        <v>136.26</v>
      </c>
      <c r="M154" s="58">
        <v>147.07300000000001</v>
      </c>
      <c r="N154" s="58">
        <v>154.041</v>
      </c>
      <c r="O154" s="58">
        <v>160.5</v>
      </c>
      <c r="P154" s="58">
        <v>165.566</v>
      </c>
      <c r="Q154" s="58">
        <v>167.49600000000001</v>
      </c>
      <c r="R154" s="58">
        <v>169.17599999999999</v>
      </c>
      <c r="S154" s="58">
        <v>169.47399999999999</v>
      </c>
      <c r="T154" s="58">
        <v>169.47399999999999</v>
      </c>
      <c r="U154" s="58">
        <v>169.47399999999999</v>
      </c>
      <c r="V154" s="58">
        <v>169.47399999999999</v>
      </c>
      <c r="W154" s="58">
        <v>169.47399999999999</v>
      </c>
      <c r="X154" s="58">
        <v>169.47399999999999</v>
      </c>
      <c r="Y154" s="58">
        <v>169.47399999999999</v>
      </c>
      <c r="Z154" s="58">
        <v>169.47399999999999</v>
      </c>
      <c r="AA154" s="59">
        <v>169.47399999999999</v>
      </c>
      <c r="AB154" s="58">
        <v>169.47399999999999</v>
      </c>
      <c r="AC154" s="58">
        <v>169.47399999999999</v>
      </c>
      <c r="AD154" s="58">
        <v>169.47399999999999</v>
      </c>
      <c r="AE154" s="58">
        <v>169.47399999999999</v>
      </c>
      <c r="AF154" s="58">
        <v>169.47399999999999</v>
      </c>
      <c r="AG154" s="58">
        <v>169.47399999999999</v>
      </c>
      <c r="AH154" s="59">
        <v>169.47399999999999</v>
      </c>
      <c r="AI154" s="40"/>
      <c r="AJ154" s="40"/>
      <c r="AK154" s="40"/>
      <c r="AL154" s="40"/>
      <c r="AM154" s="60"/>
    </row>
    <row r="155" spans="1:39" x14ac:dyDescent="0.3">
      <c r="A155" s="474" t="s">
        <v>268</v>
      </c>
      <c r="B155" s="475"/>
      <c r="C155" s="475"/>
      <c r="D155" s="475"/>
      <c r="E155" s="475"/>
      <c r="F155" s="475"/>
      <c r="G155" s="475"/>
      <c r="H155" s="475"/>
      <c r="I155" s="475"/>
      <c r="J155" s="475"/>
      <c r="K155" s="475"/>
      <c r="L155" s="475"/>
      <c r="M155" s="475"/>
      <c r="N155" s="475"/>
      <c r="O155" s="475"/>
      <c r="P155" s="475"/>
      <c r="Q155" s="475"/>
      <c r="R155" s="475"/>
      <c r="S155" s="475"/>
      <c r="T155" s="475"/>
      <c r="U155" s="475"/>
      <c r="V155" s="475"/>
      <c r="W155" s="475"/>
      <c r="X155" s="475"/>
      <c r="Y155" s="475"/>
      <c r="Z155" s="475"/>
      <c r="AA155" s="475"/>
      <c r="AB155" s="475"/>
      <c r="AC155" s="475"/>
      <c r="AD155" s="475"/>
      <c r="AE155" s="475"/>
      <c r="AF155" s="475"/>
      <c r="AG155" s="475"/>
      <c r="AH155" s="475"/>
      <c r="AI155" s="475"/>
      <c r="AJ155" s="475"/>
      <c r="AK155" s="475"/>
      <c r="AL155" s="476"/>
    </row>
    <row r="156" spans="1:39" x14ac:dyDescent="0.3">
      <c r="A156" s="471" t="s">
        <v>56</v>
      </c>
      <c r="B156" s="471" t="s">
        <v>136</v>
      </c>
      <c r="C156" s="473">
        <v>14500</v>
      </c>
      <c r="D156" s="51" t="s">
        <v>49</v>
      </c>
      <c r="E156" s="53">
        <v>0</v>
      </c>
      <c r="F156" s="53">
        <v>500</v>
      </c>
      <c r="G156" s="53">
        <v>1000</v>
      </c>
      <c r="H156" s="53">
        <v>1500</v>
      </c>
      <c r="I156" s="53">
        <v>2000</v>
      </c>
      <c r="J156" s="53">
        <v>2500</v>
      </c>
      <c r="K156" s="53">
        <v>3000</v>
      </c>
      <c r="L156" s="53">
        <v>3500</v>
      </c>
      <c r="M156" s="53">
        <v>4000</v>
      </c>
      <c r="N156" s="53">
        <v>4500</v>
      </c>
      <c r="O156" s="53">
        <v>5000</v>
      </c>
      <c r="P156" s="53">
        <v>5500</v>
      </c>
      <c r="Q156" s="53">
        <v>6000</v>
      </c>
      <c r="R156" s="53">
        <v>6500</v>
      </c>
      <c r="S156" s="53">
        <v>7000</v>
      </c>
      <c r="T156" s="53">
        <v>7500</v>
      </c>
      <c r="U156" s="53">
        <v>8000</v>
      </c>
      <c r="V156" s="53">
        <v>8500</v>
      </c>
      <c r="W156" s="53">
        <v>9000</v>
      </c>
      <c r="X156" s="53">
        <v>9500</v>
      </c>
      <c r="Y156" s="53">
        <v>10000</v>
      </c>
      <c r="Z156" s="53">
        <v>10500</v>
      </c>
      <c r="AA156" s="54">
        <v>11000</v>
      </c>
      <c r="AB156" s="53">
        <v>11500</v>
      </c>
      <c r="AC156" s="53">
        <v>12000</v>
      </c>
      <c r="AD156" s="53">
        <v>12500</v>
      </c>
      <c r="AE156" s="53">
        <v>13000</v>
      </c>
      <c r="AF156" s="53">
        <v>13500</v>
      </c>
      <c r="AG156" s="53">
        <v>14000</v>
      </c>
      <c r="AH156" s="54">
        <v>14500</v>
      </c>
      <c r="AI156" s="55"/>
      <c r="AJ156" s="55"/>
      <c r="AK156" s="55"/>
      <c r="AL156" s="55"/>
      <c r="AM156" s="56"/>
    </row>
    <row r="157" spans="1:39" ht="15" thickBot="1" x14ac:dyDescent="0.35">
      <c r="A157" s="471"/>
      <c r="B157" s="471"/>
      <c r="C157" s="473"/>
      <c r="D157" s="51" t="s">
        <v>50</v>
      </c>
      <c r="E157" s="57">
        <v>0</v>
      </c>
      <c r="F157" s="58">
        <v>29.4861</v>
      </c>
      <c r="G157" s="58">
        <v>56.059699999999999</v>
      </c>
      <c r="H157" s="58">
        <v>77</v>
      </c>
      <c r="I157" s="58">
        <v>94.709800000000001</v>
      </c>
      <c r="J157" s="58">
        <v>111.19799999999999</v>
      </c>
      <c r="K157" s="58">
        <v>124.131</v>
      </c>
      <c r="L157" s="58">
        <v>136.26</v>
      </c>
      <c r="M157" s="58">
        <v>147.07300000000001</v>
      </c>
      <c r="N157" s="58">
        <v>154.041</v>
      </c>
      <c r="O157" s="58">
        <v>160.5</v>
      </c>
      <c r="P157" s="58">
        <v>165.566</v>
      </c>
      <c r="Q157" s="58">
        <v>167.49600000000001</v>
      </c>
      <c r="R157" s="58">
        <v>169.17599999999999</v>
      </c>
      <c r="S157" s="58">
        <v>169.47399999999999</v>
      </c>
      <c r="T157" s="58">
        <v>169.47399999999999</v>
      </c>
      <c r="U157" s="58">
        <v>169.47399999999999</v>
      </c>
      <c r="V157" s="58">
        <v>169.47399999999999</v>
      </c>
      <c r="W157" s="58">
        <v>169.47399999999999</v>
      </c>
      <c r="X157" s="58">
        <v>169.47399999999999</v>
      </c>
      <c r="Y157" s="58">
        <v>169.47399999999999</v>
      </c>
      <c r="Z157" s="58">
        <v>169.47399999999999</v>
      </c>
      <c r="AA157" s="59">
        <v>169.47399999999999</v>
      </c>
      <c r="AB157" s="58">
        <v>169.47399999999999</v>
      </c>
      <c r="AC157" s="58">
        <v>169.47399999999999</v>
      </c>
      <c r="AD157" s="58">
        <v>169.47399999999999</v>
      </c>
      <c r="AE157" s="58">
        <v>169.47399999999999</v>
      </c>
      <c r="AF157" s="58">
        <v>169.47399999999999</v>
      </c>
      <c r="AG157" s="58">
        <v>169.47399999999999</v>
      </c>
      <c r="AH157" s="59">
        <v>169.47399999999999</v>
      </c>
      <c r="AI157" s="40"/>
      <c r="AJ157" s="40"/>
      <c r="AK157" s="40"/>
      <c r="AL157" s="40"/>
      <c r="AM157" s="60"/>
    </row>
    <row r="158" spans="1:39" x14ac:dyDescent="0.3">
      <c r="A158" s="61"/>
      <c r="B158" s="61"/>
      <c r="C158" s="15"/>
      <c r="D158" s="62"/>
      <c r="E158" s="63"/>
      <c r="F158" s="63"/>
      <c r="G158" s="63"/>
      <c r="H158" s="63"/>
      <c r="I158" s="63"/>
      <c r="J158" s="63"/>
      <c r="K158" s="63"/>
      <c r="L158" s="63"/>
      <c r="M158" s="63"/>
      <c r="N158" s="63"/>
      <c r="O158" s="63"/>
      <c r="P158" s="63"/>
      <c r="Q158" s="63"/>
      <c r="R158" s="63"/>
      <c r="S158" s="63"/>
      <c r="T158" s="63"/>
      <c r="U158" s="63"/>
      <c r="V158" s="63"/>
      <c r="W158" s="63"/>
      <c r="X158" s="12"/>
      <c r="Y158" s="12"/>
      <c r="Z158" s="12"/>
      <c r="AA158" s="12"/>
      <c r="AB158" s="12"/>
      <c r="AC158" s="12"/>
      <c r="AD158" s="12"/>
      <c r="AE158" s="12"/>
      <c r="AF158" s="12"/>
      <c r="AG158" s="12"/>
      <c r="AH158" s="12"/>
      <c r="AI158" s="12"/>
      <c r="AJ158" s="12"/>
      <c r="AK158" s="12"/>
      <c r="AL158" s="12"/>
    </row>
    <row r="159" spans="1:39" ht="15" thickBot="1" x14ac:dyDescent="0.35">
      <c r="A159" s="61"/>
      <c r="B159" s="61"/>
      <c r="C159" s="15"/>
      <c r="D159" s="62"/>
      <c r="E159" s="63"/>
      <c r="F159" s="63"/>
      <c r="G159" s="63"/>
      <c r="H159" s="63"/>
      <c r="I159" s="63"/>
      <c r="J159" s="63"/>
      <c r="K159" s="63"/>
      <c r="L159" s="63"/>
      <c r="M159" s="63"/>
      <c r="N159" s="63"/>
      <c r="O159" s="63"/>
      <c r="P159" s="63"/>
      <c r="Q159" s="63"/>
      <c r="R159" s="63"/>
      <c r="S159" s="63"/>
      <c r="T159" s="63"/>
      <c r="U159" s="63"/>
      <c r="V159" s="63"/>
      <c r="W159" s="63"/>
      <c r="X159" s="12"/>
      <c r="Y159" s="12"/>
      <c r="Z159" s="12"/>
      <c r="AA159" s="12"/>
      <c r="AB159" s="12"/>
      <c r="AC159" s="12"/>
      <c r="AD159" s="12"/>
      <c r="AE159" s="12"/>
      <c r="AF159" s="12"/>
      <c r="AG159" s="12"/>
      <c r="AH159" s="12"/>
      <c r="AI159" s="12"/>
      <c r="AJ159" s="12"/>
      <c r="AK159" s="12"/>
      <c r="AL159" s="12"/>
    </row>
    <row r="160" spans="1:39" x14ac:dyDescent="0.3">
      <c r="A160" s="474" t="s">
        <v>57</v>
      </c>
      <c r="B160" s="475"/>
      <c r="C160" s="475"/>
      <c r="D160" s="475"/>
      <c r="E160" s="475"/>
      <c r="F160" s="475"/>
      <c r="G160" s="475"/>
      <c r="H160" s="475"/>
      <c r="I160" s="475"/>
      <c r="J160" s="475"/>
      <c r="K160" s="475"/>
      <c r="L160" s="475"/>
      <c r="M160" s="475"/>
      <c r="N160" s="475"/>
      <c r="O160" s="475"/>
      <c r="P160" s="475"/>
      <c r="Q160" s="475"/>
      <c r="R160" s="475"/>
      <c r="S160" s="475"/>
      <c r="T160" s="475"/>
      <c r="U160" s="475"/>
      <c r="V160" s="475"/>
      <c r="W160" s="475"/>
      <c r="X160" s="475"/>
      <c r="Y160" s="475"/>
      <c r="Z160" s="475"/>
      <c r="AA160" s="475"/>
      <c r="AB160" s="475"/>
      <c r="AC160" s="475"/>
      <c r="AD160" s="475"/>
      <c r="AE160" s="475"/>
      <c r="AF160" s="475"/>
      <c r="AG160" s="475"/>
      <c r="AH160" s="475"/>
      <c r="AI160" s="475"/>
      <c r="AJ160" s="475"/>
      <c r="AK160" s="475"/>
      <c r="AL160" s="476"/>
    </row>
    <row r="161" spans="1:38" x14ac:dyDescent="0.3">
      <c r="A161" s="471" t="s">
        <v>58</v>
      </c>
      <c r="B161" s="171" t="s">
        <v>59</v>
      </c>
      <c r="C161" s="64">
        <v>2010</v>
      </c>
      <c r="D161" s="65">
        <v>2015</v>
      </c>
      <c r="E161" s="64">
        <v>2020</v>
      </c>
      <c r="F161" s="65">
        <v>2025</v>
      </c>
      <c r="G161" s="64">
        <v>2030</v>
      </c>
      <c r="H161" s="65">
        <v>2035</v>
      </c>
      <c r="I161" s="64">
        <v>2040</v>
      </c>
      <c r="J161" s="65">
        <v>2045</v>
      </c>
      <c r="K161" s="64">
        <v>2050</v>
      </c>
      <c r="L161" s="65">
        <v>2055</v>
      </c>
      <c r="M161" s="64">
        <v>2060</v>
      </c>
      <c r="N161" s="65">
        <v>2065</v>
      </c>
      <c r="O161" s="64">
        <v>2070</v>
      </c>
      <c r="P161" s="65">
        <v>2075</v>
      </c>
      <c r="Q161" s="64">
        <v>2080</v>
      </c>
      <c r="R161" s="65">
        <v>2085</v>
      </c>
      <c r="S161" s="64">
        <v>2090</v>
      </c>
      <c r="T161" s="65">
        <v>2095</v>
      </c>
      <c r="U161" s="64">
        <v>2100</v>
      </c>
      <c r="V161" s="63"/>
      <c r="W161" s="63"/>
      <c r="X161" s="12"/>
      <c r="Y161" s="12"/>
      <c r="Z161" s="12"/>
      <c r="AA161" s="12"/>
      <c r="AB161" s="12"/>
      <c r="AC161" s="12"/>
      <c r="AD161" s="12"/>
      <c r="AE161" s="12"/>
      <c r="AF161" s="12"/>
      <c r="AG161" s="12"/>
      <c r="AH161" s="12"/>
      <c r="AI161" s="12"/>
      <c r="AJ161" s="12"/>
      <c r="AK161" s="12"/>
      <c r="AL161" s="12"/>
    </row>
    <row r="162" spans="1:38" x14ac:dyDescent="0.3">
      <c r="A162" s="471"/>
      <c r="B162" s="171" t="s">
        <v>60</v>
      </c>
      <c r="C162" s="66">
        <v>0</v>
      </c>
      <c r="D162" s="67">
        <v>0</v>
      </c>
      <c r="E162" s="66">
        <v>0</v>
      </c>
      <c r="F162" s="67">
        <v>0</v>
      </c>
      <c r="G162" s="66">
        <v>0</v>
      </c>
      <c r="H162" s="67">
        <v>0</v>
      </c>
      <c r="I162" s="66">
        <v>0</v>
      </c>
      <c r="J162" s="67">
        <v>0</v>
      </c>
      <c r="K162" s="66">
        <v>0</v>
      </c>
      <c r="L162" s="67">
        <v>0</v>
      </c>
      <c r="M162" s="66">
        <v>0</v>
      </c>
      <c r="N162" s="67">
        <v>0</v>
      </c>
      <c r="O162" s="66">
        <v>0</v>
      </c>
      <c r="P162" s="67">
        <v>0</v>
      </c>
      <c r="Q162" s="66">
        <v>0</v>
      </c>
      <c r="R162" s="67">
        <v>0</v>
      </c>
      <c r="S162" s="66">
        <v>0</v>
      </c>
      <c r="T162" s="67">
        <v>0</v>
      </c>
      <c r="U162" s="66">
        <v>0</v>
      </c>
      <c r="V162" s="63"/>
      <c r="W162" s="63"/>
      <c r="X162" s="12"/>
      <c r="Y162" s="12"/>
      <c r="Z162" s="12"/>
      <c r="AA162" s="12"/>
      <c r="AB162" s="12"/>
      <c r="AC162" s="12"/>
      <c r="AD162" s="12"/>
      <c r="AE162" s="12"/>
      <c r="AF162" s="12"/>
      <c r="AG162" s="12"/>
      <c r="AH162" s="12"/>
      <c r="AI162" s="12"/>
      <c r="AJ162" s="12"/>
      <c r="AK162" s="12"/>
      <c r="AL162" s="12"/>
    </row>
    <row r="163" spans="1:38" x14ac:dyDescent="0.3">
      <c r="A163" s="471" t="s">
        <v>61</v>
      </c>
      <c r="B163" s="171" t="s">
        <v>59</v>
      </c>
      <c r="C163" s="64">
        <v>2010</v>
      </c>
      <c r="D163" s="65">
        <v>2015</v>
      </c>
      <c r="E163" s="64">
        <v>2020</v>
      </c>
      <c r="F163" s="65">
        <v>2025</v>
      </c>
      <c r="G163" s="64">
        <v>2030</v>
      </c>
      <c r="H163" s="65">
        <v>2035</v>
      </c>
      <c r="I163" s="64">
        <v>2040</v>
      </c>
      <c r="J163" s="65">
        <v>2045</v>
      </c>
      <c r="K163" s="64">
        <v>2050</v>
      </c>
      <c r="L163" s="65">
        <v>2055</v>
      </c>
      <c r="M163" s="64">
        <v>2060</v>
      </c>
      <c r="N163" s="65">
        <v>2065</v>
      </c>
      <c r="O163" s="64">
        <v>2070</v>
      </c>
      <c r="P163" s="65">
        <v>2075</v>
      </c>
      <c r="Q163" s="64">
        <v>2080</v>
      </c>
      <c r="R163" s="65">
        <v>2085</v>
      </c>
      <c r="S163" s="64">
        <v>2090</v>
      </c>
      <c r="T163" s="65">
        <v>2095</v>
      </c>
      <c r="U163" s="64">
        <v>2100</v>
      </c>
      <c r="V163" s="63"/>
      <c r="W163" s="63"/>
      <c r="X163" s="12"/>
      <c r="Y163" s="12"/>
      <c r="Z163" s="12"/>
      <c r="AA163" s="12"/>
      <c r="AB163" s="12"/>
      <c r="AC163" s="12"/>
      <c r="AD163" s="12"/>
      <c r="AE163" s="12"/>
      <c r="AF163" s="12"/>
      <c r="AG163" s="12"/>
      <c r="AH163" s="12"/>
      <c r="AI163" s="12"/>
      <c r="AJ163" s="12"/>
      <c r="AK163" s="12"/>
      <c r="AL163" s="12"/>
    </row>
    <row r="164" spans="1:38" x14ac:dyDescent="0.3">
      <c r="A164" s="471"/>
      <c r="B164" s="171" t="s">
        <v>60</v>
      </c>
      <c r="C164" s="66">
        <v>0.2</v>
      </c>
      <c r="D164" s="67">
        <v>0.19</v>
      </c>
      <c r="E164" s="66">
        <v>0.18</v>
      </c>
      <c r="F164" s="67">
        <v>0.17</v>
      </c>
      <c r="G164" s="66">
        <v>0.16</v>
      </c>
      <c r="H164" s="67">
        <v>0.15</v>
      </c>
      <c r="I164" s="66">
        <v>0.14000000000000001</v>
      </c>
      <c r="J164" s="67">
        <v>0.13</v>
      </c>
      <c r="K164" s="66">
        <v>0.12</v>
      </c>
      <c r="L164" s="67">
        <v>0.11</v>
      </c>
      <c r="M164" s="66">
        <v>0.1</v>
      </c>
      <c r="N164" s="67">
        <v>0.09</v>
      </c>
      <c r="O164" s="66">
        <v>0.08</v>
      </c>
      <c r="P164" s="67">
        <v>7.0000000000000007E-2</v>
      </c>
      <c r="Q164" s="66">
        <v>0.06</v>
      </c>
      <c r="R164" s="67">
        <v>0.05</v>
      </c>
      <c r="S164" s="66">
        <v>0.04</v>
      </c>
      <c r="T164" s="67">
        <v>0.03</v>
      </c>
      <c r="U164" s="66">
        <v>0.02</v>
      </c>
    </row>
    <row r="165" spans="1:38" x14ac:dyDescent="0.3">
      <c r="A165" s="15"/>
      <c r="B165" s="15"/>
      <c r="C165" s="15"/>
    </row>
    <row r="166" spans="1:38" x14ac:dyDescent="0.3">
      <c r="A166" s="80" t="s">
        <v>892</v>
      </c>
      <c r="B166" s="10"/>
      <c r="C166" s="10"/>
    </row>
    <row r="167" spans="1:38" x14ac:dyDescent="0.3">
      <c r="A167" s="211" t="s">
        <v>893</v>
      </c>
      <c r="B167" s="212" t="s">
        <v>80</v>
      </c>
      <c r="C167" s="214">
        <v>1</v>
      </c>
    </row>
    <row r="168" spans="1:38" x14ac:dyDescent="0.3">
      <c r="A168" s="211" t="s">
        <v>894</v>
      </c>
      <c r="B168" s="212" t="s">
        <v>80</v>
      </c>
      <c r="C168" s="214">
        <v>0</v>
      </c>
    </row>
    <row r="169" spans="1:38" x14ac:dyDescent="0.3">
      <c r="A169" s="15"/>
      <c r="B169" s="15"/>
      <c r="C169" s="15"/>
    </row>
    <row r="170" spans="1:38" x14ac:dyDescent="0.3">
      <c r="A170" s="296" t="s">
        <v>875</v>
      </c>
      <c r="B170" s="296"/>
      <c r="C170" s="296"/>
    </row>
    <row r="171" spans="1:38" x14ac:dyDescent="0.3">
      <c r="A171" s="29" t="s">
        <v>849</v>
      </c>
      <c r="B171" s="7" t="s">
        <v>80</v>
      </c>
      <c r="C171" s="70">
        <v>0</v>
      </c>
    </row>
    <row r="172" spans="1:38" x14ac:dyDescent="0.3">
      <c r="A172" s="29" t="s">
        <v>850</v>
      </c>
      <c r="B172" s="7" t="s">
        <v>80</v>
      </c>
      <c r="C172" s="70">
        <v>0</v>
      </c>
    </row>
    <row r="173" spans="1:38" x14ac:dyDescent="0.3">
      <c r="A173" s="29" t="s">
        <v>856</v>
      </c>
      <c r="B173" s="7" t="s">
        <v>167</v>
      </c>
      <c r="C173" s="70">
        <v>2015</v>
      </c>
    </row>
    <row r="174" spans="1:38" x14ac:dyDescent="0.3">
      <c r="A174" s="29" t="s">
        <v>851</v>
      </c>
      <c r="B174" s="7" t="s">
        <v>167</v>
      </c>
      <c r="C174" s="70">
        <v>2020</v>
      </c>
    </row>
    <row r="175" spans="1:38" x14ac:dyDescent="0.3">
      <c r="A175" s="29" t="s">
        <v>852</v>
      </c>
      <c r="B175" s="7" t="s">
        <v>167</v>
      </c>
      <c r="C175" s="70">
        <v>2015</v>
      </c>
    </row>
    <row r="176" spans="1:38" x14ac:dyDescent="0.3">
      <c r="A176" s="296" t="s">
        <v>866</v>
      </c>
      <c r="B176" s="296"/>
      <c r="C176" s="296" t="s">
        <v>900</v>
      </c>
    </row>
    <row r="177" spans="1:3" x14ac:dyDescent="0.3">
      <c r="A177" s="29" t="s">
        <v>869</v>
      </c>
      <c r="B177" s="7" t="s">
        <v>80</v>
      </c>
      <c r="C177" s="70">
        <v>6.4000000000000003E-3</v>
      </c>
    </row>
    <row r="178" spans="1:3" x14ac:dyDescent="0.3">
      <c r="A178" s="29" t="s">
        <v>867</v>
      </c>
      <c r="B178" s="7" t="s">
        <v>80</v>
      </c>
      <c r="C178" s="70">
        <v>1.0800000000000001E-2</v>
      </c>
    </row>
    <row r="179" spans="1:3" x14ac:dyDescent="0.3">
      <c r="A179" s="29" t="s">
        <v>868</v>
      </c>
      <c r="B179" s="7" t="s">
        <v>80</v>
      </c>
      <c r="C179" s="70">
        <v>0.1489</v>
      </c>
    </row>
    <row r="180" spans="1:3" x14ac:dyDescent="0.3">
      <c r="A180" s="29" t="s">
        <v>853</v>
      </c>
      <c r="B180" s="7" t="s">
        <v>80</v>
      </c>
      <c r="C180" s="70">
        <v>0.9254</v>
      </c>
    </row>
    <row r="181" spans="1:3" x14ac:dyDescent="0.3">
      <c r="A181" s="29" t="s">
        <v>854</v>
      </c>
      <c r="B181" s="7" t="s">
        <v>80</v>
      </c>
      <c r="C181" s="70">
        <v>0.33250000000000002</v>
      </c>
    </row>
    <row r="182" spans="1:3" x14ac:dyDescent="0.3">
      <c r="A182" s="296" t="s">
        <v>855</v>
      </c>
      <c r="B182" s="296"/>
      <c r="C182" s="296" t="s">
        <v>900</v>
      </c>
    </row>
    <row r="183" spans="1:3" x14ac:dyDescent="0.3">
      <c r="A183" s="29" t="s">
        <v>857</v>
      </c>
      <c r="B183" s="7" t="s">
        <v>80</v>
      </c>
      <c r="C183" s="70">
        <v>4.4999999999999999E-4</v>
      </c>
    </row>
    <row r="184" spans="1:3" x14ac:dyDescent="0.3">
      <c r="A184" s="29" t="s">
        <v>858</v>
      </c>
      <c r="B184" s="7" t="s">
        <v>80</v>
      </c>
      <c r="C184" s="70">
        <v>4.4999999999999999E-4</v>
      </c>
    </row>
    <row r="185" spans="1:3" x14ac:dyDescent="0.3">
      <c r="A185" s="29" t="s">
        <v>859</v>
      </c>
      <c r="B185" s="7" t="s">
        <v>80</v>
      </c>
      <c r="C185" s="70">
        <v>7.3999999999999999E-4</v>
      </c>
    </row>
    <row r="186" spans="1:3" x14ac:dyDescent="0.3">
      <c r="A186" s="29" t="s">
        <v>860</v>
      </c>
      <c r="B186" s="7" t="s">
        <v>80</v>
      </c>
      <c r="C186" s="70">
        <v>3.6000000000000002E-4</v>
      </c>
    </row>
    <row r="187" spans="1:3" x14ac:dyDescent="0.3">
      <c r="A187" s="29" t="s">
        <v>861</v>
      </c>
      <c r="B187" s="7" t="s">
        <v>80</v>
      </c>
      <c r="C187" s="70">
        <v>1.5970000000000002E-2</v>
      </c>
    </row>
    <row r="188" spans="1:3" x14ac:dyDescent="0.3">
      <c r="A188" s="29" t="s">
        <v>862</v>
      </c>
      <c r="B188" s="7" t="s">
        <v>80</v>
      </c>
      <c r="C188" s="70">
        <v>0</v>
      </c>
    </row>
    <row r="189" spans="1:3" x14ac:dyDescent="0.3">
      <c r="A189" s="29" t="s">
        <v>863</v>
      </c>
      <c r="B189" s="7" t="s">
        <v>80</v>
      </c>
      <c r="C189" s="70">
        <v>0</v>
      </c>
    </row>
    <row r="190" spans="1:3" x14ac:dyDescent="0.3">
      <c r="A190" s="29" t="s">
        <v>864</v>
      </c>
      <c r="B190" s="7" t="s">
        <v>80</v>
      </c>
      <c r="C190" s="70">
        <v>0</v>
      </c>
    </row>
    <row r="191" spans="1:3" x14ac:dyDescent="0.3">
      <c r="A191" s="29" t="s">
        <v>865</v>
      </c>
      <c r="B191" s="7" t="s">
        <v>80</v>
      </c>
      <c r="C191" s="70">
        <v>0.2</v>
      </c>
    </row>
    <row r="192" spans="1:3" x14ac:dyDescent="0.3">
      <c r="A192" s="15"/>
      <c r="B192" s="15"/>
      <c r="C192" s="15"/>
    </row>
    <row r="193" spans="1:3" x14ac:dyDescent="0.3">
      <c r="A193" s="15"/>
      <c r="B193" s="15"/>
      <c r="C193" s="15"/>
    </row>
    <row r="194" spans="1:3" x14ac:dyDescent="0.3">
      <c r="A194" s="15"/>
      <c r="B194" s="15"/>
      <c r="C194" s="15"/>
    </row>
    <row r="195" spans="1:3" x14ac:dyDescent="0.3">
      <c r="A195" s="15"/>
      <c r="B195" s="15"/>
      <c r="C195" s="15"/>
    </row>
    <row r="196" spans="1:3" x14ac:dyDescent="0.3">
      <c r="A196" s="15"/>
      <c r="B196" s="15"/>
      <c r="C196" s="15"/>
    </row>
    <row r="197" spans="1:3" x14ac:dyDescent="0.3">
      <c r="A197" s="15"/>
      <c r="B197" s="15"/>
      <c r="C197" s="15"/>
    </row>
    <row r="198" spans="1:3" x14ac:dyDescent="0.3">
      <c r="A198" s="15"/>
      <c r="B198" s="15"/>
      <c r="C198" s="15"/>
    </row>
    <row r="199" spans="1:3" x14ac:dyDescent="0.3">
      <c r="A199" s="15"/>
      <c r="B199" s="15"/>
      <c r="C199" s="15"/>
    </row>
    <row r="200" spans="1:3" x14ac:dyDescent="0.3">
      <c r="A200" s="15"/>
      <c r="B200" s="15"/>
      <c r="C200" s="15"/>
    </row>
    <row r="201" spans="1:3" x14ac:dyDescent="0.3">
      <c r="A201" s="15"/>
      <c r="B201" s="15"/>
      <c r="C201" s="15"/>
    </row>
    <row r="202" spans="1:3" x14ac:dyDescent="0.3">
      <c r="A202" s="15"/>
      <c r="B202" s="15"/>
      <c r="C202" s="15"/>
    </row>
    <row r="203" spans="1:3" x14ac:dyDescent="0.3">
      <c r="A203" s="15"/>
      <c r="B203" s="15"/>
      <c r="C203" s="15"/>
    </row>
    <row r="204" spans="1:3" x14ac:dyDescent="0.3">
      <c r="A204" s="15"/>
      <c r="B204" s="15"/>
      <c r="C204" s="15"/>
    </row>
    <row r="205" spans="1:3" x14ac:dyDescent="0.3">
      <c r="A205" s="15"/>
      <c r="B205" s="15"/>
      <c r="C205" s="15"/>
    </row>
    <row r="206" spans="1:3" x14ac:dyDescent="0.3">
      <c r="A206" s="15"/>
      <c r="B206" s="15"/>
      <c r="C206" s="15"/>
    </row>
    <row r="207" spans="1:3" x14ac:dyDescent="0.3">
      <c r="A207" s="15"/>
      <c r="B207" s="15"/>
      <c r="C207" s="15"/>
    </row>
    <row r="208" spans="1:3" x14ac:dyDescent="0.3">
      <c r="A208" s="15"/>
      <c r="B208" s="15"/>
      <c r="C208" s="15"/>
    </row>
    <row r="209" spans="1:3" x14ac:dyDescent="0.3">
      <c r="A209" s="15"/>
      <c r="B209" s="15"/>
      <c r="C209" s="15"/>
    </row>
    <row r="210" spans="1:3" x14ac:dyDescent="0.3">
      <c r="A210" s="15"/>
      <c r="B210" s="15"/>
      <c r="C210" s="15"/>
    </row>
    <row r="211" spans="1:3" x14ac:dyDescent="0.3">
      <c r="A211" s="15"/>
      <c r="B211" s="15"/>
      <c r="C211" s="15"/>
    </row>
    <row r="212" spans="1:3" x14ac:dyDescent="0.3">
      <c r="A212" s="15"/>
      <c r="B212" s="15"/>
      <c r="C212" s="15"/>
    </row>
    <row r="213" spans="1:3" x14ac:dyDescent="0.3">
      <c r="A213" s="15"/>
      <c r="B213" s="15"/>
      <c r="C213" s="15"/>
    </row>
    <row r="214" spans="1:3" x14ac:dyDescent="0.3">
      <c r="A214" s="15"/>
      <c r="B214" s="15"/>
      <c r="C214" s="15"/>
    </row>
  </sheetData>
  <mergeCells count="77">
    <mergeCell ref="A122:A123"/>
    <mergeCell ref="A124:A125"/>
    <mergeCell ref="A126:A127"/>
    <mergeCell ref="A128:A129"/>
    <mergeCell ref="A130:A131"/>
    <mergeCell ref="A160:AL160"/>
    <mergeCell ref="A161:A162"/>
    <mergeCell ref="A163:A164"/>
    <mergeCell ref="A153:A154"/>
    <mergeCell ref="C153:C154"/>
    <mergeCell ref="A155:AL155"/>
    <mergeCell ref="A156:A157"/>
    <mergeCell ref="C156:C157"/>
    <mergeCell ref="B153:B154"/>
    <mergeCell ref="B156:B157"/>
    <mergeCell ref="A148:A149"/>
    <mergeCell ref="C148:C149"/>
    <mergeCell ref="A150:A151"/>
    <mergeCell ref="C150:C151"/>
    <mergeCell ref="A152:AL152"/>
    <mergeCell ref="B148:B149"/>
    <mergeCell ref="B150:B151"/>
    <mergeCell ref="A105:A108"/>
    <mergeCell ref="D84:D87"/>
    <mergeCell ref="D88:D91"/>
    <mergeCell ref="A134:AL134"/>
    <mergeCell ref="A136:A137"/>
    <mergeCell ref="C136:C137"/>
    <mergeCell ref="A84:A87"/>
    <mergeCell ref="A88:A91"/>
    <mergeCell ref="A92:A95"/>
    <mergeCell ref="A96:A98"/>
    <mergeCell ref="A100:A103"/>
    <mergeCell ref="D92:D95"/>
    <mergeCell ref="D100:D103"/>
    <mergeCell ref="D105:D108"/>
    <mergeCell ref="D96:D98"/>
    <mergeCell ref="A115:E115"/>
    <mergeCell ref="A68:A71"/>
    <mergeCell ref="A72:A75"/>
    <mergeCell ref="A76:A79"/>
    <mergeCell ref="A80:A82"/>
    <mergeCell ref="D68:D71"/>
    <mergeCell ref="D72:D75"/>
    <mergeCell ref="D76:D79"/>
    <mergeCell ref="D80:D82"/>
    <mergeCell ref="D19:D22"/>
    <mergeCell ref="A19:A22"/>
    <mergeCell ref="B19:C19"/>
    <mergeCell ref="B20:C20"/>
    <mergeCell ref="B21:C21"/>
    <mergeCell ref="B22:C22"/>
    <mergeCell ref="D126:D129"/>
    <mergeCell ref="E126:E127"/>
    <mergeCell ref="F126:F127"/>
    <mergeCell ref="E128:E129"/>
    <mergeCell ref="F128:F129"/>
    <mergeCell ref="D122:D125"/>
    <mergeCell ref="E122:E123"/>
    <mergeCell ref="E124:E125"/>
    <mergeCell ref="F122:F123"/>
    <mergeCell ref="F124:F125"/>
    <mergeCell ref="B136:B137"/>
    <mergeCell ref="B139:B140"/>
    <mergeCell ref="B141:B142"/>
    <mergeCell ref="B143:B144"/>
    <mergeCell ref="B146:B147"/>
    <mergeCell ref="A138:AL138"/>
    <mergeCell ref="A139:A140"/>
    <mergeCell ref="C139:C140"/>
    <mergeCell ref="A141:A142"/>
    <mergeCell ref="C141:C142"/>
    <mergeCell ref="A143:A144"/>
    <mergeCell ref="C143:C144"/>
    <mergeCell ref="A145:AL145"/>
    <mergeCell ref="A146:A147"/>
    <mergeCell ref="C146:C147"/>
  </mergeCells>
  <pageMargins left="0.7" right="0.7" top="0.75" bottom="0.75" header="0.3" footer="0.3"/>
  <pageSetup paperSize="9" orientation="portrait" r:id="rId1"/>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CL214"/>
  <sheetViews>
    <sheetView zoomScale="60" zoomScaleNormal="60" workbookViewId="0"/>
  </sheetViews>
  <sheetFormatPr baseColWidth="10" defaultRowHeight="14.4" x14ac:dyDescent="0.3"/>
  <cols>
    <col min="1" max="1" width="44.88671875" bestFit="1" customWidth="1"/>
    <col min="2" max="2" width="50.33203125" bestFit="1" customWidth="1"/>
    <col min="3" max="3" width="47.77734375" customWidth="1"/>
    <col min="4" max="4" width="55.88671875" bestFit="1" customWidth="1"/>
    <col min="5" max="5" width="49.33203125" bestFit="1" customWidth="1"/>
    <col min="6" max="6" width="26" customWidth="1"/>
    <col min="7" max="7" width="34.33203125" customWidth="1"/>
    <col min="8" max="8" width="32.44140625" customWidth="1"/>
    <col min="9" max="9" width="20.33203125" customWidth="1"/>
    <col min="10" max="10" width="29" bestFit="1" customWidth="1"/>
  </cols>
  <sheetData>
    <row r="1" spans="1:90" ht="31.8" thickBot="1" x14ac:dyDescent="0.65">
      <c r="A1" s="1" t="s">
        <v>244</v>
      </c>
      <c r="B1" s="115"/>
      <c r="C1" s="148"/>
      <c r="D1" s="148"/>
    </row>
    <row r="2" spans="1:90" x14ac:dyDescent="0.3">
      <c r="A2" s="71" t="s">
        <v>442</v>
      </c>
      <c r="B2" s="2"/>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c r="CA2" s="2"/>
      <c r="CB2" s="2"/>
      <c r="CC2" s="2"/>
      <c r="CD2" s="2"/>
      <c r="CE2" s="2"/>
      <c r="CF2" s="2"/>
      <c r="CG2" s="2"/>
      <c r="CH2" s="2"/>
      <c r="CI2" s="2"/>
      <c r="CJ2" s="2"/>
      <c r="CK2" s="2"/>
      <c r="CL2" s="3"/>
    </row>
    <row r="3" spans="1:90" s="35" customFormat="1" x14ac:dyDescent="0.3">
      <c r="A3" s="220"/>
      <c r="B3" s="314"/>
      <c r="C3" s="78"/>
      <c r="D3" s="215" t="s">
        <v>721</v>
      </c>
      <c r="E3" s="7">
        <v>2015</v>
      </c>
      <c r="F3" s="7">
        <v>2016</v>
      </c>
      <c r="G3" s="7">
        <v>2017</v>
      </c>
      <c r="H3" s="7">
        <v>2018</v>
      </c>
      <c r="I3" s="7">
        <v>2019</v>
      </c>
      <c r="J3" s="7">
        <v>2020</v>
      </c>
      <c r="K3" s="7">
        <v>2021</v>
      </c>
      <c r="L3" s="7">
        <v>2022</v>
      </c>
      <c r="M3" s="7">
        <v>2023</v>
      </c>
      <c r="N3" s="7">
        <v>2024</v>
      </c>
      <c r="O3" s="7">
        <v>2025</v>
      </c>
      <c r="P3" s="7">
        <v>2026</v>
      </c>
      <c r="Q3" s="7">
        <v>2027</v>
      </c>
      <c r="R3" s="7">
        <v>2028</v>
      </c>
      <c r="S3" s="7">
        <v>2029</v>
      </c>
      <c r="T3" s="7">
        <v>2030</v>
      </c>
      <c r="U3" s="7">
        <v>2031</v>
      </c>
      <c r="V3" s="7">
        <v>2032</v>
      </c>
      <c r="W3" s="7">
        <v>2033</v>
      </c>
      <c r="X3" s="7">
        <v>2034</v>
      </c>
      <c r="Y3" s="7">
        <v>2035</v>
      </c>
      <c r="Z3" s="7">
        <v>2036</v>
      </c>
      <c r="AA3" s="7">
        <v>2037</v>
      </c>
      <c r="AB3" s="7">
        <v>2038</v>
      </c>
      <c r="AC3" s="7">
        <v>2039</v>
      </c>
      <c r="AD3" s="7">
        <v>2040</v>
      </c>
      <c r="AE3" s="7">
        <v>2041</v>
      </c>
      <c r="AF3" s="7">
        <v>2042</v>
      </c>
      <c r="AG3" s="7">
        <v>2043</v>
      </c>
      <c r="AH3" s="7">
        <v>2044</v>
      </c>
      <c r="AI3" s="7">
        <v>2045</v>
      </c>
      <c r="AJ3" s="7">
        <v>2046</v>
      </c>
      <c r="AK3" s="7">
        <v>2047</v>
      </c>
      <c r="AL3" s="7">
        <v>2048</v>
      </c>
      <c r="AM3" s="7">
        <v>2049</v>
      </c>
      <c r="AN3" s="7">
        <v>2050</v>
      </c>
      <c r="AO3" s="7">
        <v>2051</v>
      </c>
      <c r="AP3" s="7">
        <v>2052</v>
      </c>
      <c r="AQ3" s="7">
        <v>2053</v>
      </c>
      <c r="AR3" s="7">
        <v>2054</v>
      </c>
      <c r="AS3" s="7">
        <v>2055</v>
      </c>
      <c r="AT3" s="7">
        <v>2056</v>
      </c>
      <c r="AU3" s="7">
        <v>2057</v>
      </c>
      <c r="AV3" s="7">
        <v>2058</v>
      </c>
      <c r="AW3" s="7">
        <v>2059</v>
      </c>
      <c r="AX3" s="7">
        <v>2060</v>
      </c>
      <c r="AY3" s="7">
        <v>2061</v>
      </c>
      <c r="AZ3" s="7">
        <v>2062</v>
      </c>
      <c r="BA3" s="7">
        <v>2063</v>
      </c>
      <c r="BB3" s="7">
        <v>2064</v>
      </c>
      <c r="BC3" s="7">
        <v>2065</v>
      </c>
      <c r="BD3" s="7">
        <v>2066</v>
      </c>
      <c r="BE3" s="7">
        <v>2067</v>
      </c>
      <c r="BF3" s="7">
        <v>2068</v>
      </c>
      <c r="BG3" s="7">
        <v>2069</v>
      </c>
      <c r="BH3" s="7">
        <v>2070</v>
      </c>
      <c r="BI3" s="7">
        <v>2071</v>
      </c>
      <c r="BJ3" s="7">
        <v>2072</v>
      </c>
      <c r="BK3" s="7">
        <v>2073</v>
      </c>
      <c r="BL3" s="7">
        <v>2074</v>
      </c>
      <c r="BM3" s="7">
        <v>2075</v>
      </c>
      <c r="BN3" s="7">
        <v>2076</v>
      </c>
      <c r="BO3" s="7">
        <v>2077</v>
      </c>
      <c r="BP3" s="7">
        <v>2078</v>
      </c>
      <c r="BQ3" s="7">
        <v>2079</v>
      </c>
      <c r="BR3" s="7">
        <v>2080</v>
      </c>
      <c r="BS3" s="7">
        <v>2081</v>
      </c>
      <c r="BT3" s="7">
        <v>2082</v>
      </c>
      <c r="BU3" s="7">
        <v>2083</v>
      </c>
      <c r="BV3" s="7">
        <v>2084</v>
      </c>
      <c r="BW3" s="7">
        <v>2085</v>
      </c>
      <c r="BX3" s="7">
        <v>2086</v>
      </c>
      <c r="BY3" s="7">
        <v>2087</v>
      </c>
      <c r="BZ3" s="7">
        <v>2088</v>
      </c>
      <c r="CA3" s="7">
        <v>2089</v>
      </c>
      <c r="CB3" s="7">
        <v>2090</v>
      </c>
      <c r="CC3" s="7">
        <v>2091</v>
      </c>
      <c r="CD3" s="7">
        <v>2092</v>
      </c>
      <c r="CE3" s="7">
        <v>2093</v>
      </c>
      <c r="CF3" s="7">
        <v>2094</v>
      </c>
      <c r="CG3" s="7">
        <v>2095</v>
      </c>
      <c r="CH3" s="7">
        <v>2096</v>
      </c>
      <c r="CI3" s="7">
        <v>2097</v>
      </c>
      <c r="CJ3" s="7">
        <v>2098</v>
      </c>
      <c r="CK3" s="7">
        <v>2099</v>
      </c>
      <c r="CL3" s="7">
        <v>2100</v>
      </c>
    </row>
    <row r="4" spans="1:90" s="315" customFormat="1" ht="15" thickBot="1" x14ac:dyDescent="0.35">
      <c r="A4" s="220" t="s">
        <v>722</v>
      </c>
      <c r="B4" s="314" t="s">
        <v>80</v>
      </c>
      <c r="C4" s="78">
        <v>-1.806373173074971E-3</v>
      </c>
      <c r="D4" s="216" t="s">
        <v>174</v>
      </c>
      <c r="E4" s="7">
        <v>3.1956699885864692E-2</v>
      </c>
      <c r="F4" s="7">
        <v>3.1956699885864692E-2</v>
      </c>
      <c r="G4" s="7">
        <v>3.1956699885864692E-2</v>
      </c>
      <c r="H4" s="7">
        <v>3.1956699885864692E-2</v>
      </c>
      <c r="I4" s="7">
        <v>3.1956699885864692E-2</v>
      </c>
      <c r="J4" s="7">
        <v>3.1956699885864692E-2</v>
      </c>
      <c r="K4" s="7">
        <v>4.9315905945553684E-2</v>
      </c>
      <c r="L4" s="7">
        <v>4.9315905945553684E-2</v>
      </c>
      <c r="M4" s="7">
        <v>4.9315905945553684E-2</v>
      </c>
      <c r="N4" s="7">
        <v>4.9315905945553684E-2</v>
      </c>
      <c r="O4" s="7">
        <v>4.9315905945553684E-2</v>
      </c>
      <c r="P4" s="7">
        <v>4.9315905945553684E-2</v>
      </c>
      <c r="Q4" s="7">
        <v>4.9315905945553684E-2</v>
      </c>
      <c r="R4" s="7">
        <v>4.9315905945553684E-2</v>
      </c>
      <c r="S4" s="7">
        <v>4.9315905945553684E-2</v>
      </c>
      <c r="T4" s="7">
        <v>4.9315905945553684E-2</v>
      </c>
      <c r="U4" s="7">
        <v>4.3764266577650979E-2</v>
      </c>
      <c r="V4" s="7">
        <v>4.3764266577650979E-2</v>
      </c>
      <c r="W4" s="7">
        <v>4.3764266577650979E-2</v>
      </c>
      <c r="X4" s="7">
        <v>4.3764266577650979E-2</v>
      </c>
      <c r="Y4" s="7">
        <v>4.3764266577650979E-2</v>
      </c>
      <c r="Z4" s="7">
        <v>4.3764266577650979E-2</v>
      </c>
      <c r="AA4" s="7">
        <v>4.3764266577650979E-2</v>
      </c>
      <c r="AB4" s="7">
        <v>4.3764266577650979E-2</v>
      </c>
      <c r="AC4" s="7">
        <v>4.3764266577650979E-2</v>
      </c>
      <c r="AD4" s="7">
        <v>4.3764266577650979E-2</v>
      </c>
      <c r="AE4" s="7">
        <v>3.2417992349994984E-2</v>
      </c>
      <c r="AF4" s="7">
        <v>3.2417992349994984E-2</v>
      </c>
      <c r="AG4" s="7">
        <v>3.2417992349994984E-2</v>
      </c>
      <c r="AH4" s="7">
        <v>3.2417992349994984E-2</v>
      </c>
      <c r="AI4" s="7">
        <v>3.2417992349994984E-2</v>
      </c>
      <c r="AJ4" s="7">
        <v>3.2417992349994984E-2</v>
      </c>
      <c r="AK4" s="7">
        <v>3.2417992349994984E-2</v>
      </c>
      <c r="AL4" s="7">
        <v>3.2417992349994984E-2</v>
      </c>
      <c r="AM4" s="7">
        <v>3.2417992349994984E-2</v>
      </c>
      <c r="AN4" s="7">
        <v>3.2417992349994984E-2</v>
      </c>
      <c r="AO4" s="7">
        <v>1.9E-2</v>
      </c>
      <c r="AP4" s="7">
        <v>1.9E-2</v>
      </c>
      <c r="AQ4" s="7">
        <v>1.9E-2</v>
      </c>
      <c r="AR4" s="7">
        <v>1.9E-2</v>
      </c>
      <c r="AS4" s="7">
        <v>1.9E-2</v>
      </c>
      <c r="AT4" s="7">
        <v>1.9E-2</v>
      </c>
      <c r="AU4" s="7">
        <v>1.9E-2</v>
      </c>
      <c r="AV4" s="7">
        <v>1.9E-2</v>
      </c>
      <c r="AW4" s="7">
        <v>1.9E-2</v>
      </c>
      <c r="AX4" s="7">
        <v>1.9E-2</v>
      </c>
      <c r="AY4" s="7">
        <v>1.9E-2</v>
      </c>
      <c r="AZ4" s="7">
        <v>1.9E-2</v>
      </c>
      <c r="BA4" s="7">
        <v>1.9E-2</v>
      </c>
      <c r="BB4" s="7">
        <v>1.9E-2</v>
      </c>
      <c r="BC4" s="7">
        <v>1.9E-2</v>
      </c>
      <c r="BD4" s="7">
        <v>1.9E-2</v>
      </c>
      <c r="BE4" s="7">
        <v>1.9E-2</v>
      </c>
      <c r="BF4" s="7">
        <v>1.9E-2</v>
      </c>
      <c r="BG4" s="7">
        <v>1.9E-2</v>
      </c>
      <c r="BH4" s="7">
        <v>1.9E-2</v>
      </c>
      <c r="BI4" s="7">
        <v>1.9E-2</v>
      </c>
      <c r="BJ4" s="7">
        <v>1.9E-2</v>
      </c>
      <c r="BK4" s="7">
        <v>1.9E-2</v>
      </c>
      <c r="BL4" s="7">
        <v>1.9E-2</v>
      </c>
      <c r="BM4" s="7">
        <v>1.9E-2</v>
      </c>
      <c r="BN4" s="7">
        <v>1.9E-2</v>
      </c>
      <c r="BO4" s="7">
        <v>1.9E-2</v>
      </c>
      <c r="BP4" s="7">
        <v>1.9E-2</v>
      </c>
      <c r="BQ4" s="7">
        <v>1.9E-2</v>
      </c>
      <c r="BR4" s="7">
        <v>1.9E-2</v>
      </c>
      <c r="BS4" s="7">
        <v>1.9E-2</v>
      </c>
      <c r="BT4" s="7">
        <v>1.9E-2</v>
      </c>
      <c r="BU4" s="7">
        <v>1.9E-2</v>
      </c>
      <c r="BV4" s="7">
        <v>1.9E-2</v>
      </c>
      <c r="BW4" s="7">
        <v>1.9E-2</v>
      </c>
      <c r="BX4" s="7">
        <v>1.9E-2</v>
      </c>
      <c r="BY4" s="7">
        <v>1.9E-2</v>
      </c>
      <c r="BZ4" s="7">
        <v>1.9E-2</v>
      </c>
      <c r="CA4" s="7">
        <v>1.9E-2</v>
      </c>
      <c r="CB4" s="7">
        <v>1.9E-2</v>
      </c>
      <c r="CC4" s="7">
        <v>1.9E-2</v>
      </c>
      <c r="CD4" s="7">
        <v>1.9E-2</v>
      </c>
      <c r="CE4" s="7">
        <v>1.9E-2</v>
      </c>
      <c r="CF4" s="7">
        <v>1.9E-2</v>
      </c>
      <c r="CG4" s="7">
        <v>1.9E-2</v>
      </c>
      <c r="CH4" s="7">
        <v>1.9E-2</v>
      </c>
      <c r="CI4" s="7">
        <v>1.9E-2</v>
      </c>
      <c r="CJ4" s="7">
        <v>1.9E-2</v>
      </c>
      <c r="CK4" s="7">
        <v>1.9E-2</v>
      </c>
      <c r="CL4" s="7">
        <v>1.9E-2</v>
      </c>
    </row>
    <row r="5" spans="1:90" x14ac:dyDescent="0.3">
      <c r="A5" s="71" t="s">
        <v>441</v>
      </c>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c r="BC5" s="2"/>
      <c r="BD5" s="2"/>
      <c r="BE5" s="2"/>
      <c r="BF5" s="2"/>
      <c r="BG5" s="2"/>
      <c r="BH5" s="2"/>
      <c r="BI5" s="2"/>
      <c r="BJ5" s="2"/>
      <c r="BK5" s="2"/>
      <c r="BL5" s="2"/>
      <c r="BM5" s="2"/>
      <c r="BN5" s="2"/>
      <c r="BO5" s="2"/>
      <c r="BP5" s="2"/>
      <c r="BQ5" s="2"/>
      <c r="BR5" s="2"/>
      <c r="BS5" s="2"/>
      <c r="BT5" s="2"/>
      <c r="BU5" s="2"/>
      <c r="BV5" s="2"/>
      <c r="BW5" s="2"/>
      <c r="BX5" s="2"/>
      <c r="BY5" s="2"/>
      <c r="BZ5" s="2"/>
      <c r="CA5" s="2"/>
      <c r="CB5" s="2"/>
      <c r="CC5" s="2"/>
      <c r="CD5" s="2"/>
      <c r="CE5" s="2"/>
      <c r="CF5" s="2"/>
      <c r="CG5" s="2"/>
      <c r="CH5" s="2"/>
      <c r="CI5" s="2"/>
      <c r="CJ5" s="2"/>
      <c r="CK5" s="2"/>
      <c r="CL5" s="3"/>
    </row>
    <row r="6" spans="1:90" x14ac:dyDescent="0.3">
      <c r="A6" s="4" t="s">
        <v>184</v>
      </c>
      <c r="B6" s="5" t="s">
        <v>174</v>
      </c>
      <c r="C6" s="5"/>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6"/>
    </row>
    <row r="7" spans="1:90" x14ac:dyDescent="0.3">
      <c r="A7" s="7">
        <v>2015</v>
      </c>
      <c r="B7" s="7">
        <v>2016</v>
      </c>
      <c r="C7" s="7">
        <v>2017</v>
      </c>
      <c r="D7" s="7">
        <v>2018</v>
      </c>
      <c r="E7" s="7">
        <v>2019</v>
      </c>
      <c r="F7" s="7">
        <v>2020</v>
      </c>
      <c r="G7" s="7">
        <v>2021</v>
      </c>
      <c r="H7" s="7">
        <v>2022</v>
      </c>
      <c r="I7" s="7">
        <v>2023</v>
      </c>
      <c r="J7" s="7">
        <v>2024</v>
      </c>
      <c r="K7" s="7">
        <v>2025</v>
      </c>
      <c r="L7" s="7">
        <v>2026</v>
      </c>
      <c r="M7" s="7">
        <v>2027</v>
      </c>
      <c r="N7" s="7">
        <v>2028</v>
      </c>
      <c r="O7" s="7">
        <v>2029</v>
      </c>
      <c r="P7" s="7">
        <v>2030</v>
      </c>
      <c r="Q7" s="7">
        <v>2031</v>
      </c>
      <c r="R7" s="7">
        <v>2032</v>
      </c>
      <c r="S7" s="7">
        <v>2033</v>
      </c>
      <c r="T7" s="7">
        <v>2034</v>
      </c>
      <c r="U7" s="7">
        <v>2035</v>
      </c>
      <c r="V7" s="7">
        <v>2036</v>
      </c>
      <c r="W7" s="7">
        <v>2037</v>
      </c>
      <c r="X7" s="7">
        <v>2038</v>
      </c>
      <c r="Y7" s="7">
        <v>2039</v>
      </c>
      <c r="Z7" s="7">
        <v>2040</v>
      </c>
      <c r="AA7" s="7">
        <v>2041</v>
      </c>
      <c r="AB7" s="7">
        <v>2042</v>
      </c>
      <c r="AC7" s="7">
        <v>2043</v>
      </c>
      <c r="AD7" s="7">
        <v>2044</v>
      </c>
      <c r="AE7" s="7">
        <v>2045</v>
      </c>
      <c r="AF7" s="7">
        <v>2046</v>
      </c>
      <c r="AG7" s="7">
        <v>2047</v>
      </c>
      <c r="AH7" s="7">
        <v>2048</v>
      </c>
      <c r="AI7" s="7">
        <v>2049</v>
      </c>
      <c r="AJ7" s="7">
        <v>2050</v>
      </c>
      <c r="AK7" s="7">
        <v>2051</v>
      </c>
      <c r="AL7" s="7">
        <v>2052</v>
      </c>
      <c r="AM7" s="7">
        <v>2053</v>
      </c>
      <c r="AN7" s="7">
        <v>2054</v>
      </c>
      <c r="AO7" s="7">
        <v>2055</v>
      </c>
      <c r="AP7" s="7">
        <v>2056</v>
      </c>
      <c r="AQ7" s="7">
        <v>2057</v>
      </c>
      <c r="AR7" s="7">
        <v>2058</v>
      </c>
      <c r="AS7" s="7">
        <v>2059</v>
      </c>
      <c r="AT7" s="7">
        <v>2060</v>
      </c>
      <c r="AU7" s="7">
        <v>2061</v>
      </c>
      <c r="AV7" s="7">
        <v>2062</v>
      </c>
      <c r="AW7" s="7">
        <v>2063</v>
      </c>
      <c r="AX7" s="7">
        <v>2064</v>
      </c>
      <c r="AY7" s="7">
        <v>2065</v>
      </c>
      <c r="AZ7" s="7">
        <v>2066</v>
      </c>
      <c r="BA7" s="7">
        <v>2067</v>
      </c>
      <c r="BB7" s="7">
        <v>2068</v>
      </c>
      <c r="BC7" s="7">
        <v>2069</v>
      </c>
      <c r="BD7" s="7">
        <v>2070</v>
      </c>
      <c r="BE7" s="7">
        <v>2071</v>
      </c>
      <c r="BF7" s="7">
        <v>2072</v>
      </c>
      <c r="BG7" s="7">
        <v>2073</v>
      </c>
      <c r="BH7" s="7">
        <v>2074</v>
      </c>
      <c r="BI7" s="7">
        <v>2075</v>
      </c>
      <c r="BJ7" s="7">
        <v>2076</v>
      </c>
      <c r="BK7" s="7">
        <v>2077</v>
      </c>
      <c r="BL7" s="7">
        <v>2078</v>
      </c>
      <c r="BM7" s="7">
        <v>2079</v>
      </c>
      <c r="BN7" s="7">
        <v>2080</v>
      </c>
      <c r="BO7" s="7">
        <v>2081</v>
      </c>
      <c r="BP7" s="7">
        <v>2082</v>
      </c>
      <c r="BQ7" s="7">
        <v>2083</v>
      </c>
      <c r="BR7" s="7">
        <v>2084</v>
      </c>
      <c r="BS7" s="7">
        <v>2085</v>
      </c>
      <c r="BT7" s="7">
        <v>2086</v>
      </c>
      <c r="BU7" s="7">
        <v>2087</v>
      </c>
      <c r="BV7" s="7">
        <v>2088</v>
      </c>
      <c r="BW7" s="7">
        <v>2089</v>
      </c>
      <c r="BX7" s="7">
        <v>2090</v>
      </c>
      <c r="BY7" s="7">
        <v>2091</v>
      </c>
      <c r="BZ7" s="7">
        <v>2092</v>
      </c>
      <c r="CA7" s="7">
        <v>2093</v>
      </c>
      <c r="CB7" s="7">
        <v>2094</v>
      </c>
      <c r="CC7" s="7">
        <v>2095</v>
      </c>
      <c r="CD7" s="7">
        <v>2096</v>
      </c>
      <c r="CE7" s="7">
        <v>2097</v>
      </c>
      <c r="CF7" s="7">
        <v>2098</v>
      </c>
      <c r="CG7" s="7">
        <v>2099</v>
      </c>
      <c r="CH7" s="8">
        <v>2100</v>
      </c>
      <c r="CI7" s="328">
        <v>2101</v>
      </c>
    </row>
    <row r="8" spans="1:90" x14ac:dyDescent="0.3">
      <c r="A8" s="7">
        <v>1.0959726956577542E-2</v>
      </c>
      <c r="B8" s="7">
        <v>1.0959726956577542E-2</v>
      </c>
      <c r="C8" s="7">
        <v>1.0959726956577542E-2</v>
      </c>
      <c r="D8" s="7">
        <v>1.0959726956577542E-2</v>
      </c>
      <c r="E8" s="7">
        <v>1.0959726956577542E-2</v>
      </c>
      <c r="F8" s="7">
        <v>1.0959726956577542E-2</v>
      </c>
      <c r="G8" s="7">
        <v>1.0337394929960775E-2</v>
      </c>
      <c r="H8" s="7">
        <v>1.0337394929960775E-2</v>
      </c>
      <c r="I8" s="7">
        <v>1.0337394929960775E-2</v>
      </c>
      <c r="J8" s="7">
        <v>1.0337394929960775E-2</v>
      </c>
      <c r="K8" s="7">
        <v>1.0337394929960775E-2</v>
      </c>
      <c r="L8" s="7">
        <v>1.0337394929960775E-2</v>
      </c>
      <c r="M8" s="7">
        <v>1.0337394929960775E-2</v>
      </c>
      <c r="N8" s="7">
        <v>1.0337394929960775E-2</v>
      </c>
      <c r="O8" s="7">
        <v>1.0337394929960775E-2</v>
      </c>
      <c r="P8" s="7">
        <v>1.0337394929960775E-2</v>
      </c>
      <c r="Q8" s="7">
        <v>8.2375496976228035E-3</v>
      </c>
      <c r="R8" s="7">
        <v>8.2375496976228035E-3</v>
      </c>
      <c r="S8" s="7">
        <v>8.2375496976228035E-3</v>
      </c>
      <c r="T8" s="7">
        <v>8.2375496976228035E-3</v>
      </c>
      <c r="U8" s="7">
        <v>8.2375496976228035E-3</v>
      </c>
      <c r="V8" s="7">
        <v>8.2375496976228035E-3</v>
      </c>
      <c r="W8" s="7">
        <v>8.2375496976228035E-3</v>
      </c>
      <c r="X8" s="7">
        <v>8.2375496976228035E-3</v>
      </c>
      <c r="Y8" s="7">
        <v>8.2375496976228035E-3</v>
      </c>
      <c r="Z8" s="7">
        <v>8.2375496976228035E-3</v>
      </c>
      <c r="AA8" s="7">
        <v>6.1811785605188074E-3</v>
      </c>
      <c r="AB8" s="7">
        <v>6.1811785605188074E-3</v>
      </c>
      <c r="AC8" s="7">
        <v>6.1811785605188074E-3</v>
      </c>
      <c r="AD8" s="7">
        <v>6.1811785605188074E-3</v>
      </c>
      <c r="AE8" s="7">
        <v>6.1811785605188074E-3</v>
      </c>
      <c r="AF8" s="7">
        <v>6.1811785605188074E-3</v>
      </c>
      <c r="AG8" s="7">
        <v>6.1811785605188074E-3</v>
      </c>
      <c r="AH8" s="7">
        <v>6.1811785605188074E-3</v>
      </c>
      <c r="AI8" s="7">
        <v>6.1811785605188074E-3</v>
      </c>
      <c r="AJ8" s="7">
        <v>6.1811785605188074E-3</v>
      </c>
      <c r="AK8" s="7">
        <v>3.7000000000000002E-3</v>
      </c>
      <c r="AL8" s="7">
        <v>3.5999999999999999E-3</v>
      </c>
      <c r="AM8" s="7">
        <v>3.5000000000000001E-3</v>
      </c>
      <c r="AN8" s="7">
        <v>3.3E-3</v>
      </c>
      <c r="AO8" s="7">
        <v>3.2000000000000002E-3</v>
      </c>
      <c r="AP8" s="7">
        <v>3.0999999999999999E-3</v>
      </c>
      <c r="AQ8" s="7">
        <v>2.8999999999999998E-3</v>
      </c>
      <c r="AR8" s="7">
        <v>2.8E-3</v>
      </c>
      <c r="AS8" s="7">
        <v>2.7000000000000001E-3</v>
      </c>
      <c r="AT8" s="7">
        <v>2.5999999999999999E-3</v>
      </c>
      <c r="AU8" s="7">
        <v>2.5000000000000001E-3</v>
      </c>
      <c r="AV8" s="7">
        <v>2.3999999999999998E-3</v>
      </c>
      <c r="AW8" s="7">
        <v>2.3E-3</v>
      </c>
      <c r="AX8" s="7">
        <v>2.2000000000000001E-3</v>
      </c>
      <c r="AY8" s="7">
        <v>2.0999999999999999E-3</v>
      </c>
      <c r="AZ8" s="7">
        <v>2E-3</v>
      </c>
      <c r="BA8" s="7">
        <v>2E-3</v>
      </c>
      <c r="BB8" s="7">
        <v>1.9E-3</v>
      </c>
      <c r="BC8" s="7">
        <v>1.8E-3</v>
      </c>
      <c r="BD8" s="7">
        <v>1.6999999999999999E-3</v>
      </c>
      <c r="BE8" s="7">
        <v>1.6999999999999999E-3</v>
      </c>
      <c r="BF8" s="7">
        <v>1.6000000000000001E-3</v>
      </c>
      <c r="BG8" s="7">
        <v>1.5E-3</v>
      </c>
      <c r="BH8" s="7">
        <v>1.5E-3</v>
      </c>
      <c r="BI8" s="7">
        <v>1.4E-3</v>
      </c>
      <c r="BJ8" s="7">
        <v>1.2999999999999999E-3</v>
      </c>
      <c r="BK8" s="7">
        <v>1.2999999999999999E-3</v>
      </c>
      <c r="BL8" s="7">
        <v>1.1999999999999999E-3</v>
      </c>
      <c r="BM8" s="7">
        <v>1.1999999999999999E-3</v>
      </c>
      <c r="BN8" s="7">
        <v>1.1000000000000001E-3</v>
      </c>
      <c r="BO8" s="7">
        <v>1.1000000000000001E-3</v>
      </c>
      <c r="BP8" s="7">
        <v>1E-3</v>
      </c>
      <c r="BQ8" s="7">
        <v>1E-3</v>
      </c>
      <c r="BR8" s="7">
        <v>8.9999999999999998E-4</v>
      </c>
      <c r="BS8" s="7">
        <v>8.9999999999999998E-4</v>
      </c>
      <c r="BT8" s="7">
        <v>8.9999999999999998E-4</v>
      </c>
      <c r="BU8" s="7">
        <v>8.0000000000000004E-4</v>
      </c>
      <c r="BV8" s="7">
        <v>8.0000000000000004E-4</v>
      </c>
      <c r="BW8" s="7">
        <v>8.0000000000000004E-4</v>
      </c>
      <c r="BX8" s="7">
        <v>8.0000000000000004E-4</v>
      </c>
      <c r="BY8" s="7">
        <v>6.9999999999999999E-4</v>
      </c>
      <c r="BZ8" s="7">
        <v>6.9999999999999999E-4</v>
      </c>
      <c r="CA8" s="7">
        <v>6.9999999999999999E-4</v>
      </c>
      <c r="CB8" s="7">
        <v>5.9999999999999995E-4</v>
      </c>
      <c r="CC8" s="7">
        <v>5.9999999999999995E-4</v>
      </c>
      <c r="CD8" s="7">
        <v>5.9999999999999995E-4</v>
      </c>
      <c r="CE8" s="7">
        <v>5.9999999999999995E-4</v>
      </c>
      <c r="CF8" s="7">
        <v>5.0000000000000001E-4</v>
      </c>
      <c r="CG8" s="7">
        <v>5.0000000000000001E-4</v>
      </c>
      <c r="CH8" s="8">
        <v>0</v>
      </c>
      <c r="CI8" s="329">
        <v>0</v>
      </c>
    </row>
    <row r="9" spans="1:90" x14ac:dyDescent="0.3">
      <c r="A9" s="72" t="s">
        <v>564</v>
      </c>
      <c r="B9" s="10"/>
      <c r="C9" s="10"/>
      <c r="D9" s="10"/>
      <c r="E9" s="10" t="s">
        <v>744</v>
      </c>
      <c r="F9" s="10"/>
      <c r="G9" s="10"/>
      <c r="H9" s="10"/>
      <c r="I9" s="10"/>
      <c r="J9" s="10"/>
      <c r="K9" s="10"/>
      <c r="L9" s="10"/>
      <c r="M9" s="10"/>
      <c r="N9" s="10"/>
      <c r="O9" s="10"/>
      <c r="P9" s="10"/>
      <c r="Q9" s="10"/>
      <c r="R9" s="10"/>
      <c r="S9" s="10"/>
      <c r="T9" s="10"/>
      <c r="U9" s="10"/>
      <c r="V9" s="10"/>
      <c r="W9" s="10"/>
      <c r="X9" s="10"/>
      <c r="Y9" s="10"/>
      <c r="Z9" s="10"/>
      <c r="AA9" s="10"/>
      <c r="AB9" s="10"/>
      <c r="AC9" s="10"/>
      <c r="AD9" s="10"/>
      <c r="AE9" s="10"/>
      <c r="AF9" s="10"/>
      <c r="AG9" s="10"/>
      <c r="AH9" s="10"/>
      <c r="AI9" s="10"/>
      <c r="AJ9" s="10"/>
      <c r="AK9" s="10"/>
      <c r="AL9" s="10"/>
      <c r="AM9" s="10"/>
      <c r="AN9" s="10"/>
      <c r="AO9" s="10"/>
      <c r="AP9" s="10"/>
      <c r="AQ9" s="10"/>
      <c r="AR9" s="10"/>
      <c r="AS9" s="10"/>
      <c r="AT9" s="10"/>
      <c r="AU9" s="10"/>
      <c r="AV9" s="10"/>
      <c r="AW9" s="10"/>
      <c r="AX9" s="10"/>
      <c r="AY9" s="10"/>
      <c r="AZ9" s="10"/>
      <c r="BA9" s="10"/>
      <c r="BB9" s="10"/>
      <c r="BC9" s="10"/>
      <c r="BD9" s="10"/>
      <c r="BE9" s="10"/>
      <c r="BF9" s="10"/>
      <c r="BG9" s="10"/>
      <c r="BH9" s="10"/>
      <c r="BI9" s="10"/>
      <c r="BJ9" s="10"/>
      <c r="BK9" s="10"/>
      <c r="BL9" s="10"/>
      <c r="BM9" s="10"/>
      <c r="BN9" s="10"/>
      <c r="BO9" s="10"/>
      <c r="BP9" s="10"/>
      <c r="BQ9" s="10"/>
      <c r="BR9" s="10"/>
      <c r="BS9" s="10"/>
      <c r="BT9" s="10"/>
      <c r="BU9" s="10"/>
      <c r="BV9" s="10"/>
      <c r="BW9" s="10"/>
      <c r="BX9" s="10"/>
      <c r="BY9" s="10"/>
      <c r="BZ9" s="10"/>
      <c r="CA9" s="10"/>
      <c r="CB9" s="10"/>
      <c r="CC9" s="10"/>
      <c r="CD9" s="10"/>
      <c r="CE9" s="10"/>
      <c r="CF9" s="10"/>
      <c r="CG9" s="10"/>
      <c r="CH9" s="10"/>
      <c r="CI9" s="10"/>
      <c r="CJ9" s="10"/>
      <c r="CK9" s="10"/>
      <c r="CL9" s="11"/>
    </row>
    <row r="10" spans="1:90" x14ac:dyDescent="0.3">
      <c r="A10" s="147" t="s">
        <v>637</v>
      </c>
      <c r="B10" s="7" t="s">
        <v>94</v>
      </c>
      <c r="C10" s="78">
        <v>4</v>
      </c>
      <c r="E10" s="147" t="s">
        <v>745</v>
      </c>
      <c r="F10" s="313" t="s">
        <v>80</v>
      </c>
      <c r="G10" s="78">
        <v>0.3</v>
      </c>
      <c r="H10" s="12"/>
      <c r="I10" s="12"/>
      <c r="J10" s="12"/>
      <c r="K10" s="12"/>
      <c r="L10" s="12"/>
      <c r="M10" s="12"/>
      <c r="N10" s="12"/>
      <c r="O10" s="12"/>
      <c r="P10" s="12"/>
      <c r="Q10" s="12"/>
      <c r="R10" s="12"/>
      <c r="S10" s="12"/>
      <c r="T10" s="12"/>
      <c r="U10" s="12"/>
      <c r="V10" s="12"/>
      <c r="W10" s="12"/>
      <c r="X10" s="12"/>
      <c r="Y10" s="12"/>
      <c r="Z10" s="12"/>
      <c r="AA10" s="12"/>
      <c r="AB10" s="12"/>
      <c r="AC10" s="12"/>
      <c r="AD10" s="12"/>
      <c r="AE10" s="12"/>
      <c r="AF10" s="12"/>
      <c r="AG10" s="12"/>
      <c r="AH10" s="12"/>
      <c r="AI10" s="12"/>
      <c r="AJ10" s="12"/>
      <c r="AK10" s="12"/>
      <c r="AL10" s="12"/>
      <c r="AM10" s="12"/>
      <c r="AN10" s="12"/>
      <c r="AO10" s="12"/>
      <c r="AP10" s="12"/>
      <c r="AQ10" s="12"/>
      <c r="AR10" s="12"/>
      <c r="AS10" s="12"/>
      <c r="AT10" s="12"/>
      <c r="AU10" s="12"/>
      <c r="AV10" s="12"/>
      <c r="AW10" s="12"/>
      <c r="AX10" s="12"/>
      <c r="AY10" s="12"/>
      <c r="AZ10" s="12"/>
      <c r="BA10" s="12"/>
      <c r="BB10" s="12"/>
      <c r="BC10" s="12"/>
      <c r="BD10" s="12"/>
      <c r="BE10" s="12"/>
      <c r="BF10" s="12"/>
      <c r="BG10" s="12"/>
      <c r="BH10" s="12"/>
      <c r="BI10" s="12"/>
      <c r="BJ10" s="12"/>
      <c r="BK10" s="12"/>
      <c r="BL10" s="12"/>
      <c r="BM10" s="12"/>
      <c r="BN10" s="12"/>
      <c r="BO10" s="12"/>
      <c r="BP10" s="12"/>
      <c r="BQ10" s="12"/>
      <c r="BR10" s="12"/>
      <c r="BS10" s="12"/>
      <c r="BT10" s="12"/>
      <c r="BU10" s="12"/>
      <c r="BV10" s="12"/>
      <c r="BW10" s="12"/>
      <c r="BX10" s="12"/>
      <c r="BY10" s="12"/>
      <c r="BZ10" s="12"/>
      <c r="CA10" s="12"/>
      <c r="CB10" s="12"/>
      <c r="CC10" s="12"/>
      <c r="CD10" s="12"/>
      <c r="CE10" s="12"/>
      <c r="CF10" s="12"/>
      <c r="CG10" s="12"/>
      <c r="CH10" s="12"/>
      <c r="CI10" s="12"/>
      <c r="CJ10" s="12"/>
      <c r="CK10" s="12"/>
      <c r="CL10" s="13"/>
    </row>
    <row r="11" spans="1:90" x14ac:dyDescent="0.3">
      <c r="A11" s="147" t="s">
        <v>638</v>
      </c>
      <c r="B11" s="33" t="s">
        <v>190</v>
      </c>
      <c r="C11" s="78">
        <v>4.4359999999999997E-2</v>
      </c>
      <c r="D11" s="14"/>
      <c r="E11" s="12"/>
      <c r="F11" s="12"/>
      <c r="G11" s="12"/>
      <c r="H11" s="12"/>
      <c r="I11" s="12"/>
      <c r="J11" s="12"/>
      <c r="K11" s="12"/>
      <c r="L11" s="12"/>
      <c r="M11" s="12"/>
      <c r="N11" s="12"/>
      <c r="O11" s="12"/>
      <c r="P11" s="12"/>
      <c r="Q11" s="12"/>
      <c r="R11" s="12"/>
      <c r="S11" s="12"/>
      <c r="T11" s="12"/>
      <c r="U11" s="12"/>
      <c r="V11" s="12"/>
      <c r="W11" s="12"/>
      <c r="X11" s="12"/>
      <c r="Y11" s="12"/>
      <c r="Z11" s="12"/>
      <c r="AA11" s="12"/>
      <c r="AB11" s="12"/>
      <c r="AC11" s="12"/>
      <c r="AD11" s="12"/>
      <c r="AE11" s="12"/>
      <c r="AF11" s="12"/>
      <c r="AG11" s="12"/>
      <c r="AH11" s="12"/>
      <c r="AI11" s="12"/>
      <c r="AJ11" s="12"/>
      <c r="AK11" s="12"/>
      <c r="AL11" s="12"/>
      <c r="AM11" s="12"/>
      <c r="AN11" s="12"/>
      <c r="AO11" s="12"/>
      <c r="AP11" s="12"/>
      <c r="AQ11" s="12"/>
      <c r="AR11" s="12"/>
      <c r="AS11" s="12"/>
      <c r="AT11" s="12"/>
      <c r="AU11" s="12"/>
      <c r="AV11" s="12"/>
      <c r="AW11" s="12"/>
      <c r="AX11" s="12"/>
      <c r="AY11" s="12"/>
      <c r="AZ11" s="12"/>
      <c r="BA11" s="12"/>
      <c r="BB11" s="12"/>
      <c r="BC11" s="12"/>
      <c r="BD11" s="12"/>
      <c r="BE11" s="12"/>
      <c r="BF11" s="12"/>
      <c r="BG11" s="12"/>
      <c r="BH11" s="12"/>
      <c r="BI11" s="12"/>
      <c r="BJ11" s="12"/>
      <c r="BK11" s="12"/>
      <c r="BL11" s="12"/>
      <c r="BM11" s="12"/>
      <c r="BN11" s="12"/>
      <c r="BO11" s="12"/>
      <c r="BP11" s="12"/>
      <c r="BQ11" s="12"/>
      <c r="BR11" s="12"/>
      <c r="BS11" s="12"/>
      <c r="BT11" s="12"/>
      <c r="BU11" s="12"/>
      <c r="BV11" s="12"/>
      <c r="BW11" s="12"/>
      <c r="BX11" s="12"/>
      <c r="BY11" s="12"/>
      <c r="BZ11" s="12"/>
      <c r="CA11" s="12"/>
      <c r="CB11" s="12"/>
      <c r="CC11" s="12"/>
      <c r="CD11" s="12"/>
      <c r="CE11" s="12"/>
      <c r="CF11" s="12"/>
      <c r="CG11" s="12"/>
      <c r="CH11" s="12"/>
      <c r="CI11" s="12"/>
      <c r="CJ11" s="12"/>
      <c r="CK11" s="12"/>
      <c r="CL11" s="13"/>
    </row>
    <row r="12" spans="1:90" x14ac:dyDescent="0.3">
      <c r="A12" s="147"/>
      <c r="B12" s="7"/>
      <c r="C12" s="78"/>
      <c r="E12" s="12"/>
      <c r="F12" s="12"/>
      <c r="G12" s="12"/>
      <c r="H12" s="12"/>
      <c r="I12" s="12"/>
      <c r="J12" s="12"/>
      <c r="K12" s="12"/>
      <c r="L12" s="12"/>
      <c r="M12" s="12"/>
      <c r="N12" s="12"/>
      <c r="O12" s="12"/>
      <c r="P12" s="12"/>
      <c r="Q12" s="12"/>
      <c r="R12" s="12"/>
      <c r="S12" s="12"/>
      <c r="T12" s="12"/>
      <c r="U12" s="12"/>
      <c r="V12" s="12"/>
      <c r="W12" s="12"/>
      <c r="X12" s="12"/>
      <c r="Y12" s="12"/>
      <c r="Z12" s="12"/>
      <c r="AA12" s="12"/>
      <c r="AB12" s="12"/>
      <c r="AC12" s="12"/>
      <c r="AD12" s="12"/>
      <c r="AE12" s="12"/>
      <c r="AF12" s="12"/>
      <c r="AG12" s="12"/>
      <c r="AH12" s="12"/>
      <c r="AI12" s="12"/>
      <c r="AJ12" s="12"/>
      <c r="AK12" s="12"/>
      <c r="AL12" s="12"/>
      <c r="AM12" s="12"/>
      <c r="AN12" s="12"/>
      <c r="AO12" s="12"/>
      <c r="AP12" s="12"/>
      <c r="AQ12" s="12"/>
      <c r="AR12" s="12"/>
      <c r="AS12" s="12"/>
      <c r="AT12" s="12"/>
      <c r="AU12" s="12"/>
      <c r="AV12" s="12"/>
      <c r="AW12" s="12"/>
      <c r="AX12" s="12"/>
      <c r="AY12" s="12"/>
      <c r="AZ12" s="12"/>
      <c r="BA12" s="12"/>
      <c r="BB12" s="12"/>
      <c r="BC12" s="12"/>
      <c r="BD12" s="12"/>
      <c r="BE12" s="12"/>
      <c r="BF12" s="12"/>
      <c r="BG12" s="12"/>
      <c r="BH12" s="12"/>
      <c r="BI12" s="12"/>
      <c r="BJ12" s="12"/>
      <c r="BK12" s="12"/>
      <c r="BL12" s="12"/>
      <c r="BM12" s="12"/>
      <c r="BN12" s="12"/>
      <c r="BO12" s="12"/>
      <c r="BP12" s="12"/>
      <c r="BQ12" s="12"/>
      <c r="BR12" s="12"/>
      <c r="BS12" s="12"/>
      <c r="BT12" s="12"/>
      <c r="BU12" s="12"/>
      <c r="BV12" s="12"/>
      <c r="BW12" s="12"/>
      <c r="BX12" s="12"/>
      <c r="BY12" s="12"/>
      <c r="BZ12" s="12"/>
      <c r="CA12" s="12"/>
      <c r="CB12" s="12"/>
      <c r="CC12" s="12"/>
      <c r="CD12" s="12"/>
      <c r="CE12" s="12"/>
      <c r="CF12" s="12"/>
      <c r="CG12" s="12"/>
      <c r="CH12" s="12"/>
      <c r="CI12" s="12"/>
      <c r="CJ12" s="12"/>
      <c r="CK12" s="12"/>
      <c r="CL12" s="13"/>
    </row>
    <row r="13" spans="1:90" x14ac:dyDescent="0.3">
      <c r="A13" s="147"/>
      <c r="B13" s="7"/>
      <c r="C13" s="78"/>
      <c r="D13" s="14"/>
      <c r="E13" s="12"/>
      <c r="F13" s="12"/>
      <c r="G13" s="12"/>
      <c r="H13" s="12"/>
      <c r="I13" s="12"/>
      <c r="J13" s="12"/>
      <c r="K13" s="12"/>
      <c r="L13" s="12"/>
      <c r="M13" s="12"/>
      <c r="N13" s="12"/>
      <c r="O13" s="12"/>
      <c r="P13" s="12"/>
      <c r="Q13" s="12"/>
      <c r="R13" s="12"/>
      <c r="S13" s="12"/>
      <c r="T13" s="12"/>
      <c r="U13" s="12"/>
      <c r="V13" s="12"/>
      <c r="W13" s="12"/>
      <c r="X13" s="12"/>
      <c r="Y13" s="12"/>
      <c r="Z13" s="12"/>
      <c r="AA13" s="12"/>
      <c r="AB13" s="12"/>
      <c r="AC13" s="12"/>
      <c r="AD13" s="12"/>
      <c r="AE13" s="12"/>
      <c r="AF13" s="12"/>
      <c r="AG13" s="12"/>
      <c r="AH13" s="12"/>
      <c r="AI13" s="12"/>
      <c r="AJ13" s="12"/>
      <c r="AK13" s="12"/>
      <c r="AL13" s="12"/>
      <c r="AM13" s="12"/>
      <c r="AN13" s="12"/>
      <c r="AO13" s="12"/>
      <c r="AP13" s="12"/>
      <c r="AQ13" s="12"/>
      <c r="AR13" s="12"/>
      <c r="AS13" s="12"/>
      <c r="AT13" s="12"/>
      <c r="AU13" s="12"/>
      <c r="AV13" s="12"/>
      <c r="AW13" s="12"/>
      <c r="AX13" s="12"/>
      <c r="AY13" s="12"/>
      <c r="AZ13" s="12"/>
      <c r="BA13" s="12"/>
      <c r="BB13" s="12"/>
      <c r="BC13" s="12"/>
      <c r="BD13" s="12"/>
      <c r="BE13" s="12"/>
      <c r="BF13" s="12"/>
      <c r="BG13" s="12"/>
      <c r="BH13" s="12"/>
      <c r="BI13" s="12"/>
      <c r="BJ13" s="12"/>
      <c r="BK13" s="12"/>
      <c r="BL13" s="12"/>
      <c r="BM13" s="12"/>
      <c r="BN13" s="12"/>
      <c r="BO13" s="12"/>
      <c r="BP13" s="12"/>
      <c r="BQ13" s="12"/>
      <c r="BR13" s="12"/>
      <c r="BS13" s="12"/>
      <c r="BT13" s="12"/>
      <c r="BU13" s="12"/>
      <c r="BV13" s="12"/>
      <c r="BW13" s="12"/>
      <c r="BX13" s="12"/>
      <c r="BY13" s="12"/>
      <c r="BZ13" s="12"/>
      <c r="CA13" s="12"/>
      <c r="CB13" s="12"/>
      <c r="CC13" s="12"/>
      <c r="CD13" s="12"/>
      <c r="CE13" s="12"/>
      <c r="CF13" s="12"/>
      <c r="CG13" s="12"/>
      <c r="CH13" s="12"/>
      <c r="CI13" s="12"/>
      <c r="CJ13" s="12"/>
      <c r="CK13" s="12"/>
      <c r="CL13" s="13"/>
    </row>
    <row r="14" spans="1:90" x14ac:dyDescent="0.3">
      <c r="A14" s="147"/>
      <c r="B14" s="7"/>
      <c r="C14" s="78"/>
      <c r="E14" s="12"/>
      <c r="F14" s="12"/>
      <c r="G14" s="12"/>
      <c r="H14" s="12"/>
      <c r="I14" s="12"/>
      <c r="J14" s="12"/>
      <c r="K14" s="12"/>
      <c r="L14" s="12"/>
      <c r="M14" s="12"/>
      <c r="N14" s="12"/>
      <c r="O14" s="12"/>
      <c r="P14" s="12"/>
      <c r="Q14" s="12"/>
      <c r="R14" s="12"/>
      <c r="S14" s="12"/>
      <c r="T14" s="12"/>
      <c r="U14" s="12"/>
      <c r="V14" s="12"/>
      <c r="W14" s="12"/>
      <c r="X14" s="12"/>
      <c r="Y14" s="12"/>
      <c r="Z14" s="12"/>
      <c r="AA14" s="12"/>
      <c r="AB14" s="12"/>
      <c r="AC14" s="12"/>
      <c r="AD14" s="12"/>
      <c r="AE14" s="12"/>
      <c r="AF14" s="12"/>
      <c r="AG14" s="12"/>
      <c r="AH14" s="12"/>
      <c r="AI14" s="12"/>
      <c r="AJ14" s="12"/>
      <c r="AK14" s="12"/>
      <c r="AL14" s="12"/>
      <c r="AM14" s="12"/>
      <c r="AN14" s="12"/>
      <c r="AO14" s="12"/>
      <c r="AP14" s="12"/>
      <c r="AQ14" s="12"/>
      <c r="AR14" s="12"/>
      <c r="AS14" s="12"/>
      <c r="AT14" s="12"/>
      <c r="AU14" s="12"/>
      <c r="AV14" s="12"/>
      <c r="AW14" s="12"/>
      <c r="AX14" s="12"/>
      <c r="AY14" s="12"/>
      <c r="AZ14" s="12"/>
      <c r="BA14" s="12"/>
      <c r="BB14" s="12"/>
      <c r="BC14" s="12"/>
      <c r="BD14" s="12"/>
      <c r="BE14" s="12"/>
      <c r="BF14" s="12"/>
      <c r="BG14" s="12"/>
      <c r="BH14" s="12"/>
      <c r="BI14" s="12"/>
      <c r="BJ14" s="12"/>
      <c r="BK14" s="12"/>
      <c r="BL14" s="12"/>
      <c r="BM14" s="12"/>
      <c r="BN14" s="12"/>
      <c r="BO14" s="12"/>
      <c r="BP14" s="12"/>
      <c r="BQ14" s="12"/>
      <c r="BR14" s="12"/>
      <c r="BS14" s="12"/>
      <c r="BT14" s="12"/>
      <c r="BU14" s="12"/>
      <c r="BV14" s="12"/>
      <c r="BW14" s="12"/>
      <c r="BX14" s="12"/>
      <c r="BY14" s="12"/>
      <c r="BZ14" s="12"/>
      <c r="CA14" s="12"/>
      <c r="CB14" s="12"/>
      <c r="CC14" s="12"/>
      <c r="CD14" s="12"/>
      <c r="CE14" s="12"/>
      <c r="CF14" s="12"/>
      <c r="CG14" s="12"/>
      <c r="CH14" s="12"/>
      <c r="CI14" s="12"/>
      <c r="CJ14" s="12"/>
      <c r="CK14" s="12"/>
      <c r="CL14" s="13"/>
    </row>
    <row r="15" spans="1:90" x14ac:dyDescent="0.3">
      <c r="A15" s="72" t="s">
        <v>665</v>
      </c>
      <c r="B15" s="10"/>
      <c r="C15" s="10"/>
      <c r="D15" s="23"/>
      <c r="E15" s="23"/>
      <c r="F15" s="23"/>
      <c r="G15" s="23"/>
      <c r="H15" s="23"/>
      <c r="I15" s="23"/>
      <c r="J15" s="23"/>
      <c r="K15" s="23"/>
      <c r="L15" s="23"/>
      <c r="M15" s="23"/>
      <c r="N15" s="23"/>
      <c r="O15" s="23"/>
      <c r="P15" s="23"/>
      <c r="Q15" s="23"/>
      <c r="R15" s="23"/>
      <c r="S15" s="23"/>
      <c r="T15" s="23"/>
      <c r="U15" s="23"/>
      <c r="V15" s="23"/>
      <c r="W15" s="23"/>
      <c r="X15" s="23"/>
      <c r="Y15" s="23"/>
      <c r="Z15" s="23"/>
      <c r="AA15" s="23"/>
      <c r="AB15" s="23"/>
      <c r="AC15" s="23"/>
      <c r="AD15" s="23"/>
      <c r="AE15" s="23"/>
      <c r="AF15" s="23"/>
      <c r="AG15" s="23"/>
      <c r="AH15" s="23"/>
      <c r="AI15" s="23"/>
      <c r="AJ15" s="23"/>
      <c r="AK15" s="23"/>
      <c r="AL15" s="23"/>
      <c r="AM15" s="23"/>
      <c r="AN15" s="23"/>
      <c r="AO15" s="23"/>
      <c r="AP15" s="23"/>
      <c r="AQ15" s="23"/>
      <c r="AR15" s="23"/>
      <c r="AS15" s="23"/>
      <c r="AT15" s="23"/>
      <c r="AU15" s="23"/>
      <c r="AV15" s="23"/>
      <c r="AW15" s="23"/>
      <c r="AX15" s="23"/>
      <c r="AY15" s="23"/>
      <c r="AZ15" s="23"/>
      <c r="BA15" s="23"/>
      <c r="BB15" s="23"/>
      <c r="BC15" s="23"/>
      <c r="BD15" s="23"/>
      <c r="BE15" s="23"/>
      <c r="BF15" s="23"/>
      <c r="BG15" s="23"/>
      <c r="BH15" s="23"/>
      <c r="BI15" s="23"/>
      <c r="BJ15" s="23"/>
      <c r="BK15" s="23"/>
      <c r="BL15" s="23"/>
      <c r="BM15" s="23"/>
      <c r="BN15" s="23"/>
      <c r="BO15" s="23"/>
      <c r="BP15" s="23"/>
      <c r="BQ15" s="23"/>
      <c r="BR15" s="23"/>
      <c r="BS15" s="23"/>
      <c r="BT15" s="23"/>
      <c r="BU15" s="23"/>
      <c r="BV15" s="23"/>
      <c r="BW15" s="23"/>
      <c r="BX15" s="23"/>
      <c r="BY15" s="23"/>
      <c r="BZ15" s="23"/>
      <c r="CA15" s="23"/>
      <c r="CB15" s="23"/>
      <c r="CC15" s="23"/>
      <c r="CD15" s="23"/>
      <c r="CE15" s="23"/>
      <c r="CF15" s="23"/>
      <c r="CG15" s="23"/>
      <c r="CH15" s="23"/>
      <c r="CI15" s="23"/>
      <c r="CJ15" s="23"/>
      <c r="CK15" s="23"/>
      <c r="CL15" s="299"/>
    </row>
    <row r="16" spans="1:90" s="15" customFormat="1" x14ac:dyDescent="0.3">
      <c r="A16" s="147" t="s">
        <v>799</v>
      </c>
      <c r="B16" s="159" t="s">
        <v>664</v>
      </c>
      <c r="C16" s="298">
        <v>0</v>
      </c>
    </row>
    <row r="17" spans="1:90" x14ac:dyDescent="0.3">
      <c r="A17" s="147" t="s">
        <v>800</v>
      </c>
      <c r="B17" s="159" t="s">
        <v>664</v>
      </c>
      <c r="C17" s="232">
        <v>0</v>
      </c>
      <c r="D17" s="15"/>
      <c r="E17" s="15"/>
      <c r="F17" s="12"/>
      <c r="G17" s="12"/>
      <c r="H17" s="12"/>
      <c r="I17" s="12"/>
      <c r="J17" s="12"/>
      <c r="K17" s="12"/>
      <c r="L17" s="12"/>
      <c r="M17" s="12"/>
      <c r="N17" s="12"/>
      <c r="O17" s="12"/>
      <c r="P17" s="12"/>
      <c r="Q17" s="12"/>
      <c r="R17" s="12"/>
      <c r="S17" s="12"/>
      <c r="T17" s="12"/>
      <c r="U17" s="12"/>
      <c r="V17" s="12"/>
      <c r="W17" s="12"/>
      <c r="X17" s="12"/>
      <c r="Y17" s="12"/>
      <c r="Z17" s="12"/>
      <c r="AA17" s="12"/>
      <c r="AB17" s="12"/>
      <c r="AC17" s="12"/>
      <c r="AD17" s="12"/>
      <c r="AE17" s="12"/>
      <c r="AF17" s="12"/>
      <c r="AG17" s="12"/>
      <c r="AH17" s="12"/>
      <c r="AI17" s="12"/>
      <c r="AJ17" s="12"/>
      <c r="AK17" s="12"/>
      <c r="AL17" s="12"/>
      <c r="AM17" s="12"/>
      <c r="AN17" s="12"/>
      <c r="AO17" s="12"/>
      <c r="AP17" s="12"/>
      <c r="AQ17" s="12"/>
      <c r="AR17" s="12"/>
      <c r="AS17" s="12"/>
      <c r="AT17" s="12"/>
      <c r="AU17" s="12"/>
      <c r="AV17" s="12"/>
      <c r="AW17" s="12"/>
      <c r="AX17" s="12"/>
      <c r="AY17" s="12"/>
      <c r="AZ17" s="12"/>
      <c r="BA17" s="12"/>
      <c r="BB17" s="12"/>
      <c r="BC17" s="12"/>
      <c r="BD17" s="12"/>
      <c r="BE17" s="12"/>
      <c r="BF17" s="12"/>
      <c r="BG17" s="12"/>
      <c r="BH17" s="12"/>
      <c r="BI17" s="12"/>
      <c r="BJ17" s="12"/>
      <c r="BK17" s="12"/>
      <c r="BL17" s="12"/>
      <c r="BM17" s="12"/>
      <c r="BN17" s="12"/>
      <c r="BO17" s="12"/>
      <c r="BP17" s="12"/>
      <c r="BQ17" s="12"/>
      <c r="BR17" s="12"/>
      <c r="BS17" s="12"/>
      <c r="BT17" s="12"/>
      <c r="BU17" s="12"/>
      <c r="BV17" s="12"/>
      <c r="BW17" s="12"/>
      <c r="BX17" s="12"/>
      <c r="BY17" s="12"/>
      <c r="BZ17" s="12"/>
      <c r="CA17" s="12"/>
      <c r="CB17" s="12"/>
      <c r="CC17" s="12"/>
      <c r="CD17" s="12"/>
      <c r="CE17" s="12"/>
      <c r="CF17" s="12"/>
      <c r="CG17" s="12"/>
      <c r="CH17" s="12"/>
      <c r="CI17" s="12"/>
      <c r="CJ17" s="12"/>
      <c r="CK17" s="12"/>
      <c r="CL17" s="13"/>
    </row>
    <row r="18" spans="1:90" x14ac:dyDescent="0.3">
      <c r="A18" s="72" t="s">
        <v>8</v>
      </c>
      <c r="B18" s="10"/>
      <c r="C18" s="10"/>
      <c r="D18" s="10"/>
      <c r="E18" s="21"/>
      <c r="F18" s="21"/>
      <c r="G18" s="21"/>
      <c r="H18" s="10"/>
      <c r="I18" s="10"/>
      <c r="J18" s="10"/>
      <c r="K18" s="10"/>
      <c r="L18" s="10"/>
      <c r="M18" s="10"/>
      <c r="N18" s="10"/>
      <c r="O18" s="10"/>
      <c r="P18" s="10"/>
      <c r="Q18" s="10"/>
      <c r="R18" s="10"/>
      <c r="S18" s="10"/>
      <c r="T18" s="10"/>
      <c r="U18" s="10"/>
      <c r="V18" s="10"/>
      <c r="W18" s="10"/>
      <c r="X18" s="10"/>
      <c r="Y18" s="10"/>
      <c r="Z18" s="10"/>
      <c r="AA18" s="10"/>
      <c r="AB18" s="10"/>
      <c r="AC18" s="10"/>
      <c r="AD18" s="10"/>
      <c r="AE18" s="10"/>
      <c r="AF18" s="10"/>
      <c r="AG18" s="10"/>
      <c r="AH18" s="10"/>
      <c r="AI18" s="10"/>
      <c r="AJ18" s="10"/>
      <c r="AK18" s="10"/>
      <c r="AL18" s="10"/>
      <c r="AM18" s="10"/>
      <c r="AN18" s="10"/>
      <c r="AO18" s="10"/>
      <c r="AP18" s="10"/>
      <c r="AQ18" s="10"/>
      <c r="AR18" s="10"/>
      <c r="AS18" s="10"/>
      <c r="AT18" s="10"/>
      <c r="AU18" s="10"/>
      <c r="AV18" s="10"/>
      <c r="AW18" s="10"/>
      <c r="AX18" s="10"/>
      <c r="AY18" s="10"/>
      <c r="AZ18" s="10"/>
      <c r="BA18" s="10"/>
      <c r="BB18" s="10"/>
      <c r="BC18" s="10"/>
      <c r="BD18" s="10"/>
      <c r="BE18" s="10"/>
      <c r="BF18" s="10"/>
      <c r="BG18" s="10"/>
      <c r="BH18" s="10"/>
      <c r="BI18" s="10"/>
      <c r="BJ18" s="10"/>
      <c r="BK18" s="10"/>
      <c r="BL18" s="10"/>
      <c r="BM18" s="10"/>
      <c r="BN18" s="10"/>
      <c r="BO18" s="10"/>
      <c r="BP18" s="10"/>
      <c r="BQ18" s="10"/>
      <c r="BR18" s="10"/>
      <c r="BS18" s="10"/>
      <c r="BT18" s="10"/>
      <c r="BU18" s="10"/>
      <c r="BV18" s="10"/>
      <c r="BW18" s="10"/>
      <c r="BX18" s="10"/>
      <c r="BY18" s="10"/>
      <c r="BZ18" s="10"/>
      <c r="CA18" s="10"/>
      <c r="CB18" s="10"/>
      <c r="CC18" s="10"/>
      <c r="CD18" s="10"/>
      <c r="CE18" s="10"/>
      <c r="CF18" s="10"/>
      <c r="CG18" s="10"/>
      <c r="CH18" s="10"/>
      <c r="CI18" s="10"/>
      <c r="CJ18" s="10"/>
      <c r="CK18" s="10"/>
      <c r="CL18" s="11"/>
    </row>
    <row r="19" spans="1:90" x14ac:dyDescent="0.3">
      <c r="A19" s="445" t="s">
        <v>9</v>
      </c>
      <c r="B19" s="453" t="s">
        <v>445</v>
      </c>
      <c r="C19" s="453"/>
      <c r="D19" s="443">
        <v>1</v>
      </c>
      <c r="E19" s="44"/>
      <c r="F19" s="44"/>
      <c r="G19" s="226"/>
      <c r="H19" s="12"/>
      <c r="J19" s="12"/>
      <c r="K19" s="12"/>
      <c r="L19" s="223"/>
      <c r="M19" s="12"/>
      <c r="N19" s="12"/>
      <c r="O19" s="12"/>
      <c r="P19" s="12"/>
      <c r="Q19" s="12"/>
      <c r="R19" s="12"/>
      <c r="S19" s="12"/>
      <c r="T19" s="12"/>
      <c r="U19" s="12"/>
      <c r="V19" s="12"/>
      <c r="W19" s="12"/>
      <c r="X19" s="12"/>
      <c r="Y19" s="12"/>
      <c r="Z19" s="12"/>
      <c r="AA19" s="12"/>
      <c r="AB19" s="12"/>
      <c r="AC19" s="12"/>
      <c r="AD19" s="12"/>
      <c r="AE19" s="12"/>
      <c r="AF19" s="12"/>
      <c r="AG19" s="12"/>
      <c r="AH19" s="12"/>
      <c r="AI19" s="12"/>
      <c r="AJ19" s="12"/>
      <c r="AK19" s="12"/>
      <c r="AL19" s="12"/>
      <c r="AM19" s="12"/>
      <c r="AN19" s="12"/>
      <c r="AO19" s="12"/>
      <c r="AP19" s="12"/>
      <c r="AQ19" s="12"/>
      <c r="AR19" s="12"/>
      <c r="AS19" s="12"/>
      <c r="AT19" s="12"/>
      <c r="AU19" s="12"/>
      <c r="AV19" s="12"/>
      <c r="AW19" s="12"/>
      <c r="AX19" s="12"/>
      <c r="AY19" s="12"/>
      <c r="AZ19" s="12"/>
      <c r="BA19" s="12"/>
      <c r="BB19" s="12"/>
      <c r="BC19" s="12"/>
      <c r="BD19" s="12"/>
      <c r="BE19" s="12"/>
      <c r="BF19" s="12"/>
      <c r="BG19" s="12"/>
      <c r="BH19" s="12"/>
      <c r="BI19" s="12"/>
      <c r="BJ19" s="12"/>
      <c r="BK19" s="12"/>
      <c r="BL19" s="12"/>
      <c r="BM19" s="12"/>
      <c r="BN19" s="12"/>
      <c r="BO19" s="12"/>
      <c r="BP19" s="12"/>
      <c r="BQ19" s="12"/>
      <c r="BR19" s="12"/>
      <c r="BS19" s="12"/>
      <c r="BT19" s="12"/>
      <c r="BU19" s="12"/>
      <c r="BV19" s="12"/>
      <c r="BW19" s="12"/>
      <c r="BX19" s="12"/>
      <c r="BY19" s="12"/>
      <c r="BZ19" s="12"/>
      <c r="CA19" s="12"/>
      <c r="CB19" s="12"/>
      <c r="CC19" s="12"/>
      <c r="CD19" s="12"/>
      <c r="CE19" s="12"/>
      <c r="CF19" s="12"/>
      <c r="CG19" s="12"/>
      <c r="CH19" s="12"/>
      <c r="CI19" s="12"/>
      <c r="CJ19" s="12"/>
      <c r="CK19" s="12"/>
      <c r="CL19" s="13"/>
    </row>
    <row r="20" spans="1:90" x14ac:dyDescent="0.3">
      <c r="A20" s="445"/>
      <c r="B20" s="453" t="s">
        <v>446</v>
      </c>
      <c r="C20" s="453"/>
      <c r="D20" s="443"/>
      <c r="E20" s="44"/>
      <c r="F20" s="44"/>
      <c r="G20" s="226"/>
      <c r="H20" s="12"/>
      <c r="J20" s="12"/>
      <c r="K20" s="12"/>
      <c r="L20" s="224"/>
      <c r="M20" s="12"/>
      <c r="N20" s="12"/>
      <c r="O20" s="12"/>
      <c r="P20" s="12"/>
      <c r="Q20" s="12"/>
      <c r="R20" s="12"/>
      <c r="S20" s="12"/>
      <c r="T20" s="12"/>
      <c r="U20" s="12"/>
      <c r="V20" s="12"/>
      <c r="W20" s="12"/>
      <c r="X20" s="12"/>
      <c r="Y20" s="12"/>
      <c r="Z20" s="12"/>
      <c r="AA20" s="12"/>
      <c r="AB20" s="12"/>
      <c r="AC20" s="12"/>
      <c r="AD20" s="12"/>
      <c r="AE20" s="12"/>
      <c r="AF20" s="12"/>
      <c r="AG20" s="12"/>
      <c r="AH20" s="12"/>
      <c r="AI20" s="12"/>
      <c r="AJ20" s="12"/>
      <c r="AK20" s="12"/>
      <c r="AL20" s="12"/>
      <c r="AM20" s="12"/>
      <c r="AN20" s="12"/>
      <c r="AO20" s="12"/>
      <c r="AP20" s="12"/>
      <c r="AQ20" s="12"/>
      <c r="AR20" s="12"/>
      <c r="AS20" s="12"/>
      <c r="AT20" s="12"/>
      <c r="AU20" s="12"/>
      <c r="AV20" s="12"/>
      <c r="AW20" s="12"/>
      <c r="AX20" s="12"/>
      <c r="AY20" s="12"/>
      <c r="AZ20" s="12"/>
      <c r="BA20" s="12"/>
      <c r="BB20" s="12"/>
      <c r="BC20" s="12"/>
      <c r="BD20" s="12"/>
      <c r="BE20" s="12"/>
      <c r="BF20" s="12"/>
      <c r="BG20" s="12"/>
      <c r="BH20" s="12"/>
      <c r="BI20" s="12"/>
      <c r="BJ20" s="12"/>
      <c r="BK20" s="12"/>
      <c r="BL20" s="12"/>
      <c r="BM20" s="12"/>
      <c r="BN20" s="12"/>
      <c r="BO20" s="12"/>
      <c r="BP20" s="12"/>
      <c r="BQ20" s="12"/>
      <c r="BR20" s="12"/>
      <c r="BS20" s="12"/>
      <c r="BT20" s="12"/>
      <c r="BU20" s="12"/>
      <c r="BV20" s="12"/>
      <c r="BW20" s="12"/>
      <c r="BX20" s="12"/>
      <c r="BY20" s="12"/>
      <c r="BZ20" s="12"/>
      <c r="CA20" s="12"/>
      <c r="CB20" s="12"/>
      <c r="CC20" s="12"/>
      <c r="CD20" s="12"/>
      <c r="CE20" s="12"/>
      <c r="CF20" s="12"/>
      <c r="CG20" s="12"/>
      <c r="CH20" s="12"/>
      <c r="CI20" s="12"/>
      <c r="CJ20" s="12"/>
      <c r="CK20" s="12"/>
      <c r="CL20" s="13"/>
    </row>
    <row r="21" spans="1:90" x14ac:dyDescent="0.3">
      <c r="A21" s="445"/>
      <c r="B21" s="453" t="s">
        <v>447</v>
      </c>
      <c r="C21" s="453"/>
      <c r="D21" s="443"/>
      <c r="E21" s="44"/>
      <c r="F21" s="44"/>
      <c r="G21" s="226"/>
      <c r="H21" s="12"/>
      <c r="J21" s="12"/>
      <c r="K21" s="12"/>
      <c r="L21" s="224"/>
      <c r="M21" s="12"/>
      <c r="N21" s="12"/>
      <c r="O21" s="12"/>
      <c r="P21" s="12"/>
      <c r="Q21" s="12"/>
      <c r="R21" s="12"/>
      <c r="S21" s="12"/>
      <c r="T21" s="12"/>
      <c r="U21" s="12"/>
      <c r="V21" s="12"/>
      <c r="W21" s="12"/>
      <c r="X21" s="12"/>
      <c r="Y21" s="12"/>
      <c r="Z21" s="12"/>
      <c r="AA21" s="12"/>
      <c r="AB21" s="12"/>
      <c r="AC21" s="12"/>
      <c r="AD21" s="12"/>
      <c r="AE21" s="12"/>
      <c r="AF21" s="12"/>
      <c r="AG21" s="12"/>
      <c r="AH21" s="12"/>
      <c r="AI21" s="12"/>
      <c r="AJ21" s="12"/>
      <c r="AK21" s="12"/>
      <c r="AL21" s="12"/>
      <c r="AM21" s="12"/>
      <c r="AN21" s="12"/>
      <c r="AO21" s="12"/>
      <c r="AP21" s="12"/>
      <c r="AQ21" s="12"/>
      <c r="AR21" s="12"/>
      <c r="AS21" s="12"/>
      <c r="AT21" s="12"/>
      <c r="AU21" s="12"/>
      <c r="AV21" s="12"/>
      <c r="AW21" s="12"/>
      <c r="AX21" s="12"/>
      <c r="AY21" s="12"/>
      <c r="AZ21" s="12"/>
      <c r="BA21" s="12"/>
      <c r="BB21" s="12"/>
      <c r="BC21" s="12"/>
      <c r="BD21" s="12"/>
      <c r="BE21" s="12"/>
      <c r="BF21" s="12"/>
      <c r="BG21" s="12"/>
      <c r="BH21" s="12"/>
      <c r="BI21" s="12"/>
      <c r="BJ21" s="12"/>
      <c r="BK21" s="12"/>
      <c r="BL21" s="12"/>
      <c r="BM21" s="12"/>
      <c r="BN21" s="12"/>
      <c r="BO21" s="12"/>
      <c r="BP21" s="12"/>
      <c r="BQ21" s="12"/>
      <c r="BR21" s="12"/>
      <c r="BS21" s="12"/>
      <c r="BT21" s="12"/>
      <c r="BU21" s="12"/>
      <c r="BV21" s="12"/>
      <c r="BW21" s="12"/>
      <c r="BX21" s="12"/>
      <c r="BY21" s="12"/>
      <c r="BZ21" s="12"/>
      <c r="CA21" s="12"/>
      <c r="CB21" s="12"/>
      <c r="CC21" s="12"/>
      <c r="CD21" s="12"/>
      <c r="CE21" s="12"/>
      <c r="CF21" s="12"/>
      <c r="CG21" s="12"/>
      <c r="CH21" s="12"/>
      <c r="CI21" s="12"/>
      <c r="CJ21" s="12"/>
      <c r="CK21" s="12"/>
      <c r="CL21" s="13"/>
    </row>
    <row r="22" spans="1:90" x14ac:dyDescent="0.3">
      <c r="A22" s="446"/>
      <c r="B22" s="453" t="s">
        <v>448</v>
      </c>
      <c r="C22" s="453"/>
      <c r="D22" s="443"/>
      <c r="E22" s="28" t="s">
        <v>449</v>
      </c>
      <c r="F22" s="222">
        <v>0</v>
      </c>
      <c r="G22" s="29" t="s">
        <v>450</v>
      </c>
      <c r="H22" s="70">
        <v>2015</v>
      </c>
      <c r="L22" s="225"/>
      <c r="M22" s="34"/>
      <c r="N22" s="227"/>
      <c r="O22" s="15"/>
      <c r="P22" s="15"/>
      <c r="Q22" s="12"/>
      <c r="R22" s="12"/>
      <c r="S22" s="12"/>
      <c r="T22" s="12"/>
      <c r="U22" s="12"/>
      <c r="V22" s="12"/>
      <c r="W22" s="12"/>
      <c r="X22" s="12"/>
      <c r="Y22" s="12"/>
      <c r="Z22" s="12"/>
      <c r="AA22" s="12"/>
      <c r="AB22" s="12"/>
      <c r="AC22" s="12"/>
      <c r="AD22" s="12"/>
      <c r="AE22" s="12"/>
      <c r="AF22" s="12"/>
      <c r="AG22" s="12"/>
      <c r="AH22" s="12"/>
      <c r="AI22" s="12"/>
      <c r="AJ22" s="12"/>
      <c r="AK22" s="12"/>
      <c r="AL22" s="12"/>
      <c r="AM22" s="12"/>
      <c r="AN22" s="12"/>
      <c r="AO22" s="12"/>
      <c r="AP22" s="12"/>
      <c r="AQ22" s="12"/>
      <c r="AR22" s="12"/>
      <c r="AS22" s="12"/>
      <c r="AT22" s="12"/>
      <c r="AU22" s="12"/>
      <c r="AV22" s="12"/>
      <c r="AW22" s="12"/>
      <c r="AX22" s="12"/>
      <c r="AY22" s="12"/>
      <c r="AZ22" s="12"/>
      <c r="BA22" s="12"/>
      <c r="BB22" s="12"/>
      <c r="BC22" s="12"/>
      <c r="BD22" s="12"/>
      <c r="BE22" s="12"/>
      <c r="BF22" s="12"/>
      <c r="BG22" s="12"/>
      <c r="BH22" s="12"/>
      <c r="BI22" s="12"/>
      <c r="BJ22" s="12"/>
      <c r="BK22" s="12"/>
      <c r="BL22" s="12"/>
      <c r="BM22" s="12"/>
      <c r="BN22" s="12"/>
      <c r="BO22" s="12"/>
      <c r="BP22" s="12"/>
      <c r="BQ22" s="12"/>
      <c r="BR22" s="12"/>
      <c r="BS22" s="12"/>
      <c r="BT22" s="12"/>
      <c r="BU22" s="12"/>
      <c r="BV22" s="12"/>
      <c r="BW22" s="12"/>
      <c r="BX22" s="12"/>
      <c r="BY22" s="12"/>
      <c r="BZ22" s="12"/>
      <c r="CA22" s="12"/>
      <c r="CB22" s="12"/>
      <c r="CC22" s="12"/>
      <c r="CD22" s="12"/>
      <c r="CE22" s="12"/>
      <c r="CF22" s="12"/>
      <c r="CG22" s="12"/>
      <c r="CH22" s="12"/>
      <c r="CI22" s="12"/>
      <c r="CJ22" s="12"/>
      <c r="CK22" s="12"/>
      <c r="CL22" s="13"/>
    </row>
    <row r="23" spans="1:90" x14ac:dyDescent="0.3">
      <c r="A23" s="72" t="s">
        <v>44</v>
      </c>
      <c r="B23" s="10"/>
      <c r="C23" s="10"/>
      <c r="D23" s="10"/>
      <c r="E23" s="10"/>
      <c r="F23" s="10"/>
      <c r="G23" s="10"/>
      <c r="H23" s="10"/>
      <c r="I23" s="10"/>
      <c r="J23" s="10"/>
      <c r="K23" s="10"/>
      <c r="L23" s="10"/>
      <c r="M23" s="10"/>
      <c r="N23" s="10"/>
      <c r="O23" s="10"/>
      <c r="P23" s="10"/>
      <c r="Q23" s="10"/>
      <c r="R23" s="10"/>
      <c r="S23" s="10"/>
      <c r="T23" s="10"/>
      <c r="U23" s="10"/>
      <c r="V23" s="10"/>
      <c r="W23" s="10"/>
      <c r="X23" s="10"/>
      <c r="Y23" s="10"/>
      <c r="Z23" s="10"/>
      <c r="AA23" s="10"/>
      <c r="AB23" s="10"/>
      <c r="AC23" s="10"/>
      <c r="AD23" s="10"/>
      <c r="AE23" s="10"/>
      <c r="AF23" s="10"/>
      <c r="AG23" s="10"/>
      <c r="AH23" s="10"/>
      <c r="AI23" s="10"/>
      <c r="AJ23" s="10"/>
      <c r="AK23" s="10"/>
      <c r="AL23" s="10"/>
      <c r="AM23" s="10"/>
      <c r="AN23" s="10"/>
      <c r="AO23" s="10"/>
      <c r="AP23" s="10"/>
      <c r="AQ23" s="10"/>
      <c r="AR23" s="10"/>
      <c r="AS23" s="10"/>
      <c r="AT23" s="10"/>
      <c r="AU23" s="10"/>
      <c r="AV23" s="10"/>
      <c r="AW23" s="10"/>
      <c r="AX23" s="10"/>
      <c r="AY23" s="10"/>
      <c r="AZ23" s="10"/>
      <c r="BA23" s="10"/>
      <c r="BB23" s="10"/>
      <c r="BC23" s="10"/>
      <c r="BD23" s="10"/>
      <c r="BE23" s="10"/>
      <c r="BF23" s="10"/>
      <c r="BG23" s="10"/>
      <c r="BH23" s="10"/>
      <c r="BI23" s="10"/>
      <c r="BJ23" s="10"/>
      <c r="BK23" s="10"/>
      <c r="BL23" s="10"/>
      <c r="BM23" s="10"/>
      <c r="BN23" s="10"/>
      <c r="BO23" s="10"/>
      <c r="BP23" s="10"/>
      <c r="BQ23" s="10"/>
      <c r="BR23" s="10"/>
      <c r="BS23" s="10"/>
      <c r="BT23" s="10"/>
      <c r="BU23" s="10"/>
      <c r="BV23" s="10"/>
      <c r="BW23" s="10"/>
      <c r="BX23" s="10"/>
      <c r="BY23" s="10"/>
      <c r="BZ23" s="10"/>
      <c r="CA23" s="10"/>
      <c r="CB23" s="10"/>
      <c r="CC23" s="10"/>
      <c r="CD23" s="10"/>
      <c r="CE23" s="10"/>
      <c r="CF23" s="10"/>
      <c r="CG23" s="10"/>
      <c r="CH23" s="10"/>
      <c r="CI23" s="10"/>
      <c r="CJ23" s="10"/>
      <c r="CK23" s="10"/>
      <c r="CL23" s="11"/>
    </row>
    <row r="24" spans="1:90" ht="15" customHeight="1" x14ac:dyDescent="0.3">
      <c r="A24" s="147" t="s">
        <v>186</v>
      </c>
      <c r="B24" s="33" t="s">
        <v>312</v>
      </c>
      <c r="C24" s="78">
        <v>1</v>
      </c>
      <c r="D24" s="14"/>
      <c r="E24" s="147" t="s">
        <v>703</v>
      </c>
      <c r="F24" s="313" t="s">
        <v>312</v>
      </c>
      <c r="G24" s="78">
        <v>0.25</v>
      </c>
      <c r="K24" s="12"/>
      <c r="L24" s="12"/>
      <c r="M24" s="12"/>
      <c r="N24" s="12"/>
      <c r="O24" s="12"/>
      <c r="P24" s="12"/>
      <c r="Q24" s="12"/>
      <c r="R24" s="12"/>
      <c r="S24" s="12"/>
      <c r="T24" s="12"/>
      <c r="U24" s="12"/>
      <c r="V24" s="12"/>
      <c r="W24" s="12"/>
      <c r="X24" s="12"/>
      <c r="Y24" s="12"/>
      <c r="Z24" s="12"/>
      <c r="AA24" s="12"/>
      <c r="AB24" s="12"/>
      <c r="AC24" s="12"/>
      <c r="AD24" s="12"/>
      <c r="AE24" s="12"/>
      <c r="AF24" s="12"/>
      <c r="AG24" s="12"/>
      <c r="AH24" s="12"/>
      <c r="AI24" s="12"/>
      <c r="AJ24" s="12"/>
      <c r="AK24" s="12"/>
      <c r="AL24" s="12"/>
      <c r="AM24" s="12"/>
      <c r="AN24" s="12"/>
      <c r="AO24" s="12"/>
      <c r="AP24" s="12"/>
      <c r="AQ24" s="12"/>
      <c r="AR24" s="12"/>
      <c r="AS24" s="12"/>
      <c r="AT24" s="12"/>
      <c r="AU24" s="12"/>
      <c r="AV24" s="12"/>
      <c r="AW24" s="12"/>
      <c r="AX24" s="12"/>
      <c r="AY24" s="12"/>
      <c r="AZ24" s="12"/>
      <c r="BA24" s="12"/>
      <c r="BB24" s="12"/>
      <c r="BC24" s="12"/>
      <c r="BD24" s="12"/>
      <c r="BE24" s="12"/>
      <c r="BF24" s="12"/>
      <c r="BG24" s="12"/>
      <c r="BH24" s="12"/>
      <c r="BI24" s="12"/>
      <c r="BJ24" s="12"/>
      <c r="BK24" s="12"/>
      <c r="BL24" s="12"/>
      <c r="BM24" s="12"/>
      <c r="BN24" s="12"/>
      <c r="BO24" s="12"/>
      <c r="BP24" s="12"/>
      <c r="BQ24" s="12"/>
      <c r="BR24" s="12"/>
      <c r="BS24" s="12"/>
      <c r="BT24" s="12"/>
      <c r="BU24" s="12"/>
      <c r="BV24" s="12"/>
      <c r="BW24" s="12"/>
      <c r="BX24" s="12"/>
      <c r="BY24" s="12"/>
      <c r="BZ24" s="12"/>
      <c r="CA24" s="12"/>
      <c r="CB24" s="12"/>
      <c r="CC24" s="12"/>
      <c r="CD24" s="12"/>
      <c r="CE24" s="12"/>
      <c r="CF24" s="12"/>
      <c r="CG24" s="12"/>
      <c r="CH24" s="12"/>
      <c r="CI24" s="12"/>
      <c r="CJ24" s="12"/>
      <c r="CK24" s="12"/>
      <c r="CL24" s="13"/>
    </row>
    <row r="25" spans="1:90" x14ac:dyDescent="0.3">
      <c r="A25" s="147" t="s">
        <v>587</v>
      </c>
      <c r="B25" s="33" t="s">
        <v>230</v>
      </c>
      <c r="C25" s="340">
        <v>0.3</v>
      </c>
      <c r="D25" s="14"/>
      <c r="E25" s="14"/>
      <c r="F25" s="34"/>
      <c r="K25" s="12"/>
      <c r="L25" s="12"/>
      <c r="M25" s="12"/>
      <c r="N25" s="12"/>
      <c r="O25" s="12"/>
      <c r="P25" s="12"/>
      <c r="Q25" s="12"/>
      <c r="R25" s="12"/>
      <c r="S25" s="12"/>
      <c r="T25" s="12"/>
      <c r="U25" s="12"/>
      <c r="V25" s="12"/>
      <c r="W25" s="12"/>
      <c r="X25" s="12"/>
      <c r="Y25" s="12"/>
      <c r="Z25" s="12"/>
      <c r="AA25" s="12"/>
      <c r="AB25" s="12"/>
      <c r="AC25" s="12"/>
      <c r="AD25" s="12"/>
      <c r="AE25" s="12"/>
      <c r="AF25" s="12"/>
      <c r="AG25" s="12"/>
      <c r="AH25" s="12"/>
      <c r="AI25" s="12"/>
      <c r="AJ25" s="12"/>
      <c r="AK25" s="12"/>
      <c r="AL25" s="12"/>
      <c r="AM25" s="12"/>
      <c r="AN25" s="12"/>
      <c r="AO25" s="12"/>
      <c r="AP25" s="12"/>
      <c r="AQ25" s="12"/>
      <c r="AR25" s="12"/>
      <c r="AS25" s="12"/>
      <c r="AT25" s="12"/>
      <c r="AU25" s="12"/>
      <c r="AV25" s="12"/>
      <c r="AW25" s="12"/>
      <c r="AX25" s="12"/>
      <c r="AY25" s="12"/>
      <c r="AZ25" s="12"/>
      <c r="BA25" s="12"/>
      <c r="BB25" s="12"/>
      <c r="BC25" s="12"/>
      <c r="BD25" s="12"/>
      <c r="BE25" s="12"/>
      <c r="BF25" s="12"/>
      <c r="BG25" s="12"/>
      <c r="BH25" s="12"/>
      <c r="BI25" s="12"/>
      <c r="BJ25" s="12"/>
      <c r="BK25" s="12"/>
      <c r="BL25" s="12"/>
      <c r="BM25" s="12"/>
      <c r="BN25" s="12"/>
      <c r="BO25" s="12"/>
      <c r="BP25" s="12"/>
      <c r="BQ25" s="12"/>
      <c r="BR25" s="12"/>
      <c r="BS25" s="12"/>
      <c r="BT25" s="12"/>
      <c r="BU25" s="12"/>
      <c r="BV25" s="12"/>
      <c r="BW25" s="12"/>
      <c r="BX25" s="12"/>
      <c r="BY25" s="12"/>
      <c r="BZ25" s="12"/>
      <c r="CA25" s="12"/>
      <c r="CB25" s="12"/>
      <c r="CC25" s="12"/>
      <c r="CD25" s="12"/>
      <c r="CE25" s="12"/>
      <c r="CF25" s="12"/>
      <c r="CG25" s="12"/>
      <c r="CH25" s="12"/>
      <c r="CI25" s="12"/>
      <c r="CJ25" s="12"/>
      <c r="CK25" s="12"/>
      <c r="CL25" s="13"/>
    </row>
    <row r="26" spans="1:90" x14ac:dyDescent="0.3">
      <c r="A26" s="304"/>
      <c r="B26" s="305"/>
      <c r="C26" s="306"/>
      <c r="D26" s="14"/>
      <c r="E26" s="14"/>
      <c r="K26" s="12"/>
      <c r="L26" s="12"/>
      <c r="M26" s="12"/>
      <c r="N26" s="12"/>
      <c r="O26" s="12"/>
      <c r="P26" s="12"/>
      <c r="Q26" s="12"/>
      <c r="R26" s="12"/>
      <c r="S26" s="12"/>
      <c r="T26" s="12"/>
      <c r="U26" s="12"/>
      <c r="V26" s="12"/>
      <c r="W26" s="12"/>
      <c r="X26" s="12"/>
      <c r="Y26" s="12"/>
      <c r="Z26" s="12"/>
      <c r="AA26" s="12"/>
      <c r="AB26" s="12"/>
      <c r="AC26" s="12"/>
      <c r="AD26" s="12"/>
      <c r="AE26" s="12"/>
      <c r="AF26" s="12"/>
      <c r="AG26" s="12"/>
      <c r="AH26" s="12"/>
      <c r="AI26" s="12"/>
      <c r="AJ26" s="12"/>
      <c r="AK26" s="12"/>
      <c r="AL26" s="12"/>
      <c r="AM26" s="12"/>
      <c r="AN26" s="12"/>
      <c r="AO26" s="12"/>
      <c r="AP26" s="12"/>
      <c r="AQ26" s="12"/>
      <c r="AR26" s="12"/>
      <c r="AS26" s="12"/>
      <c r="AT26" s="12"/>
      <c r="AU26" s="12"/>
      <c r="AV26" s="12"/>
      <c r="AW26" s="12"/>
      <c r="AX26" s="12"/>
      <c r="AY26" s="12"/>
      <c r="AZ26" s="12"/>
      <c r="BA26" s="12"/>
      <c r="BB26" s="12"/>
      <c r="BC26" s="12"/>
      <c r="BD26" s="12"/>
      <c r="BE26" s="12"/>
      <c r="BF26" s="12"/>
      <c r="BG26" s="12"/>
      <c r="BH26" s="12"/>
      <c r="BI26" s="12"/>
      <c r="BJ26" s="12"/>
      <c r="BK26" s="12"/>
      <c r="BL26" s="12"/>
      <c r="BM26" s="12"/>
      <c r="BN26" s="12"/>
      <c r="BO26" s="12"/>
      <c r="BP26" s="12"/>
      <c r="BQ26" s="12"/>
      <c r="BR26" s="12"/>
      <c r="BS26" s="12"/>
      <c r="BT26" s="12"/>
      <c r="BU26" s="12"/>
      <c r="BV26" s="12"/>
      <c r="BW26" s="12"/>
      <c r="BX26" s="12"/>
      <c r="BY26" s="12"/>
      <c r="BZ26" s="12"/>
      <c r="CA26" s="12"/>
      <c r="CB26" s="12"/>
      <c r="CC26" s="12"/>
      <c r="CD26" s="12"/>
      <c r="CE26" s="12"/>
      <c r="CF26" s="12"/>
      <c r="CG26" s="12"/>
      <c r="CH26" s="12"/>
      <c r="CI26" s="12"/>
      <c r="CJ26" s="12"/>
      <c r="CK26" s="12"/>
      <c r="CL26" s="13"/>
    </row>
    <row r="27" spans="1:90" x14ac:dyDescent="0.3">
      <c r="A27" s="147" t="s">
        <v>187</v>
      </c>
      <c r="B27" s="33" t="s">
        <v>312</v>
      </c>
      <c r="C27" s="78">
        <v>0.05</v>
      </c>
      <c r="D27" s="14"/>
      <c r="E27" s="14"/>
      <c r="F27" s="14"/>
      <c r="K27" s="12"/>
      <c r="L27" s="12"/>
      <c r="M27" s="12"/>
      <c r="N27" s="12"/>
      <c r="O27" s="12"/>
      <c r="P27" s="12"/>
      <c r="Q27" s="12"/>
      <c r="R27" s="12"/>
      <c r="S27" s="12"/>
      <c r="T27" s="12"/>
      <c r="U27" s="12"/>
      <c r="V27" s="12"/>
      <c r="W27" s="12"/>
      <c r="X27" s="12"/>
      <c r="Y27" s="12"/>
      <c r="Z27" s="12"/>
      <c r="AA27" s="12"/>
      <c r="AB27" s="12"/>
      <c r="AC27" s="12"/>
      <c r="AD27" s="12"/>
      <c r="AE27" s="12"/>
      <c r="AF27" s="12"/>
      <c r="AG27" s="12"/>
      <c r="AH27" s="12"/>
      <c r="AI27" s="12"/>
      <c r="AJ27" s="12"/>
      <c r="AK27" s="12"/>
      <c r="AL27" s="12"/>
      <c r="AM27" s="12"/>
      <c r="AN27" s="12"/>
      <c r="AO27" s="12"/>
      <c r="AP27" s="12"/>
      <c r="AQ27" s="12"/>
      <c r="AR27" s="12"/>
      <c r="AS27" s="12"/>
      <c r="AT27" s="12"/>
      <c r="AU27" s="12"/>
      <c r="AV27" s="12"/>
      <c r="AW27" s="12"/>
      <c r="AX27" s="12"/>
      <c r="AY27" s="12"/>
      <c r="AZ27" s="12"/>
      <c r="BA27" s="12"/>
      <c r="BB27" s="12"/>
      <c r="BC27" s="12"/>
      <c r="BD27" s="12"/>
      <c r="BE27" s="12"/>
      <c r="BF27" s="12"/>
      <c r="BG27" s="12"/>
      <c r="BH27" s="12"/>
      <c r="BI27" s="12"/>
      <c r="BJ27" s="12"/>
      <c r="BK27" s="12"/>
      <c r="BL27" s="12"/>
      <c r="BM27" s="12"/>
      <c r="BN27" s="12"/>
      <c r="BO27" s="12"/>
      <c r="BP27" s="12"/>
      <c r="BQ27" s="12"/>
      <c r="BR27" s="12"/>
      <c r="BS27" s="12"/>
      <c r="BT27" s="12"/>
      <c r="BU27" s="12"/>
      <c r="BV27" s="12"/>
      <c r="BW27" s="12"/>
      <c r="BX27" s="12"/>
      <c r="BY27" s="12"/>
      <c r="BZ27" s="12"/>
      <c r="CA27" s="12"/>
      <c r="CB27" s="12"/>
      <c r="CC27" s="12"/>
      <c r="CD27" s="12"/>
      <c r="CE27" s="12"/>
      <c r="CF27" s="12"/>
      <c r="CG27" s="12"/>
      <c r="CH27" s="12"/>
      <c r="CI27" s="12"/>
      <c r="CJ27" s="12"/>
      <c r="CK27" s="12"/>
      <c r="CL27" s="13"/>
    </row>
    <row r="28" spans="1:90" x14ac:dyDescent="0.3">
      <c r="A28" s="147" t="s">
        <v>188</v>
      </c>
      <c r="B28" s="33" t="s">
        <v>312</v>
      </c>
      <c r="C28" s="78">
        <v>1</v>
      </c>
      <c r="D28" s="14"/>
      <c r="E28" s="14"/>
      <c r="F28" s="34"/>
      <c r="K28" s="12"/>
      <c r="L28" s="12"/>
      <c r="M28" s="12"/>
      <c r="N28" s="12"/>
      <c r="O28" s="12"/>
      <c r="P28" s="12"/>
      <c r="Q28" s="12"/>
      <c r="R28" s="12"/>
      <c r="S28" s="12"/>
      <c r="T28" s="12"/>
      <c r="U28" s="12"/>
      <c r="V28" s="12"/>
      <c r="W28" s="12"/>
      <c r="X28" s="12"/>
      <c r="Y28" s="12"/>
      <c r="Z28" s="12"/>
      <c r="AA28" s="12"/>
      <c r="AB28" s="12"/>
      <c r="AC28" s="12"/>
      <c r="AD28" s="12"/>
      <c r="AE28" s="12"/>
      <c r="AF28" s="12"/>
      <c r="AG28" s="12"/>
      <c r="AH28" s="12"/>
      <c r="AI28" s="12"/>
      <c r="AJ28" s="12"/>
      <c r="AK28" s="12"/>
      <c r="AL28" s="12"/>
      <c r="AM28" s="12"/>
      <c r="AN28" s="12"/>
      <c r="AO28" s="12"/>
      <c r="AP28" s="12"/>
      <c r="AQ28" s="12"/>
      <c r="AR28" s="12"/>
      <c r="AS28" s="12"/>
      <c r="AT28" s="12"/>
      <c r="AU28" s="12"/>
      <c r="AV28" s="12"/>
      <c r="AW28" s="12"/>
      <c r="AX28" s="12"/>
      <c r="AY28" s="12"/>
      <c r="AZ28" s="12"/>
      <c r="BA28" s="12"/>
      <c r="BB28" s="12"/>
      <c r="BC28" s="12"/>
      <c r="BD28" s="12"/>
      <c r="BE28" s="12"/>
      <c r="BF28" s="12"/>
      <c r="BG28" s="12"/>
      <c r="BH28" s="12"/>
      <c r="BI28" s="12"/>
      <c r="BJ28" s="12"/>
      <c r="BK28" s="12"/>
      <c r="BL28" s="12"/>
      <c r="BM28" s="12"/>
      <c r="BN28" s="12"/>
      <c r="BO28" s="12"/>
      <c r="BP28" s="12"/>
      <c r="BQ28" s="12"/>
      <c r="BR28" s="12"/>
      <c r="BS28" s="12"/>
      <c r="BT28" s="12"/>
      <c r="BU28" s="12"/>
      <c r="BV28" s="12"/>
      <c r="BW28" s="12"/>
      <c r="BX28" s="12"/>
      <c r="BY28" s="12"/>
      <c r="BZ28" s="12"/>
      <c r="CA28" s="12"/>
      <c r="CB28" s="12"/>
      <c r="CC28" s="12"/>
      <c r="CD28" s="12"/>
      <c r="CE28" s="12"/>
      <c r="CF28" s="12"/>
      <c r="CG28" s="12"/>
      <c r="CH28" s="12"/>
      <c r="CI28" s="12"/>
      <c r="CJ28" s="12"/>
      <c r="CK28" s="12"/>
      <c r="CL28" s="13"/>
    </row>
    <row r="29" spans="1:90" x14ac:dyDescent="0.3">
      <c r="A29" s="147" t="s">
        <v>189</v>
      </c>
      <c r="B29" s="33" t="s">
        <v>312</v>
      </c>
      <c r="C29" s="78">
        <v>0.25</v>
      </c>
      <c r="D29" s="14"/>
      <c r="E29" s="14"/>
      <c r="F29" s="34"/>
      <c r="K29" s="12"/>
      <c r="L29" s="12"/>
      <c r="M29" s="12"/>
      <c r="N29" s="12"/>
      <c r="O29" s="12"/>
      <c r="P29" s="12"/>
      <c r="Q29" s="12"/>
      <c r="R29" s="12"/>
      <c r="S29" s="12"/>
      <c r="T29" s="12"/>
      <c r="U29" s="12"/>
      <c r="V29" s="12"/>
      <c r="W29" s="12"/>
      <c r="X29" s="12"/>
      <c r="Y29" s="12"/>
      <c r="Z29" s="12"/>
      <c r="AA29" s="12"/>
      <c r="AB29" s="12"/>
      <c r="AC29" s="12"/>
      <c r="AD29" s="12"/>
      <c r="AE29" s="12"/>
      <c r="AF29" s="12"/>
      <c r="AG29" s="12"/>
      <c r="AH29" s="12"/>
      <c r="AI29" s="12"/>
      <c r="AJ29" s="12"/>
      <c r="AK29" s="12"/>
      <c r="AL29" s="12"/>
      <c r="AM29" s="12"/>
      <c r="AN29" s="12"/>
      <c r="AO29" s="12"/>
      <c r="AP29" s="12"/>
      <c r="AQ29" s="12"/>
      <c r="AR29" s="12"/>
      <c r="AS29" s="12"/>
      <c r="AT29" s="12"/>
      <c r="AU29" s="12"/>
      <c r="AV29" s="12"/>
      <c r="AW29" s="12"/>
      <c r="AX29" s="12"/>
      <c r="AY29" s="12"/>
      <c r="AZ29" s="12"/>
      <c r="BA29" s="12"/>
      <c r="BB29" s="12"/>
      <c r="BC29" s="12"/>
      <c r="BD29" s="12"/>
      <c r="BE29" s="12"/>
      <c r="BF29" s="12"/>
      <c r="BG29" s="12"/>
      <c r="BH29" s="12"/>
      <c r="BI29" s="12"/>
      <c r="BJ29" s="12"/>
      <c r="BK29" s="12"/>
      <c r="BL29" s="12"/>
      <c r="BM29" s="12"/>
      <c r="BN29" s="12"/>
      <c r="BO29" s="12"/>
      <c r="BP29" s="12"/>
      <c r="BQ29" s="12"/>
      <c r="BR29" s="12"/>
      <c r="BS29" s="12"/>
      <c r="BT29" s="12"/>
      <c r="BU29" s="12"/>
      <c r="BV29" s="12"/>
      <c r="BW29" s="12"/>
      <c r="BX29" s="12"/>
      <c r="BY29" s="12"/>
      <c r="BZ29" s="12"/>
      <c r="CA29" s="12"/>
      <c r="CB29" s="12"/>
      <c r="CC29" s="12"/>
      <c r="CD29" s="12"/>
      <c r="CE29" s="12"/>
      <c r="CF29" s="12"/>
      <c r="CG29" s="12"/>
      <c r="CH29" s="12"/>
      <c r="CI29" s="12"/>
      <c r="CJ29" s="12"/>
      <c r="CK29" s="12"/>
      <c r="CL29" s="13"/>
    </row>
    <row r="30" spans="1:90" x14ac:dyDescent="0.3">
      <c r="A30" s="147" t="s">
        <v>891</v>
      </c>
      <c r="B30" s="33" t="s">
        <v>185</v>
      </c>
      <c r="C30" s="78">
        <v>100</v>
      </c>
      <c r="D30" s="14"/>
      <c r="E30" s="229"/>
      <c r="F30" s="314"/>
      <c r="G30" s="34"/>
      <c r="K30" s="12"/>
      <c r="L30" s="12"/>
      <c r="M30" s="12"/>
      <c r="N30" s="12"/>
      <c r="O30" s="12"/>
      <c r="P30" s="12"/>
      <c r="Q30" s="12"/>
      <c r="R30" s="12"/>
      <c r="S30" s="12"/>
      <c r="T30" s="12"/>
      <c r="U30" s="12"/>
      <c r="V30" s="12"/>
      <c r="W30" s="12"/>
      <c r="X30" s="12"/>
      <c r="Y30" s="12"/>
      <c r="Z30" s="12"/>
      <c r="AA30" s="12"/>
      <c r="AB30" s="12"/>
      <c r="AC30" s="12"/>
      <c r="AD30" s="12"/>
      <c r="AE30" s="12"/>
      <c r="AF30" s="12"/>
      <c r="AG30" s="12"/>
      <c r="AH30" s="12"/>
      <c r="AI30" s="12"/>
      <c r="AJ30" s="12"/>
      <c r="AK30" s="12"/>
      <c r="AL30" s="12"/>
      <c r="AM30" s="12"/>
      <c r="AN30" s="12"/>
      <c r="AO30" s="12"/>
      <c r="AP30" s="12"/>
      <c r="AQ30" s="12"/>
      <c r="AR30" s="12"/>
      <c r="AS30" s="12"/>
      <c r="AT30" s="12"/>
      <c r="AU30" s="12"/>
      <c r="AV30" s="12"/>
      <c r="AW30" s="12"/>
      <c r="AX30" s="12"/>
      <c r="AY30" s="12"/>
      <c r="AZ30" s="12"/>
      <c r="BA30" s="12"/>
      <c r="BB30" s="12"/>
      <c r="BC30" s="12"/>
      <c r="BD30" s="12"/>
      <c r="BE30" s="12"/>
      <c r="BF30" s="12"/>
      <c r="BG30" s="12"/>
      <c r="BH30" s="12"/>
      <c r="BI30" s="12"/>
      <c r="BJ30" s="12"/>
      <c r="BK30" s="12"/>
      <c r="BL30" s="12"/>
      <c r="BM30" s="12"/>
      <c r="BN30" s="12"/>
      <c r="BO30" s="12"/>
      <c r="BP30" s="12"/>
      <c r="BQ30" s="12"/>
      <c r="BR30" s="12"/>
      <c r="BS30" s="12"/>
      <c r="BT30" s="12"/>
      <c r="BU30" s="12"/>
      <c r="BV30" s="12"/>
      <c r="BW30" s="12"/>
      <c r="BX30" s="12"/>
      <c r="BY30" s="12"/>
      <c r="BZ30" s="12"/>
      <c r="CA30" s="12"/>
      <c r="CB30" s="12"/>
      <c r="CC30" s="12"/>
      <c r="CD30" s="12"/>
      <c r="CE30" s="12"/>
      <c r="CF30" s="12"/>
      <c r="CG30" s="12"/>
      <c r="CH30" s="12"/>
      <c r="CI30" s="12"/>
      <c r="CJ30" s="12"/>
      <c r="CK30" s="12"/>
      <c r="CL30" s="13"/>
    </row>
    <row r="31" spans="1:90" x14ac:dyDescent="0.3">
      <c r="A31" s="72" t="s">
        <v>64</v>
      </c>
      <c r="B31" s="10"/>
      <c r="C31" s="10"/>
      <c r="D31" s="21"/>
      <c r="E31" s="22"/>
      <c r="F31" s="22"/>
      <c r="G31" s="22"/>
      <c r="H31" s="10"/>
      <c r="I31" s="10"/>
      <c r="J31" s="10"/>
      <c r="K31" s="10"/>
      <c r="L31" s="10"/>
      <c r="M31" s="10"/>
      <c r="N31" s="10"/>
      <c r="O31" s="10"/>
      <c r="P31" s="10"/>
      <c r="Q31" s="10"/>
      <c r="R31" s="10"/>
      <c r="S31" s="10"/>
      <c r="T31" s="10"/>
      <c r="U31" s="10"/>
      <c r="V31" s="10"/>
      <c r="W31" s="10"/>
      <c r="X31" s="10"/>
      <c r="Y31" s="10"/>
      <c r="Z31" s="10"/>
      <c r="AA31" s="10"/>
      <c r="AB31" s="10"/>
      <c r="AC31" s="10"/>
      <c r="AD31" s="10"/>
      <c r="AE31" s="10"/>
      <c r="AF31" s="10"/>
      <c r="AG31" s="10"/>
      <c r="AH31" s="10"/>
      <c r="AI31" s="10"/>
      <c r="AJ31" s="10"/>
      <c r="AK31" s="10"/>
      <c r="AL31" s="10"/>
      <c r="AM31" s="10"/>
      <c r="AN31" s="10"/>
      <c r="AO31" s="10"/>
      <c r="AP31" s="10"/>
      <c r="AQ31" s="10"/>
      <c r="AR31" s="10"/>
      <c r="AS31" s="10"/>
      <c r="AT31" s="10"/>
      <c r="AU31" s="10"/>
      <c r="AV31" s="10"/>
      <c r="AW31" s="10"/>
      <c r="AX31" s="10"/>
      <c r="AY31" s="10"/>
      <c r="AZ31" s="10"/>
      <c r="BA31" s="10"/>
      <c r="BB31" s="10"/>
      <c r="BC31" s="10"/>
      <c r="BD31" s="10"/>
      <c r="BE31" s="10"/>
      <c r="BF31" s="10"/>
      <c r="BG31" s="10"/>
      <c r="BH31" s="10"/>
      <c r="BI31" s="10"/>
      <c r="BJ31" s="10"/>
      <c r="BK31" s="10"/>
      <c r="BL31" s="10"/>
      <c r="BM31" s="10"/>
      <c r="BN31" s="10"/>
      <c r="BO31" s="10"/>
      <c r="BP31" s="10"/>
      <c r="BQ31" s="10"/>
      <c r="BR31" s="10"/>
      <c r="BS31" s="10"/>
      <c r="BT31" s="10"/>
      <c r="BU31" s="10"/>
      <c r="BV31" s="10"/>
      <c r="BW31" s="10"/>
      <c r="BX31" s="10"/>
      <c r="BY31" s="10"/>
      <c r="BZ31" s="10"/>
      <c r="CA31" s="10"/>
      <c r="CB31" s="10"/>
      <c r="CC31" s="10"/>
      <c r="CD31" s="10"/>
      <c r="CE31" s="10"/>
      <c r="CF31" s="10"/>
      <c r="CG31" s="10"/>
      <c r="CH31" s="10"/>
      <c r="CI31" s="10"/>
      <c r="CJ31" s="10"/>
      <c r="CK31" s="10"/>
      <c r="CL31" s="11"/>
    </row>
    <row r="32" spans="1:90" x14ac:dyDescent="0.3">
      <c r="A32" s="147" t="s">
        <v>885</v>
      </c>
      <c r="B32" s="33" t="s">
        <v>192</v>
      </c>
      <c r="C32" s="78">
        <v>1</v>
      </c>
      <c r="D32" s="24"/>
      <c r="E32" s="229"/>
      <c r="F32" s="24"/>
      <c r="G32" s="24"/>
      <c r="H32" s="24"/>
      <c r="I32" s="24"/>
      <c r="J32" s="24"/>
      <c r="K32" s="24"/>
      <c r="L32" s="24"/>
      <c r="M32" s="24"/>
      <c r="N32" s="24"/>
      <c r="O32" s="24"/>
      <c r="P32" s="24"/>
      <c r="Q32" s="24"/>
      <c r="R32" s="24"/>
      <c r="S32" s="24"/>
      <c r="T32" s="24"/>
      <c r="U32" s="12"/>
      <c r="V32" s="12"/>
      <c r="W32" s="12"/>
      <c r="X32" s="12"/>
      <c r="Y32" s="12"/>
      <c r="Z32" s="12"/>
      <c r="AA32" s="12"/>
      <c r="AB32" s="12"/>
      <c r="AC32" s="12"/>
      <c r="AD32" s="12"/>
      <c r="AE32" s="12"/>
      <c r="AF32" s="12"/>
      <c r="AG32" s="12"/>
      <c r="AH32" s="12"/>
      <c r="AI32" s="12"/>
      <c r="AJ32" s="12"/>
      <c r="AK32" s="12"/>
      <c r="AL32" s="12"/>
      <c r="AM32" s="12"/>
      <c r="AN32" s="12"/>
      <c r="AO32" s="12"/>
      <c r="AP32" s="12"/>
      <c r="AQ32" s="12"/>
      <c r="AR32" s="12"/>
      <c r="AS32" s="12"/>
      <c r="AT32" s="12"/>
      <c r="AU32" s="12"/>
      <c r="AV32" s="12"/>
      <c r="AW32" s="12"/>
      <c r="AX32" s="12"/>
      <c r="AY32" s="12"/>
      <c r="AZ32" s="12"/>
      <c r="BA32" s="12"/>
      <c r="BB32" s="12"/>
      <c r="BC32" s="12"/>
      <c r="BD32" s="12"/>
      <c r="BE32" s="12"/>
      <c r="BF32" s="12"/>
      <c r="BG32" s="12"/>
      <c r="BH32" s="12"/>
      <c r="BI32" s="12"/>
      <c r="BJ32" s="12"/>
      <c r="BK32" s="12"/>
      <c r="BL32" s="12"/>
      <c r="BM32" s="12"/>
      <c r="BN32" s="12"/>
      <c r="BO32" s="12"/>
      <c r="BP32" s="12"/>
      <c r="BQ32" s="12"/>
      <c r="BR32" s="12"/>
      <c r="BS32" s="12"/>
      <c r="BT32" s="12"/>
      <c r="BU32" s="12"/>
      <c r="BV32" s="12"/>
      <c r="BW32" s="12"/>
      <c r="BX32" s="12"/>
      <c r="BY32" s="12"/>
      <c r="BZ32" s="12"/>
      <c r="CA32" s="12"/>
      <c r="CB32" s="12"/>
      <c r="CC32" s="12"/>
      <c r="CD32" s="12"/>
      <c r="CE32" s="12"/>
      <c r="CF32" s="12"/>
      <c r="CG32" s="12"/>
      <c r="CH32" s="12"/>
      <c r="CI32" s="12"/>
      <c r="CJ32" s="12"/>
      <c r="CK32" s="12"/>
      <c r="CL32" s="13"/>
    </row>
    <row r="33" spans="1:90" x14ac:dyDescent="0.3">
      <c r="A33" s="147" t="s">
        <v>886</v>
      </c>
      <c r="B33" s="33" t="s">
        <v>192</v>
      </c>
      <c r="C33" s="78">
        <v>1</v>
      </c>
      <c r="D33" s="24"/>
      <c r="E33" s="24"/>
      <c r="F33" s="24"/>
      <c r="G33" s="24"/>
      <c r="H33" s="24"/>
      <c r="I33" s="24"/>
      <c r="J33" s="24"/>
      <c r="K33" s="24"/>
      <c r="L33" s="24"/>
      <c r="M33" s="24"/>
      <c r="N33" s="24"/>
      <c r="O33" s="24"/>
      <c r="P33" s="24"/>
      <c r="Q33" s="24"/>
      <c r="R33" s="24"/>
      <c r="S33" s="24"/>
      <c r="T33" s="24"/>
      <c r="U33" s="12"/>
      <c r="V33" s="12"/>
      <c r="W33" s="12"/>
      <c r="X33" s="12"/>
      <c r="Y33" s="12"/>
      <c r="Z33" s="12"/>
      <c r="AA33" s="12"/>
      <c r="AB33" s="12"/>
      <c r="AC33" s="12"/>
      <c r="AD33" s="12"/>
      <c r="AE33" s="12"/>
      <c r="AF33" s="12"/>
      <c r="AG33" s="12"/>
      <c r="AH33" s="12"/>
      <c r="AI33" s="12"/>
      <c r="AJ33" s="12"/>
      <c r="AK33" s="12"/>
      <c r="AL33" s="12"/>
      <c r="AM33" s="12"/>
      <c r="AN33" s="12"/>
      <c r="AO33" s="12"/>
      <c r="AP33" s="12"/>
      <c r="AQ33" s="12"/>
      <c r="AR33" s="12"/>
      <c r="AS33" s="12"/>
      <c r="AT33" s="12"/>
      <c r="AU33" s="12"/>
      <c r="AV33" s="12"/>
      <c r="AW33" s="12"/>
      <c r="AX33" s="12"/>
      <c r="AY33" s="12"/>
      <c r="AZ33" s="12"/>
      <c r="BA33" s="12"/>
      <c r="BB33" s="12"/>
      <c r="BC33" s="12"/>
      <c r="BD33" s="12"/>
      <c r="BE33" s="12"/>
      <c r="BF33" s="12"/>
      <c r="BG33" s="12"/>
      <c r="BH33" s="12"/>
      <c r="BI33" s="12"/>
      <c r="BJ33" s="12"/>
      <c r="BK33" s="12"/>
      <c r="BL33" s="12"/>
      <c r="BM33" s="12"/>
      <c r="BN33" s="12"/>
      <c r="BO33" s="12"/>
      <c r="BP33" s="12"/>
      <c r="BQ33" s="12"/>
      <c r="BR33" s="12"/>
      <c r="BS33" s="12"/>
      <c r="BT33" s="12"/>
      <c r="BU33" s="12"/>
      <c r="BV33" s="12"/>
      <c r="BW33" s="12"/>
      <c r="BX33" s="12"/>
      <c r="BY33" s="12"/>
      <c r="BZ33" s="12"/>
      <c r="CA33" s="12"/>
      <c r="CB33" s="12"/>
      <c r="CC33" s="12"/>
      <c r="CD33" s="12"/>
      <c r="CE33" s="12"/>
      <c r="CF33" s="12"/>
      <c r="CG33" s="12"/>
      <c r="CH33" s="12"/>
      <c r="CI33" s="12"/>
      <c r="CJ33" s="12"/>
      <c r="CK33" s="12"/>
      <c r="CL33" s="13"/>
    </row>
    <row r="34" spans="1:90" x14ac:dyDescent="0.3">
      <c r="A34" s="147" t="s">
        <v>887</v>
      </c>
      <c r="B34" s="33" t="s">
        <v>192</v>
      </c>
      <c r="C34" s="78">
        <v>1</v>
      </c>
      <c r="D34" s="24"/>
      <c r="E34" s="24"/>
      <c r="F34" s="24"/>
      <c r="G34" s="24"/>
      <c r="H34" s="24"/>
      <c r="I34" s="24"/>
      <c r="J34" s="24"/>
      <c r="K34" s="24"/>
      <c r="L34" s="24"/>
      <c r="M34" s="24"/>
      <c r="N34" s="24"/>
      <c r="O34" s="24"/>
      <c r="P34" s="24"/>
      <c r="Q34" s="24"/>
      <c r="R34" s="24"/>
      <c r="S34" s="24"/>
      <c r="T34" s="24"/>
      <c r="U34" s="12"/>
      <c r="V34" s="12"/>
      <c r="W34" s="12"/>
      <c r="X34" s="12"/>
      <c r="Y34" s="12"/>
      <c r="Z34" s="12"/>
      <c r="AA34" s="12"/>
      <c r="AB34" s="12"/>
      <c r="AC34" s="12"/>
      <c r="AD34" s="12"/>
      <c r="AE34" s="12"/>
      <c r="AF34" s="12"/>
      <c r="AG34" s="12"/>
      <c r="AH34" s="12"/>
      <c r="AI34" s="12"/>
      <c r="AJ34" s="12"/>
      <c r="AK34" s="12"/>
      <c r="AL34" s="12"/>
      <c r="AM34" s="12"/>
      <c r="AN34" s="12"/>
      <c r="AO34" s="12"/>
      <c r="AP34" s="12"/>
      <c r="AQ34" s="12"/>
      <c r="AR34" s="12"/>
      <c r="AS34" s="12"/>
      <c r="AT34" s="12"/>
      <c r="AU34" s="12"/>
      <c r="AV34" s="12"/>
      <c r="AW34" s="12"/>
      <c r="AX34" s="12"/>
      <c r="AY34" s="12"/>
      <c r="AZ34" s="12"/>
      <c r="BA34" s="12"/>
      <c r="BB34" s="12"/>
      <c r="BC34" s="12"/>
      <c r="BD34" s="12"/>
      <c r="BE34" s="12"/>
      <c r="BF34" s="12"/>
      <c r="BG34" s="12"/>
      <c r="BH34" s="12"/>
      <c r="BI34" s="12"/>
      <c r="BJ34" s="12"/>
      <c r="BK34" s="12"/>
      <c r="BL34" s="12"/>
      <c r="BM34" s="12"/>
      <c r="BN34" s="12"/>
      <c r="BO34" s="12"/>
      <c r="BP34" s="12"/>
      <c r="BQ34" s="12"/>
      <c r="BR34" s="12"/>
      <c r="BS34" s="12"/>
      <c r="BT34" s="12"/>
      <c r="BU34" s="12"/>
      <c r="BV34" s="12"/>
      <c r="BW34" s="12"/>
      <c r="BX34" s="12"/>
      <c r="BY34" s="12"/>
      <c r="BZ34" s="12"/>
      <c r="CA34" s="12"/>
      <c r="CB34" s="12"/>
      <c r="CC34" s="12"/>
      <c r="CD34" s="12"/>
      <c r="CE34" s="12"/>
      <c r="CF34" s="12"/>
      <c r="CG34" s="12"/>
      <c r="CH34" s="12"/>
      <c r="CI34" s="12"/>
      <c r="CJ34" s="12"/>
      <c r="CK34" s="12"/>
      <c r="CL34" s="13"/>
    </row>
    <row r="35" spans="1:90" x14ac:dyDescent="0.3">
      <c r="A35" s="147" t="s">
        <v>228</v>
      </c>
      <c r="B35" s="33" t="s">
        <v>191</v>
      </c>
      <c r="C35" s="77">
        <v>0.1</v>
      </c>
      <c r="D35" s="24"/>
      <c r="E35" s="24"/>
      <c r="F35" s="24"/>
      <c r="G35" s="24"/>
      <c r="H35" s="12"/>
      <c r="I35" s="12"/>
      <c r="J35" s="12"/>
      <c r="K35" s="12"/>
      <c r="L35" s="12"/>
      <c r="M35" s="12"/>
      <c r="N35" s="12"/>
      <c r="O35" s="12"/>
      <c r="P35" s="12"/>
      <c r="Q35" s="12"/>
      <c r="R35" s="12"/>
      <c r="S35" s="12"/>
      <c r="T35" s="12"/>
      <c r="U35" s="12"/>
      <c r="V35" s="12"/>
      <c r="W35" s="12"/>
      <c r="X35" s="12"/>
      <c r="Y35" s="12"/>
      <c r="Z35" s="12"/>
      <c r="AA35" s="12"/>
      <c r="AB35" s="12"/>
      <c r="AC35" s="12"/>
      <c r="AD35" s="12"/>
      <c r="AE35" s="12"/>
      <c r="AF35" s="12"/>
      <c r="AG35" s="12"/>
      <c r="AH35" s="12"/>
      <c r="AI35" s="12"/>
      <c r="AJ35" s="12"/>
      <c r="AK35" s="12"/>
      <c r="AL35" s="12"/>
      <c r="AM35" s="12"/>
      <c r="AN35" s="12"/>
      <c r="AO35" s="12"/>
      <c r="AP35" s="12"/>
      <c r="AQ35" s="12"/>
      <c r="AR35" s="12"/>
      <c r="AS35" s="12"/>
      <c r="AT35" s="12"/>
      <c r="AU35" s="12"/>
      <c r="AV35" s="12"/>
      <c r="AW35" s="12"/>
      <c r="AX35" s="12"/>
      <c r="AY35" s="12"/>
      <c r="AZ35" s="12"/>
      <c r="BA35" s="12"/>
      <c r="BB35" s="12"/>
      <c r="BC35" s="12"/>
      <c r="BD35" s="12"/>
      <c r="BE35" s="12"/>
      <c r="BF35" s="12"/>
      <c r="BG35" s="12"/>
      <c r="BH35" s="12"/>
      <c r="BI35" s="12"/>
      <c r="BJ35" s="12"/>
      <c r="BK35" s="12"/>
      <c r="BL35" s="12"/>
      <c r="BM35" s="12"/>
      <c r="BN35" s="12"/>
      <c r="BO35" s="12"/>
      <c r="BP35" s="12"/>
      <c r="BQ35" s="12"/>
      <c r="BR35" s="12"/>
      <c r="BS35" s="12"/>
      <c r="BT35" s="12"/>
      <c r="BU35" s="12"/>
      <c r="BV35" s="12"/>
      <c r="BW35" s="12"/>
      <c r="BX35" s="12"/>
      <c r="BY35" s="12"/>
      <c r="BZ35" s="12"/>
      <c r="CA35" s="12"/>
      <c r="CB35" s="12"/>
      <c r="CC35" s="12"/>
      <c r="CD35" s="12"/>
      <c r="CE35" s="12"/>
      <c r="CF35" s="12"/>
      <c r="CG35" s="12"/>
      <c r="CH35" s="12"/>
      <c r="CI35" s="12"/>
      <c r="CJ35" s="12"/>
      <c r="CK35" s="12"/>
      <c r="CL35" s="13"/>
    </row>
    <row r="36" spans="1:90" x14ac:dyDescent="0.3">
      <c r="A36" s="147" t="s">
        <v>227</v>
      </c>
      <c r="B36" s="33" t="s">
        <v>190</v>
      </c>
      <c r="C36" s="77">
        <v>0.15</v>
      </c>
      <c r="D36" s="24"/>
      <c r="E36" s="24"/>
      <c r="F36" s="24"/>
      <c r="G36" s="25"/>
      <c r="H36" s="12"/>
      <c r="I36" s="12"/>
      <c r="J36" s="12"/>
      <c r="K36" s="12"/>
      <c r="L36" s="12"/>
      <c r="M36" s="12"/>
      <c r="N36" s="12"/>
      <c r="O36" s="12"/>
      <c r="P36" s="12"/>
      <c r="Q36" s="12"/>
      <c r="R36" s="12"/>
      <c r="S36" s="12"/>
      <c r="T36" s="12"/>
      <c r="U36" s="12"/>
      <c r="V36" s="12"/>
      <c r="W36" s="12"/>
      <c r="X36" s="12"/>
      <c r="Y36" s="12"/>
      <c r="Z36" s="12"/>
      <c r="AA36" s="12"/>
      <c r="AB36" s="12"/>
      <c r="AC36" s="12"/>
      <c r="AD36" s="12"/>
      <c r="AE36" s="12"/>
      <c r="AF36" s="12"/>
      <c r="AG36" s="12"/>
      <c r="AH36" s="12"/>
      <c r="AI36" s="12"/>
      <c r="AJ36" s="12"/>
      <c r="AK36" s="12"/>
      <c r="AL36" s="12"/>
      <c r="AM36" s="12"/>
      <c r="AN36" s="12"/>
      <c r="AO36" s="12"/>
      <c r="AP36" s="12"/>
      <c r="AQ36" s="12"/>
      <c r="AR36" s="12"/>
      <c r="AS36" s="12"/>
      <c r="AT36" s="12"/>
      <c r="AU36" s="12"/>
      <c r="AV36" s="12"/>
      <c r="AW36" s="12"/>
      <c r="AX36" s="12"/>
      <c r="AY36" s="12"/>
      <c r="AZ36" s="12"/>
      <c r="BA36" s="12"/>
      <c r="BB36" s="12"/>
      <c r="BC36" s="12"/>
      <c r="BD36" s="12"/>
      <c r="BE36" s="12"/>
      <c r="BF36" s="12"/>
      <c r="BG36" s="12"/>
      <c r="BH36" s="12"/>
      <c r="BI36" s="12"/>
      <c r="BJ36" s="12"/>
      <c r="BK36" s="12"/>
      <c r="BL36" s="12"/>
      <c r="BM36" s="12"/>
      <c r="BN36" s="12"/>
      <c r="BO36" s="12"/>
      <c r="BP36" s="12"/>
      <c r="BQ36" s="12"/>
      <c r="BR36" s="12"/>
      <c r="BS36" s="12"/>
      <c r="BT36" s="12"/>
      <c r="BU36" s="12"/>
      <c r="BV36" s="12"/>
      <c r="BW36" s="12"/>
      <c r="BX36" s="12"/>
      <c r="BY36" s="12"/>
      <c r="BZ36" s="12"/>
      <c r="CA36" s="12"/>
      <c r="CB36" s="12"/>
      <c r="CC36" s="12"/>
      <c r="CD36" s="12"/>
      <c r="CE36" s="12"/>
      <c r="CF36" s="12"/>
      <c r="CG36" s="12"/>
      <c r="CH36" s="12"/>
      <c r="CI36" s="12"/>
      <c r="CJ36" s="12"/>
      <c r="CK36" s="12"/>
      <c r="CL36" s="13"/>
    </row>
    <row r="37" spans="1:90" x14ac:dyDescent="0.3">
      <c r="A37" s="147" t="s">
        <v>229</v>
      </c>
      <c r="B37" s="33" t="s">
        <v>190</v>
      </c>
      <c r="C37" s="77">
        <f>C36</f>
        <v>0.15</v>
      </c>
      <c r="D37" s="24"/>
      <c r="E37" s="24"/>
      <c r="F37" s="24"/>
      <c r="G37" s="24"/>
      <c r="H37" s="24"/>
      <c r="I37" s="24"/>
      <c r="J37" s="24"/>
      <c r="K37" s="24"/>
      <c r="L37" s="24"/>
      <c r="M37" s="24"/>
      <c r="N37" s="24"/>
      <c r="O37" s="24"/>
      <c r="P37" s="24"/>
      <c r="Q37" s="24"/>
      <c r="R37" s="24"/>
      <c r="S37" s="24"/>
      <c r="T37" s="24"/>
      <c r="U37" s="12"/>
      <c r="V37" s="12"/>
      <c r="W37" s="12"/>
      <c r="X37" s="12"/>
      <c r="Y37" s="12"/>
      <c r="Z37" s="12"/>
      <c r="AA37" s="12"/>
      <c r="AB37" s="12"/>
      <c r="AC37" s="12"/>
      <c r="AD37" s="12"/>
      <c r="AE37" s="12"/>
      <c r="AF37" s="12"/>
      <c r="AG37" s="12"/>
      <c r="AH37" s="12"/>
      <c r="AI37" s="12"/>
      <c r="AJ37" s="12"/>
      <c r="AK37" s="12"/>
      <c r="AL37" s="12"/>
      <c r="AM37" s="12"/>
      <c r="AN37" s="12"/>
      <c r="AO37" s="12"/>
      <c r="AP37" s="12"/>
      <c r="AQ37" s="12"/>
      <c r="AR37" s="12"/>
      <c r="AS37" s="12"/>
      <c r="AT37" s="12"/>
      <c r="AU37" s="12"/>
      <c r="AV37" s="12"/>
      <c r="AW37" s="12"/>
      <c r="AX37" s="12"/>
      <c r="AY37" s="12"/>
      <c r="AZ37" s="12"/>
      <c r="BA37" s="12"/>
      <c r="BB37" s="12"/>
      <c r="BC37" s="12"/>
      <c r="BD37" s="12"/>
      <c r="BE37" s="12"/>
      <c r="BF37" s="12"/>
      <c r="BG37" s="12"/>
      <c r="BH37" s="12"/>
      <c r="BI37" s="12"/>
      <c r="BJ37" s="12"/>
      <c r="BK37" s="12"/>
      <c r="BL37" s="12"/>
      <c r="BM37" s="12"/>
      <c r="BN37" s="12"/>
      <c r="BO37" s="12"/>
      <c r="BP37" s="12"/>
      <c r="BQ37" s="12"/>
      <c r="BR37" s="12"/>
      <c r="BS37" s="12"/>
      <c r="BT37" s="12"/>
      <c r="BU37" s="12"/>
      <c r="BV37" s="12"/>
      <c r="BW37" s="12"/>
      <c r="BX37" s="12"/>
      <c r="BY37" s="12"/>
      <c r="BZ37" s="12"/>
      <c r="CA37" s="12"/>
      <c r="CB37" s="12"/>
      <c r="CC37" s="12"/>
      <c r="CD37" s="12"/>
      <c r="CE37" s="12"/>
      <c r="CF37" s="12"/>
      <c r="CG37" s="12"/>
      <c r="CH37" s="12"/>
      <c r="CI37" s="12"/>
      <c r="CJ37" s="12"/>
      <c r="CK37" s="12"/>
      <c r="CL37" s="13"/>
    </row>
    <row r="38" spans="1:90" x14ac:dyDescent="0.3">
      <c r="A38" s="147" t="s">
        <v>457</v>
      </c>
      <c r="B38" s="33" t="s">
        <v>190</v>
      </c>
      <c r="C38" s="77">
        <v>0.15</v>
      </c>
      <c r="E38" s="147" t="s">
        <v>458</v>
      </c>
      <c r="F38" s="33" t="s">
        <v>190</v>
      </c>
      <c r="G38" s="232">
        <v>0.1</v>
      </c>
      <c r="H38" s="12"/>
      <c r="I38" s="12"/>
      <c r="J38" s="12"/>
      <c r="K38" s="12"/>
      <c r="L38" s="12"/>
      <c r="M38" s="12"/>
      <c r="N38" s="12"/>
      <c r="O38" s="12"/>
      <c r="P38" s="12"/>
      <c r="Q38" s="12"/>
      <c r="R38" s="12"/>
      <c r="S38" s="12"/>
      <c r="T38" s="12"/>
      <c r="U38" s="12"/>
      <c r="V38" s="12"/>
      <c r="W38" s="12"/>
      <c r="X38" s="12"/>
      <c r="Y38" s="12"/>
      <c r="Z38" s="12"/>
      <c r="AA38" s="12"/>
      <c r="AB38" s="12"/>
      <c r="AC38" s="12"/>
      <c r="AD38" s="12"/>
      <c r="AE38" s="12"/>
      <c r="AF38" s="12"/>
      <c r="AG38" s="12"/>
      <c r="AH38" s="12"/>
      <c r="AI38" s="12"/>
      <c r="AJ38" s="12"/>
      <c r="AK38" s="12"/>
      <c r="AL38" s="12"/>
      <c r="AM38" s="12"/>
      <c r="AN38" s="12"/>
      <c r="AO38" s="12"/>
      <c r="AP38" s="12"/>
      <c r="AQ38" s="12"/>
      <c r="AR38" s="12"/>
      <c r="AS38" s="12"/>
      <c r="AT38" s="12"/>
      <c r="AU38" s="12"/>
      <c r="AV38" s="12"/>
      <c r="AW38" s="12"/>
      <c r="AX38" s="12"/>
      <c r="AY38" s="12"/>
      <c r="AZ38" s="12"/>
      <c r="BA38" s="12"/>
      <c r="BB38" s="12"/>
      <c r="BC38" s="12"/>
      <c r="BD38" s="12"/>
      <c r="BE38" s="12"/>
      <c r="BF38" s="12"/>
      <c r="BG38" s="12"/>
      <c r="BH38" s="12"/>
      <c r="BI38" s="12"/>
      <c r="BJ38" s="12"/>
      <c r="BK38" s="12"/>
      <c r="BL38" s="12"/>
      <c r="BM38" s="12"/>
      <c r="BN38" s="12"/>
      <c r="BO38" s="12"/>
      <c r="BP38" s="12"/>
      <c r="BQ38" s="12"/>
      <c r="BR38" s="12"/>
      <c r="BS38" s="12"/>
      <c r="BT38" s="12"/>
      <c r="BU38" s="12"/>
      <c r="BV38" s="12"/>
      <c r="BW38" s="12"/>
      <c r="BX38" s="12"/>
      <c r="BY38" s="12"/>
      <c r="BZ38" s="12"/>
      <c r="CA38" s="12"/>
      <c r="CB38" s="12"/>
      <c r="CC38" s="12"/>
      <c r="CD38" s="12"/>
      <c r="CE38" s="12"/>
      <c r="CF38" s="12"/>
      <c r="CG38" s="12"/>
      <c r="CH38" s="12"/>
      <c r="CI38" s="12"/>
      <c r="CJ38" s="12"/>
      <c r="CK38" s="12"/>
      <c r="CL38" s="13"/>
    </row>
    <row r="39" spans="1:90" x14ac:dyDescent="0.3">
      <c r="A39" s="73" t="s">
        <v>11</v>
      </c>
      <c r="B39" s="10"/>
      <c r="C39" s="10"/>
      <c r="D39" s="10"/>
      <c r="E39" s="10"/>
      <c r="F39" s="10"/>
      <c r="G39" s="10"/>
      <c r="H39" s="10"/>
      <c r="I39" s="10"/>
      <c r="J39" s="10"/>
      <c r="K39" s="10"/>
      <c r="L39" s="10"/>
      <c r="M39" s="10"/>
      <c r="N39" s="10"/>
      <c r="O39" s="10"/>
      <c r="P39" s="10"/>
      <c r="Q39" s="10"/>
      <c r="R39" s="10"/>
      <c r="S39" s="10"/>
      <c r="T39" s="10"/>
      <c r="U39" s="10"/>
      <c r="V39" s="10"/>
      <c r="W39" s="10"/>
      <c r="X39" s="10"/>
      <c r="Y39" s="10"/>
      <c r="Z39" s="10"/>
      <c r="AA39" s="10"/>
      <c r="AB39" s="10"/>
      <c r="AC39" s="10"/>
      <c r="AD39" s="10"/>
      <c r="AE39" s="10"/>
      <c r="AF39" s="10"/>
      <c r="AG39" s="10"/>
      <c r="AH39" s="10"/>
      <c r="AI39" s="10"/>
      <c r="AJ39" s="10"/>
      <c r="AK39" s="10"/>
      <c r="AL39" s="10"/>
      <c r="AM39" s="10"/>
      <c r="AN39" s="10"/>
      <c r="AO39" s="10"/>
      <c r="AP39" s="10"/>
      <c r="AQ39" s="10"/>
      <c r="AR39" s="10"/>
      <c r="AS39" s="10"/>
      <c r="AT39" s="10"/>
      <c r="AU39" s="10"/>
      <c r="AV39" s="10"/>
      <c r="AW39" s="10"/>
      <c r="AX39" s="10"/>
      <c r="AY39" s="10"/>
      <c r="AZ39" s="10"/>
      <c r="BA39" s="10"/>
      <c r="BB39" s="10"/>
      <c r="BC39" s="10"/>
      <c r="BD39" s="10"/>
      <c r="BE39" s="10"/>
      <c r="BF39" s="10"/>
      <c r="BG39" s="10"/>
      <c r="BH39" s="10"/>
      <c r="BI39" s="10"/>
      <c r="BJ39" s="10"/>
      <c r="BK39" s="10"/>
      <c r="BL39" s="10"/>
      <c r="BM39" s="10"/>
      <c r="BN39" s="10"/>
      <c r="BO39" s="10"/>
      <c r="BP39" s="10"/>
      <c r="BQ39" s="10"/>
      <c r="BR39" s="10"/>
      <c r="BS39" s="10"/>
      <c r="BT39" s="10"/>
      <c r="BU39" s="10"/>
      <c r="BV39" s="10"/>
      <c r="BW39" s="10"/>
      <c r="BX39" s="10"/>
      <c r="BY39" s="10"/>
      <c r="BZ39" s="10"/>
      <c r="CA39" s="10"/>
      <c r="CB39" s="10"/>
      <c r="CC39" s="10"/>
      <c r="CD39" s="10"/>
      <c r="CE39" s="10"/>
      <c r="CF39" s="10"/>
      <c r="CG39" s="10"/>
      <c r="CH39" s="10"/>
      <c r="CI39" s="10"/>
      <c r="CJ39" s="10"/>
      <c r="CK39" s="10"/>
      <c r="CL39" s="11"/>
    </row>
    <row r="40" spans="1:90" x14ac:dyDescent="0.3">
      <c r="A40" s="147" t="s">
        <v>193</v>
      </c>
      <c r="B40" s="33" t="s">
        <v>190</v>
      </c>
      <c r="C40" s="77">
        <v>0.05</v>
      </c>
      <c r="E40" s="147" t="s">
        <v>568</v>
      </c>
      <c r="F40" s="33" t="s">
        <v>192</v>
      </c>
      <c r="G40" s="78">
        <v>1</v>
      </c>
      <c r="H40" s="12"/>
      <c r="I40" s="12"/>
      <c r="J40" s="12"/>
      <c r="K40" s="12"/>
      <c r="L40" s="12"/>
      <c r="M40" s="12"/>
      <c r="N40" s="12"/>
      <c r="O40" s="12"/>
      <c r="P40" s="12"/>
      <c r="Q40" s="12"/>
      <c r="R40" s="12"/>
      <c r="S40" s="12"/>
      <c r="T40" s="12"/>
      <c r="U40" s="12"/>
      <c r="V40" s="12"/>
      <c r="W40" s="12"/>
      <c r="X40" s="12"/>
      <c r="Y40" s="12"/>
      <c r="Z40" s="12"/>
      <c r="AA40" s="12"/>
      <c r="AB40" s="12"/>
      <c r="AC40" s="12"/>
      <c r="AD40" s="12"/>
      <c r="AE40" s="12"/>
      <c r="AF40" s="12"/>
      <c r="AG40" s="12"/>
      <c r="AH40" s="12"/>
      <c r="AI40" s="12"/>
      <c r="AJ40" s="12"/>
      <c r="AK40" s="12"/>
      <c r="AL40" s="12"/>
      <c r="AM40" s="12"/>
      <c r="AN40" s="12"/>
      <c r="AO40" s="12"/>
      <c r="AP40" s="12"/>
      <c r="AQ40" s="12"/>
      <c r="AR40" s="12"/>
      <c r="AS40" s="12"/>
      <c r="AT40" s="12"/>
      <c r="AU40" s="12"/>
      <c r="AV40" s="12"/>
      <c r="AW40" s="12"/>
      <c r="AX40" s="12"/>
      <c r="AY40" s="12"/>
      <c r="AZ40" s="12"/>
      <c r="BA40" s="12"/>
      <c r="BB40" s="12"/>
      <c r="BC40" s="12"/>
      <c r="BD40" s="12"/>
      <c r="BE40" s="12"/>
      <c r="BF40" s="12"/>
      <c r="BG40" s="12"/>
      <c r="BH40" s="12"/>
      <c r="BI40" s="12"/>
      <c r="BJ40" s="12"/>
      <c r="BK40" s="12"/>
      <c r="BL40" s="12"/>
      <c r="BM40" s="12"/>
      <c r="BN40" s="12"/>
      <c r="BO40" s="12"/>
      <c r="BP40" s="12"/>
      <c r="BQ40" s="12"/>
      <c r="BR40" s="12"/>
      <c r="BS40" s="12"/>
      <c r="BT40" s="12"/>
      <c r="BU40" s="12"/>
      <c r="BV40" s="12"/>
      <c r="BW40" s="12"/>
      <c r="BX40" s="12"/>
      <c r="BY40" s="12"/>
      <c r="BZ40" s="12"/>
      <c r="CA40" s="12"/>
      <c r="CB40" s="12"/>
      <c r="CC40" s="12"/>
      <c r="CD40" s="12"/>
      <c r="CE40" s="12"/>
      <c r="CF40" s="12"/>
      <c r="CG40" s="12"/>
      <c r="CH40" s="12"/>
      <c r="CI40" s="12"/>
      <c r="CJ40" s="12"/>
      <c r="CK40" s="12"/>
      <c r="CL40" s="13"/>
    </row>
    <row r="41" spans="1:90" x14ac:dyDescent="0.3">
      <c r="A41" s="147" t="s">
        <v>257</v>
      </c>
      <c r="B41" s="33" t="s">
        <v>185</v>
      </c>
      <c r="C41" s="78">
        <v>100</v>
      </c>
      <c r="E41" s="147" t="s">
        <v>567</v>
      </c>
      <c r="F41" s="33" t="s">
        <v>94</v>
      </c>
      <c r="G41" s="78">
        <v>5</v>
      </c>
      <c r="H41" s="12"/>
      <c r="I41" s="12"/>
      <c r="J41" s="12"/>
      <c r="K41" s="12"/>
      <c r="L41" s="12"/>
      <c r="M41" s="12"/>
      <c r="N41" s="12"/>
      <c r="O41" s="12"/>
      <c r="P41" s="12"/>
      <c r="Q41" s="12"/>
      <c r="R41" s="12"/>
      <c r="S41" s="12"/>
      <c r="T41" s="12"/>
      <c r="U41" s="12"/>
      <c r="V41" s="12"/>
      <c r="W41" s="12"/>
      <c r="X41" s="12"/>
      <c r="Y41" s="12"/>
      <c r="Z41" s="12"/>
      <c r="AA41" s="12"/>
      <c r="AB41" s="12"/>
      <c r="AC41" s="12"/>
      <c r="AD41" s="12"/>
      <c r="AE41" s="12"/>
      <c r="AF41" s="12"/>
      <c r="AG41" s="12"/>
      <c r="AH41" s="12"/>
      <c r="AI41" s="12"/>
      <c r="AJ41" s="12"/>
      <c r="AK41" s="12"/>
      <c r="AL41" s="12"/>
      <c r="AM41" s="12"/>
      <c r="AN41" s="12"/>
      <c r="AO41" s="12"/>
      <c r="AP41" s="12"/>
      <c r="AQ41" s="12"/>
      <c r="AR41" s="12"/>
      <c r="AS41" s="12"/>
      <c r="AT41" s="12"/>
      <c r="AU41" s="12"/>
      <c r="AV41" s="12"/>
      <c r="AW41" s="12"/>
      <c r="AX41" s="12"/>
      <c r="AY41" s="12"/>
      <c r="AZ41" s="12"/>
      <c r="BA41" s="12"/>
      <c r="BB41" s="12"/>
      <c r="BC41" s="12"/>
      <c r="BD41" s="12"/>
      <c r="BE41" s="12"/>
      <c r="BF41" s="12"/>
      <c r="BG41" s="12"/>
      <c r="BH41" s="12"/>
      <c r="BI41" s="12"/>
      <c r="BJ41" s="12"/>
      <c r="BK41" s="12"/>
      <c r="BL41" s="12"/>
      <c r="BM41" s="12"/>
      <c r="BN41" s="12"/>
      <c r="BO41" s="12"/>
      <c r="BP41" s="12"/>
      <c r="BQ41" s="12"/>
      <c r="BR41" s="12"/>
      <c r="BS41" s="12"/>
      <c r="BT41" s="12"/>
      <c r="BU41" s="12"/>
      <c r="BV41" s="12"/>
      <c r="BW41" s="12"/>
      <c r="BX41" s="12"/>
      <c r="BY41" s="12"/>
      <c r="BZ41" s="12"/>
      <c r="CA41" s="12"/>
      <c r="CB41" s="12"/>
      <c r="CC41" s="12"/>
      <c r="CD41" s="12"/>
      <c r="CE41" s="12"/>
      <c r="CF41" s="12"/>
      <c r="CG41" s="12"/>
      <c r="CH41" s="12"/>
      <c r="CI41" s="12"/>
      <c r="CJ41" s="12"/>
      <c r="CK41" s="12"/>
      <c r="CL41" s="13"/>
    </row>
    <row r="42" spans="1:90" x14ac:dyDescent="0.3">
      <c r="A42" s="147" t="s">
        <v>195</v>
      </c>
      <c r="B42" s="33" t="s">
        <v>190</v>
      </c>
      <c r="C42" s="77">
        <v>0.05</v>
      </c>
      <c r="E42" s="147" t="s">
        <v>325</v>
      </c>
      <c r="F42" s="293">
        <v>30</v>
      </c>
      <c r="G42" s="78">
        <v>25</v>
      </c>
      <c r="H42" s="12"/>
      <c r="I42" s="12"/>
      <c r="J42" s="12"/>
      <c r="K42" s="12"/>
      <c r="L42" s="12"/>
      <c r="M42" s="12"/>
      <c r="N42" s="12"/>
      <c r="O42" s="12"/>
      <c r="P42" s="12"/>
      <c r="Q42" s="12"/>
      <c r="R42" s="12"/>
      <c r="S42" s="12"/>
      <c r="T42" s="12"/>
      <c r="U42" s="12"/>
      <c r="V42" s="12"/>
      <c r="W42" s="12"/>
      <c r="X42" s="12"/>
      <c r="Y42" s="12"/>
      <c r="Z42" s="12"/>
      <c r="AA42" s="12"/>
      <c r="AB42" s="12"/>
      <c r="AC42" s="12"/>
      <c r="AD42" s="12"/>
      <c r="AE42" s="12"/>
      <c r="AF42" s="12"/>
      <c r="AG42" s="12"/>
      <c r="AH42" s="12"/>
      <c r="AI42" s="12"/>
      <c r="AJ42" s="12"/>
      <c r="AK42" s="12"/>
      <c r="AL42" s="12"/>
      <c r="AM42" s="12"/>
      <c r="AN42" s="12"/>
      <c r="AO42" s="12"/>
      <c r="AP42" s="12"/>
      <c r="AQ42" s="12"/>
      <c r="AR42" s="12"/>
      <c r="AS42" s="12"/>
      <c r="AT42" s="12"/>
      <c r="AU42" s="12"/>
      <c r="AV42" s="12"/>
      <c r="AW42" s="12"/>
      <c r="AX42" s="12"/>
      <c r="AY42" s="12"/>
      <c r="AZ42" s="12"/>
      <c r="BA42" s="12"/>
      <c r="BB42" s="12"/>
      <c r="BC42" s="12"/>
      <c r="BD42" s="12"/>
      <c r="BE42" s="12"/>
      <c r="BF42" s="12"/>
      <c r="BG42" s="12"/>
      <c r="BH42" s="12"/>
      <c r="BI42" s="12"/>
      <c r="BJ42" s="12"/>
      <c r="BK42" s="12"/>
      <c r="BL42" s="12"/>
      <c r="BM42" s="12"/>
      <c r="BN42" s="12"/>
      <c r="BO42" s="12"/>
      <c r="BP42" s="12"/>
      <c r="BQ42" s="12"/>
      <c r="BR42" s="12"/>
      <c r="BS42" s="12"/>
      <c r="BT42" s="12"/>
      <c r="BU42" s="12"/>
      <c r="BV42" s="12"/>
      <c r="BW42" s="12"/>
      <c r="BX42" s="12"/>
      <c r="BY42" s="12"/>
      <c r="BZ42" s="12"/>
      <c r="CA42" s="12"/>
      <c r="CB42" s="12"/>
      <c r="CC42" s="12"/>
      <c r="CD42" s="12"/>
      <c r="CE42" s="12"/>
      <c r="CF42" s="12"/>
      <c r="CG42" s="12"/>
      <c r="CH42" s="12"/>
      <c r="CI42" s="12"/>
      <c r="CJ42" s="12"/>
      <c r="CK42" s="12"/>
      <c r="CL42" s="13"/>
    </row>
    <row r="43" spans="1:90" x14ac:dyDescent="0.3">
      <c r="A43" s="147" t="s">
        <v>196</v>
      </c>
      <c r="B43" s="33" t="s">
        <v>167</v>
      </c>
      <c r="C43" s="78">
        <v>2025</v>
      </c>
      <c r="E43" s="147" t="s">
        <v>327</v>
      </c>
      <c r="F43" s="293" t="s">
        <v>93</v>
      </c>
      <c r="G43" s="78">
        <v>25</v>
      </c>
      <c r="H43" s="12"/>
      <c r="I43" s="12"/>
      <c r="J43" s="12"/>
      <c r="K43" s="12"/>
      <c r="L43" s="12"/>
      <c r="M43" s="12"/>
      <c r="N43" s="12"/>
      <c r="O43" s="12"/>
      <c r="P43" s="12"/>
      <c r="Q43" s="12"/>
      <c r="R43" s="12"/>
      <c r="S43" s="12"/>
      <c r="T43" s="12"/>
      <c r="U43" s="12"/>
      <c r="V43" s="12"/>
      <c r="W43" s="12"/>
      <c r="X43" s="12"/>
      <c r="Y43" s="12"/>
      <c r="Z43" s="12"/>
      <c r="AA43" s="12"/>
      <c r="AB43" s="12"/>
      <c r="AC43" s="12"/>
      <c r="AD43" s="12"/>
      <c r="AE43" s="12"/>
      <c r="AF43" s="12"/>
      <c r="AG43" s="12"/>
      <c r="AH43" s="12"/>
      <c r="AI43" s="12"/>
      <c r="AJ43" s="12"/>
      <c r="AK43" s="12"/>
      <c r="AL43" s="12"/>
      <c r="AM43" s="12"/>
      <c r="AN43" s="12"/>
      <c r="AO43" s="12"/>
      <c r="AP43" s="12"/>
      <c r="AQ43" s="12"/>
      <c r="AR43" s="12"/>
      <c r="AS43" s="12"/>
      <c r="AT43" s="12"/>
      <c r="AU43" s="12"/>
      <c r="AV43" s="12"/>
      <c r="AW43" s="12"/>
      <c r="AX43" s="12"/>
      <c r="AY43" s="12"/>
      <c r="AZ43" s="12"/>
      <c r="BA43" s="12"/>
      <c r="BB43" s="12"/>
      <c r="BC43" s="12"/>
      <c r="BD43" s="12"/>
      <c r="BE43" s="12"/>
      <c r="BF43" s="12"/>
      <c r="BG43" s="12"/>
      <c r="BH43" s="12"/>
      <c r="BI43" s="12"/>
      <c r="BJ43" s="12"/>
      <c r="BK43" s="12"/>
      <c r="BL43" s="12"/>
      <c r="BM43" s="12"/>
      <c r="BN43" s="12"/>
      <c r="BO43" s="12"/>
      <c r="BP43" s="12"/>
      <c r="BQ43" s="12"/>
      <c r="BR43" s="12"/>
      <c r="BS43" s="12"/>
      <c r="BT43" s="12"/>
      <c r="BU43" s="12"/>
      <c r="BV43" s="12"/>
      <c r="BW43" s="12"/>
      <c r="BX43" s="12"/>
      <c r="BY43" s="12"/>
      <c r="BZ43" s="12"/>
      <c r="CA43" s="12"/>
      <c r="CB43" s="12"/>
      <c r="CC43" s="12"/>
      <c r="CD43" s="12"/>
      <c r="CE43" s="12"/>
      <c r="CF43" s="12"/>
      <c r="CG43" s="12"/>
      <c r="CH43" s="12"/>
      <c r="CI43" s="12"/>
      <c r="CJ43" s="12"/>
      <c r="CK43" s="12"/>
      <c r="CL43" s="13"/>
    </row>
    <row r="44" spans="1:90" x14ac:dyDescent="0.3">
      <c r="A44" s="147" t="s">
        <v>12</v>
      </c>
      <c r="B44" s="33" t="s">
        <v>80</v>
      </c>
      <c r="C44" s="70">
        <v>0.1</v>
      </c>
      <c r="E44" s="12"/>
      <c r="F44" s="12"/>
      <c r="G44" s="12"/>
      <c r="H44" s="12"/>
      <c r="I44" s="12"/>
      <c r="J44" s="12"/>
      <c r="K44" s="12"/>
      <c r="L44" s="12"/>
      <c r="M44" s="12"/>
      <c r="N44" s="12"/>
      <c r="O44" s="12"/>
      <c r="P44" s="12"/>
      <c r="Q44" s="12"/>
      <c r="R44" s="12"/>
      <c r="S44" s="12"/>
      <c r="T44" s="12"/>
      <c r="U44" s="12"/>
      <c r="V44" s="12"/>
      <c r="W44" s="12"/>
      <c r="X44" s="12"/>
      <c r="Y44" s="12"/>
      <c r="Z44" s="12"/>
      <c r="AA44" s="12"/>
      <c r="AB44" s="12"/>
      <c r="AC44" s="12"/>
      <c r="AD44" s="12"/>
      <c r="AE44" s="12"/>
      <c r="AF44" s="12"/>
      <c r="AG44" s="12"/>
      <c r="AH44" s="12"/>
      <c r="AI44" s="12"/>
      <c r="AJ44" s="12"/>
      <c r="AK44" s="12"/>
      <c r="AL44" s="12"/>
      <c r="AM44" s="12"/>
      <c r="AN44" s="12"/>
      <c r="AO44" s="12"/>
      <c r="AP44" s="12"/>
      <c r="AQ44" s="12"/>
      <c r="AR44" s="12"/>
      <c r="AS44" s="12"/>
      <c r="AT44" s="12"/>
      <c r="AU44" s="12"/>
      <c r="AV44" s="12"/>
      <c r="AW44" s="12"/>
      <c r="AX44" s="12"/>
      <c r="AY44" s="12"/>
      <c r="AZ44" s="12"/>
      <c r="BA44" s="12"/>
      <c r="BB44" s="12"/>
      <c r="BC44" s="12"/>
      <c r="BD44" s="12"/>
      <c r="BE44" s="12"/>
      <c r="BF44" s="12"/>
      <c r="BG44" s="12"/>
      <c r="BH44" s="12"/>
      <c r="BI44" s="12"/>
      <c r="BJ44" s="12"/>
      <c r="BK44" s="12"/>
      <c r="BL44" s="12"/>
      <c r="BM44" s="12"/>
      <c r="BN44" s="12"/>
      <c r="BO44" s="12"/>
      <c r="BP44" s="12"/>
      <c r="BQ44" s="12"/>
      <c r="BR44" s="12"/>
      <c r="BS44" s="12"/>
      <c r="BT44" s="12"/>
      <c r="BU44" s="12"/>
      <c r="BV44" s="12"/>
      <c r="BW44" s="12"/>
      <c r="BX44" s="12"/>
      <c r="BY44" s="12"/>
      <c r="BZ44" s="12"/>
      <c r="CA44" s="12"/>
      <c r="CB44" s="12"/>
      <c r="CC44" s="12"/>
      <c r="CD44" s="12"/>
      <c r="CE44" s="12"/>
      <c r="CF44" s="12"/>
      <c r="CG44" s="12"/>
      <c r="CH44" s="12"/>
      <c r="CI44" s="12"/>
      <c r="CJ44" s="12"/>
      <c r="CK44" s="12"/>
      <c r="CL44" s="13"/>
    </row>
    <row r="45" spans="1:90" x14ac:dyDescent="0.3">
      <c r="A45" s="147" t="s">
        <v>194</v>
      </c>
      <c r="B45" s="33" t="s">
        <v>167</v>
      </c>
      <c r="C45" s="70">
        <v>2020</v>
      </c>
      <c r="E45" s="12"/>
      <c r="F45" s="12"/>
      <c r="G45" s="12"/>
      <c r="H45" s="12"/>
      <c r="I45" s="12"/>
      <c r="J45" s="12"/>
      <c r="K45" s="12"/>
      <c r="L45" s="12"/>
      <c r="M45" s="12"/>
      <c r="N45" s="12"/>
      <c r="O45" s="12"/>
      <c r="P45" s="12"/>
      <c r="Q45" s="12"/>
      <c r="R45" s="12"/>
      <c r="S45" s="12"/>
      <c r="T45" s="12"/>
      <c r="U45" s="12"/>
      <c r="V45" s="12"/>
      <c r="W45" s="12"/>
      <c r="X45" s="12"/>
      <c r="Y45" s="12"/>
      <c r="Z45" s="12"/>
      <c r="AA45" s="12"/>
      <c r="AB45" s="12"/>
      <c r="AC45" s="12"/>
      <c r="AD45" s="12"/>
      <c r="AE45" s="12"/>
      <c r="AF45" s="12"/>
      <c r="AG45" s="12"/>
      <c r="AH45" s="12"/>
      <c r="AI45" s="12"/>
      <c r="AJ45" s="12"/>
      <c r="AK45" s="12"/>
      <c r="AL45" s="12"/>
      <c r="AM45" s="12"/>
      <c r="AN45" s="12"/>
      <c r="AO45" s="12"/>
      <c r="AP45" s="12"/>
      <c r="AQ45" s="12"/>
      <c r="AR45" s="12"/>
      <c r="AS45" s="12"/>
      <c r="AT45" s="12"/>
      <c r="AU45" s="12"/>
      <c r="AV45" s="12"/>
      <c r="AW45" s="12"/>
      <c r="AX45" s="12"/>
      <c r="AY45" s="12"/>
      <c r="AZ45" s="12"/>
      <c r="BA45" s="12"/>
      <c r="BB45" s="12"/>
      <c r="BC45" s="12"/>
      <c r="BD45" s="12"/>
      <c r="BE45" s="12"/>
      <c r="BF45" s="12"/>
      <c r="BG45" s="12"/>
      <c r="BH45" s="12"/>
      <c r="BI45" s="12"/>
      <c r="BJ45" s="12"/>
      <c r="BK45" s="12"/>
      <c r="BL45" s="12"/>
      <c r="BM45" s="12"/>
      <c r="BN45" s="12"/>
      <c r="BO45" s="12"/>
      <c r="BP45" s="12"/>
      <c r="BQ45" s="12"/>
      <c r="BR45" s="12"/>
      <c r="BS45" s="12"/>
      <c r="BT45" s="12"/>
      <c r="BU45" s="12"/>
      <c r="BV45" s="12"/>
      <c r="BW45" s="12"/>
      <c r="BX45" s="12"/>
      <c r="BY45" s="12"/>
      <c r="BZ45" s="12"/>
      <c r="CA45" s="12"/>
      <c r="CB45" s="12"/>
      <c r="CC45" s="12"/>
      <c r="CD45" s="12"/>
      <c r="CE45" s="12"/>
      <c r="CF45" s="12"/>
      <c r="CG45" s="12"/>
      <c r="CH45" s="12"/>
      <c r="CI45" s="12"/>
      <c r="CJ45" s="12"/>
      <c r="CK45" s="12"/>
      <c r="CL45" s="13"/>
    </row>
    <row r="46" spans="1:90" x14ac:dyDescent="0.3">
      <c r="A46" s="147" t="s">
        <v>231</v>
      </c>
      <c r="B46" s="33" t="s">
        <v>190</v>
      </c>
      <c r="C46" s="77">
        <v>0.05</v>
      </c>
      <c r="E46" s="12"/>
      <c r="F46" s="12"/>
      <c r="G46" s="12"/>
      <c r="H46" s="12"/>
      <c r="I46" s="12"/>
      <c r="J46" s="12"/>
      <c r="K46" s="12"/>
      <c r="L46" s="12"/>
      <c r="M46" s="12"/>
      <c r="N46" s="12"/>
      <c r="O46" s="12"/>
      <c r="P46" s="12"/>
      <c r="Q46" s="12"/>
      <c r="R46" s="12"/>
      <c r="S46" s="12"/>
      <c r="T46" s="12"/>
      <c r="U46" s="12"/>
      <c r="V46" s="12"/>
      <c r="W46" s="12"/>
      <c r="X46" s="12"/>
      <c r="Y46" s="12"/>
      <c r="Z46" s="12"/>
      <c r="AA46" s="12"/>
      <c r="AB46" s="12"/>
      <c r="AC46" s="12"/>
      <c r="AD46" s="12"/>
      <c r="AE46" s="12"/>
      <c r="AF46" s="12"/>
      <c r="AG46" s="12"/>
      <c r="AH46" s="12"/>
      <c r="AI46" s="12"/>
      <c r="AJ46" s="12"/>
      <c r="AK46" s="12"/>
      <c r="AL46" s="12"/>
      <c r="AM46" s="12"/>
      <c r="AN46" s="12"/>
      <c r="AO46" s="12"/>
      <c r="AP46" s="12"/>
      <c r="AQ46" s="12"/>
      <c r="AR46" s="12"/>
      <c r="AS46" s="12"/>
      <c r="AT46" s="12"/>
      <c r="AU46" s="12"/>
      <c r="AV46" s="12"/>
      <c r="AW46" s="12"/>
      <c r="AX46" s="12"/>
      <c r="AY46" s="12"/>
      <c r="AZ46" s="12"/>
      <c r="BA46" s="12"/>
      <c r="BB46" s="12"/>
      <c r="BC46" s="12"/>
      <c r="BD46" s="12"/>
      <c r="BE46" s="12"/>
      <c r="BF46" s="12"/>
      <c r="BG46" s="12"/>
      <c r="BH46" s="12"/>
      <c r="BI46" s="12"/>
      <c r="BJ46" s="12"/>
      <c r="BK46" s="12"/>
      <c r="BL46" s="12"/>
      <c r="BM46" s="12"/>
      <c r="BN46" s="12"/>
      <c r="BO46" s="12"/>
      <c r="BP46" s="12"/>
      <c r="BQ46" s="12"/>
      <c r="BR46" s="12"/>
      <c r="BS46" s="12"/>
      <c r="BT46" s="12"/>
      <c r="BU46" s="12"/>
      <c r="BV46" s="12"/>
      <c r="BW46" s="12"/>
      <c r="BX46" s="12"/>
      <c r="BY46" s="12"/>
      <c r="BZ46" s="12"/>
      <c r="CA46" s="12"/>
      <c r="CB46" s="12"/>
      <c r="CC46" s="12"/>
      <c r="CD46" s="12"/>
      <c r="CE46" s="12"/>
      <c r="CF46" s="12"/>
      <c r="CG46" s="12"/>
      <c r="CH46" s="12"/>
      <c r="CI46" s="12"/>
      <c r="CJ46" s="12"/>
      <c r="CK46" s="12"/>
      <c r="CL46" s="13"/>
    </row>
    <row r="47" spans="1:90" x14ac:dyDescent="0.3">
      <c r="A47" s="147" t="s">
        <v>232</v>
      </c>
      <c r="B47" s="33" t="s">
        <v>167</v>
      </c>
      <c r="C47" s="70">
        <v>2020</v>
      </c>
      <c r="E47" s="12"/>
      <c r="F47" s="12"/>
      <c r="G47" s="12"/>
      <c r="H47" s="12"/>
      <c r="I47" s="12"/>
      <c r="J47" s="12"/>
      <c r="K47" s="12"/>
      <c r="L47" s="12"/>
      <c r="M47" s="12"/>
      <c r="N47" s="12"/>
      <c r="O47" s="12"/>
      <c r="P47" s="12"/>
      <c r="Q47" s="12"/>
      <c r="R47" s="12"/>
      <c r="S47" s="12"/>
      <c r="T47" s="12"/>
      <c r="U47" s="12"/>
      <c r="V47" s="12"/>
      <c r="W47" s="12"/>
      <c r="X47" s="12"/>
      <c r="Y47" s="12"/>
      <c r="Z47" s="12"/>
      <c r="AA47" s="12"/>
      <c r="AB47" s="12"/>
      <c r="AC47" s="12"/>
      <c r="AD47" s="12"/>
      <c r="AE47" s="12"/>
      <c r="AF47" s="12"/>
      <c r="AG47" s="12"/>
      <c r="AH47" s="12"/>
      <c r="AI47" s="12"/>
      <c r="AJ47" s="12"/>
      <c r="AK47" s="12"/>
      <c r="AL47" s="12"/>
      <c r="AM47" s="12"/>
      <c r="AN47" s="12"/>
      <c r="AO47" s="12"/>
      <c r="AP47" s="12"/>
      <c r="AQ47" s="12"/>
      <c r="AR47" s="12"/>
      <c r="AS47" s="12"/>
      <c r="AT47" s="12"/>
      <c r="AU47" s="12"/>
      <c r="AV47" s="12"/>
      <c r="AW47" s="12"/>
      <c r="AX47" s="12"/>
      <c r="AY47" s="12"/>
      <c r="AZ47" s="12"/>
      <c r="BA47" s="12"/>
      <c r="BB47" s="12"/>
      <c r="BC47" s="12"/>
      <c r="BD47" s="12"/>
      <c r="BE47" s="12"/>
      <c r="BF47" s="12"/>
      <c r="BG47" s="12"/>
      <c r="BH47" s="12"/>
      <c r="BI47" s="12"/>
      <c r="BJ47" s="12"/>
      <c r="BK47" s="12"/>
      <c r="BL47" s="12"/>
      <c r="BM47" s="12"/>
      <c r="BN47" s="12"/>
      <c r="BO47" s="12"/>
      <c r="BP47" s="12"/>
      <c r="BQ47" s="12"/>
      <c r="BR47" s="12"/>
      <c r="BS47" s="12"/>
      <c r="BT47" s="12"/>
      <c r="BU47" s="12"/>
      <c r="BV47" s="12"/>
      <c r="BW47" s="12"/>
      <c r="BX47" s="12"/>
      <c r="BY47" s="12"/>
      <c r="BZ47" s="12"/>
      <c r="CA47" s="12"/>
      <c r="CB47" s="12"/>
      <c r="CC47" s="12"/>
      <c r="CD47" s="12"/>
      <c r="CE47" s="12"/>
      <c r="CF47" s="12"/>
      <c r="CG47" s="12"/>
      <c r="CH47" s="12"/>
      <c r="CI47" s="12"/>
      <c r="CJ47" s="12"/>
      <c r="CK47" s="12"/>
      <c r="CL47" s="13"/>
    </row>
    <row r="48" spans="1:90" x14ac:dyDescent="0.3">
      <c r="A48" s="304"/>
      <c r="B48" s="305"/>
      <c r="C48" s="306"/>
      <c r="E48" s="12"/>
      <c r="F48" s="12"/>
      <c r="G48" s="12"/>
      <c r="H48" s="12"/>
      <c r="I48" s="12"/>
      <c r="J48" s="12"/>
      <c r="K48" s="12"/>
      <c r="L48" s="12"/>
      <c r="M48" s="12"/>
      <c r="N48" s="12"/>
      <c r="O48" s="12"/>
      <c r="P48" s="12"/>
      <c r="Q48" s="12"/>
      <c r="R48" s="12"/>
      <c r="S48" s="12"/>
      <c r="T48" s="12"/>
      <c r="U48" s="12"/>
      <c r="V48" s="12"/>
      <c r="W48" s="12"/>
      <c r="X48" s="12"/>
      <c r="Y48" s="12"/>
      <c r="Z48" s="12"/>
      <c r="AA48" s="12"/>
      <c r="AB48" s="12"/>
      <c r="AC48" s="12"/>
      <c r="AD48" s="12"/>
      <c r="AE48" s="12"/>
      <c r="AF48" s="12"/>
      <c r="AG48" s="12"/>
      <c r="AH48" s="12"/>
      <c r="AI48" s="12"/>
      <c r="AJ48" s="12"/>
      <c r="AK48" s="12"/>
      <c r="AL48" s="12"/>
      <c r="AM48" s="12"/>
      <c r="AN48" s="12"/>
      <c r="AO48" s="12"/>
      <c r="AP48" s="12"/>
      <c r="AQ48" s="12"/>
      <c r="AR48" s="12"/>
      <c r="AS48" s="12"/>
      <c r="AT48" s="12"/>
      <c r="AU48" s="12"/>
      <c r="AV48" s="12"/>
      <c r="AW48" s="12"/>
      <c r="AX48" s="12"/>
      <c r="AY48" s="12"/>
      <c r="AZ48" s="12"/>
      <c r="BA48" s="12"/>
      <c r="BB48" s="12"/>
      <c r="BC48" s="12"/>
      <c r="BD48" s="12"/>
      <c r="BE48" s="12"/>
      <c r="BF48" s="12"/>
      <c r="BG48" s="12"/>
      <c r="BH48" s="12"/>
      <c r="BI48" s="12"/>
      <c r="BJ48" s="12"/>
      <c r="BK48" s="12"/>
      <c r="BL48" s="12"/>
      <c r="BM48" s="12"/>
      <c r="BN48" s="12"/>
      <c r="BO48" s="12"/>
      <c r="BP48" s="12"/>
      <c r="BQ48" s="12"/>
      <c r="BR48" s="12"/>
      <c r="BS48" s="12"/>
      <c r="BT48" s="12"/>
      <c r="BU48" s="12"/>
      <c r="BV48" s="12"/>
      <c r="BW48" s="12"/>
      <c r="BX48" s="12"/>
      <c r="BY48" s="12"/>
      <c r="BZ48" s="12"/>
      <c r="CA48" s="12"/>
      <c r="CB48" s="12"/>
      <c r="CC48" s="12"/>
      <c r="CD48" s="12"/>
      <c r="CE48" s="12"/>
      <c r="CF48" s="12"/>
      <c r="CG48" s="12"/>
      <c r="CH48" s="12"/>
      <c r="CI48" s="12"/>
      <c r="CJ48" s="12"/>
      <c r="CK48" s="12"/>
      <c r="CL48" s="13"/>
    </row>
    <row r="49" spans="1:90" x14ac:dyDescent="0.3">
      <c r="A49" s="147" t="s">
        <v>197</v>
      </c>
      <c r="B49" s="33" t="s">
        <v>190</v>
      </c>
      <c r="C49" s="82">
        <v>0.05</v>
      </c>
      <c r="E49" s="12"/>
      <c r="F49" s="12"/>
      <c r="G49" s="12"/>
      <c r="H49" s="12"/>
      <c r="I49" s="12"/>
      <c r="J49" s="12"/>
      <c r="K49" s="12"/>
      <c r="L49" s="12"/>
      <c r="M49" s="12"/>
      <c r="N49" s="12"/>
      <c r="O49" s="12"/>
      <c r="P49" s="12"/>
      <c r="Q49" s="12"/>
      <c r="R49" s="12"/>
      <c r="S49" s="12"/>
      <c r="T49" s="12"/>
      <c r="U49" s="12"/>
      <c r="V49" s="12"/>
      <c r="W49" s="12"/>
      <c r="X49" s="12"/>
      <c r="Y49" s="12"/>
      <c r="Z49" s="12"/>
      <c r="AA49" s="12"/>
      <c r="AB49" s="12"/>
      <c r="AC49" s="12"/>
      <c r="AD49" s="12"/>
      <c r="AE49" s="12"/>
      <c r="AF49" s="12"/>
      <c r="AG49" s="12"/>
      <c r="AH49" s="12"/>
      <c r="AI49" s="12"/>
      <c r="AJ49" s="12"/>
      <c r="AK49" s="12"/>
      <c r="AL49" s="12"/>
      <c r="AM49" s="12"/>
      <c r="AN49" s="12"/>
      <c r="AO49" s="12"/>
      <c r="AP49" s="12"/>
      <c r="AQ49" s="12"/>
      <c r="AR49" s="12"/>
      <c r="AS49" s="12"/>
      <c r="AT49" s="12"/>
      <c r="AU49" s="12"/>
      <c r="AV49" s="12"/>
      <c r="AW49" s="12"/>
      <c r="AX49" s="12"/>
      <c r="AY49" s="12"/>
      <c r="AZ49" s="12"/>
      <c r="BA49" s="12"/>
      <c r="BB49" s="12"/>
      <c r="BC49" s="12"/>
      <c r="BD49" s="12"/>
      <c r="BE49" s="12"/>
      <c r="BF49" s="12"/>
      <c r="BG49" s="12"/>
      <c r="BH49" s="12"/>
      <c r="BI49" s="12"/>
      <c r="BJ49" s="12"/>
      <c r="BK49" s="12"/>
      <c r="BL49" s="12"/>
      <c r="BM49" s="12"/>
      <c r="BN49" s="12"/>
      <c r="BO49" s="12"/>
      <c r="BP49" s="12"/>
      <c r="BQ49" s="12"/>
      <c r="BR49" s="12"/>
      <c r="BS49" s="12"/>
      <c r="BT49" s="12"/>
      <c r="BU49" s="12"/>
      <c r="BV49" s="12"/>
      <c r="BW49" s="12"/>
      <c r="BX49" s="12"/>
      <c r="BY49" s="12"/>
      <c r="BZ49" s="12"/>
      <c r="CA49" s="12"/>
      <c r="CB49" s="12"/>
      <c r="CC49" s="12"/>
      <c r="CD49" s="12"/>
      <c r="CE49" s="12"/>
      <c r="CF49" s="12"/>
      <c r="CG49" s="12"/>
      <c r="CH49" s="12"/>
      <c r="CI49" s="12"/>
      <c r="CJ49" s="12"/>
      <c r="CK49" s="12"/>
      <c r="CL49" s="13"/>
    </row>
    <row r="50" spans="1:90" x14ac:dyDescent="0.3">
      <c r="A50" s="147" t="s">
        <v>198</v>
      </c>
      <c r="B50" s="33" t="s">
        <v>167</v>
      </c>
      <c r="C50" s="78">
        <v>2025</v>
      </c>
      <c r="E50" s="12"/>
      <c r="F50" s="12"/>
      <c r="G50" s="12"/>
      <c r="H50" s="12"/>
      <c r="I50" s="12"/>
      <c r="J50" s="12"/>
      <c r="K50" s="12"/>
      <c r="L50" s="12"/>
      <c r="M50" s="12"/>
      <c r="N50" s="12"/>
      <c r="O50" s="12"/>
      <c r="P50" s="12"/>
      <c r="Q50" s="12"/>
      <c r="R50" s="12"/>
      <c r="S50" s="12"/>
      <c r="T50" s="12"/>
      <c r="U50" s="12"/>
      <c r="V50" s="12"/>
      <c r="W50" s="12"/>
      <c r="X50" s="12"/>
      <c r="Y50" s="12"/>
      <c r="Z50" s="12"/>
      <c r="AA50" s="12"/>
      <c r="AB50" s="12"/>
      <c r="AC50" s="12"/>
      <c r="AD50" s="12"/>
      <c r="AE50" s="12"/>
      <c r="AF50" s="12"/>
      <c r="AG50" s="12"/>
      <c r="AH50" s="12"/>
      <c r="AI50" s="12"/>
      <c r="AJ50" s="12"/>
      <c r="AK50" s="12"/>
      <c r="AL50" s="12"/>
      <c r="AM50" s="12"/>
      <c r="AN50" s="12"/>
      <c r="AO50" s="12"/>
      <c r="AP50" s="12"/>
      <c r="AQ50" s="12"/>
      <c r="AR50" s="12"/>
      <c r="AS50" s="12"/>
      <c r="AT50" s="12"/>
      <c r="AU50" s="12"/>
      <c r="AV50" s="12"/>
      <c r="AW50" s="12"/>
      <c r="AX50" s="12"/>
      <c r="AY50" s="12"/>
      <c r="AZ50" s="12"/>
      <c r="BA50" s="12"/>
      <c r="BB50" s="12"/>
      <c r="BC50" s="12"/>
      <c r="BD50" s="12"/>
      <c r="BE50" s="12"/>
      <c r="BF50" s="12"/>
      <c r="BG50" s="12"/>
      <c r="BH50" s="12"/>
      <c r="BI50" s="12"/>
      <c r="BJ50" s="12"/>
      <c r="BK50" s="12"/>
      <c r="BL50" s="12"/>
      <c r="BM50" s="12"/>
      <c r="BN50" s="12"/>
      <c r="BO50" s="12"/>
      <c r="BP50" s="12"/>
      <c r="BQ50" s="12"/>
      <c r="BR50" s="12"/>
      <c r="BS50" s="12"/>
      <c r="BT50" s="12"/>
      <c r="BU50" s="12"/>
      <c r="BV50" s="12"/>
      <c r="BW50" s="12"/>
      <c r="BX50" s="12"/>
      <c r="BY50" s="12"/>
      <c r="BZ50" s="12"/>
      <c r="CA50" s="12"/>
      <c r="CB50" s="12"/>
      <c r="CC50" s="12"/>
      <c r="CD50" s="12"/>
      <c r="CE50" s="12"/>
      <c r="CF50" s="12"/>
      <c r="CG50" s="12"/>
      <c r="CH50" s="12"/>
      <c r="CI50" s="12"/>
      <c r="CJ50" s="12"/>
      <c r="CK50" s="12"/>
      <c r="CL50" s="13"/>
    </row>
    <row r="51" spans="1:90" x14ac:dyDescent="0.3">
      <c r="A51" s="147" t="s">
        <v>199</v>
      </c>
      <c r="B51" s="33" t="s">
        <v>80</v>
      </c>
      <c r="C51" s="70">
        <v>0.25</v>
      </c>
      <c r="E51" s="12"/>
      <c r="F51" s="12"/>
      <c r="G51" s="12"/>
      <c r="H51" s="12"/>
      <c r="I51" s="12"/>
      <c r="J51" s="12"/>
      <c r="K51" s="12"/>
      <c r="L51" s="12"/>
      <c r="M51" s="12"/>
      <c r="N51" s="12"/>
      <c r="O51" s="12"/>
      <c r="P51" s="12"/>
      <c r="Q51" s="12"/>
      <c r="R51" s="12"/>
      <c r="S51" s="12"/>
      <c r="T51" s="12"/>
      <c r="U51" s="12"/>
      <c r="V51" s="12"/>
      <c r="W51" s="12"/>
      <c r="X51" s="12"/>
      <c r="Y51" s="12"/>
      <c r="Z51" s="12"/>
      <c r="AA51" s="12"/>
      <c r="AB51" s="12"/>
      <c r="AC51" s="12"/>
      <c r="AD51" s="12"/>
      <c r="AE51" s="12"/>
      <c r="AF51" s="12"/>
      <c r="AG51" s="12"/>
      <c r="AH51" s="12"/>
      <c r="AI51" s="12"/>
      <c r="AJ51" s="12"/>
      <c r="AK51" s="12"/>
      <c r="AL51" s="12"/>
      <c r="AM51" s="12"/>
      <c r="AN51" s="12"/>
      <c r="AO51" s="12"/>
      <c r="AP51" s="12"/>
      <c r="AQ51" s="12"/>
      <c r="AR51" s="12"/>
      <c r="AS51" s="12"/>
      <c r="AT51" s="12"/>
      <c r="AU51" s="12"/>
      <c r="AV51" s="12"/>
      <c r="AW51" s="12"/>
      <c r="AX51" s="12"/>
      <c r="AY51" s="12"/>
      <c r="AZ51" s="12"/>
      <c r="BA51" s="12"/>
      <c r="BB51" s="12"/>
      <c r="BC51" s="12"/>
      <c r="BD51" s="12"/>
      <c r="BE51" s="12"/>
      <c r="BF51" s="12"/>
      <c r="BG51" s="12"/>
      <c r="BH51" s="12"/>
      <c r="BI51" s="12"/>
      <c r="BJ51" s="12"/>
      <c r="BK51" s="12"/>
      <c r="BL51" s="12"/>
      <c r="BM51" s="12"/>
      <c r="BN51" s="12"/>
      <c r="BO51" s="12"/>
      <c r="BP51" s="12"/>
      <c r="BQ51" s="12"/>
      <c r="BR51" s="12"/>
      <c r="BS51" s="12"/>
      <c r="BT51" s="12"/>
      <c r="BU51" s="12"/>
      <c r="BV51" s="12"/>
      <c r="BW51" s="12"/>
      <c r="BX51" s="12"/>
      <c r="BY51" s="12"/>
      <c r="BZ51" s="12"/>
      <c r="CA51" s="12"/>
      <c r="CB51" s="12"/>
      <c r="CC51" s="12"/>
      <c r="CD51" s="12"/>
      <c r="CE51" s="12"/>
      <c r="CF51" s="12"/>
      <c r="CG51" s="12"/>
      <c r="CH51" s="12"/>
      <c r="CI51" s="12"/>
      <c r="CJ51" s="12"/>
      <c r="CK51" s="12"/>
      <c r="CL51" s="13"/>
    </row>
    <row r="52" spans="1:90" x14ac:dyDescent="0.3">
      <c r="A52" s="72" t="s">
        <v>454</v>
      </c>
      <c r="B52" s="10"/>
      <c r="C52" s="10"/>
      <c r="D52" s="10"/>
      <c r="E52" s="10"/>
      <c r="F52" s="10"/>
      <c r="G52" s="10"/>
      <c r="H52" s="10"/>
      <c r="I52" s="10"/>
      <c r="J52" s="10"/>
      <c r="K52" s="10"/>
      <c r="L52" s="10"/>
      <c r="M52" s="10"/>
      <c r="N52" s="10"/>
      <c r="O52" s="10"/>
      <c r="P52" s="10"/>
      <c r="Q52" s="10"/>
      <c r="R52" s="10"/>
      <c r="S52" s="10"/>
      <c r="T52" s="10"/>
      <c r="U52" s="10"/>
      <c r="V52" s="10"/>
      <c r="W52" s="10"/>
      <c r="X52" s="10"/>
      <c r="Y52" s="10"/>
      <c r="Z52" s="10"/>
      <c r="AA52" s="10"/>
      <c r="AB52" s="10"/>
      <c r="AC52" s="10"/>
      <c r="AD52" s="10"/>
      <c r="AE52" s="10"/>
      <c r="AF52" s="10"/>
      <c r="AG52" s="10"/>
      <c r="AH52" s="10"/>
      <c r="AI52" s="10"/>
      <c r="AJ52" s="10"/>
      <c r="AK52" s="10"/>
      <c r="AL52" s="10"/>
      <c r="AM52" s="10"/>
      <c r="AN52" s="10"/>
      <c r="AO52" s="10"/>
      <c r="AP52" s="10"/>
      <c r="AQ52" s="10"/>
      <c r="AR52" s="10"/>
      <c r="AS52" s="10"/>
      <c r="AT52" s="10"/>
      <c r="AU52" s="10"/>
      <c r="AV52" s="10"/>
      <c r="AW52" s="10"/>
      <c r="AX52" s="10"/>
      <c r="AY52" s="10"/>
      <c r="AZ52" s="10"/>
      <c r="BA52" s="10"/>
      <c r="BB52" s="10"/>
      <c r="BC52" s="10"/>
      <c r="BD52" s="10"/>
      <c r="BE52" s="10"/>
      <c r="BF52" s="10"/>
      <c r="BG52" s="10"/>
      <c r="BH52" s="10"/>
      <c r="BI52" s="10"/>
      <c r="BJ52" s="10"/>
      <c r="BK52" s="10"/>
      <c r="BL52" s="10"/>
      <c r="BM52" s="10"/>
      <c r="BN52" s="10"/>
      <c r="BO52" s="10"/>
      <c r="BP52" s="10"/>
      <c r="BQ52" s="10"/>
      <c r="BR52" s="10"/>
      <c r="BS52" s="10"/>
      <c r="BT52" s="10"/>
      <c r="BU52" s="10"/>
      <c r="BV52" s="10"/>
      <c r="BW52" s="10"/>
      <c r="BX52" s="10"/>
      <c r="BY52" s="10"/>
      <c r="BZ52" s="10"/>
      <c r="CA52" s="10"/>
      <c r="CB52" s="10"/>
      <c r="CC52" s="10"/>
      <c r="CD52" s="10"/>
      <c r="CE52" s="10"/>
      <c r="CF52" s="10"/>
      <c r="CG52" s="10"/>
      <c r="CH52" s="10"/>
      <c r="CI52" s="10"/>
      <c r="CJ52" s="10"/>
      <c r="CK52" s="10"/>
      <c r="CL52" s="11"/>
    </row>
    <row r="53" spans="1:90" x14ac:dyDescent="0.3">
      <c r="A53" s="147" t="s">
        <v>473</v>
      </c>
      <c r="B53" s="33" t="s">
        <v>93</v>
      </c>
      <c r="C53" s="78">
        <v>22</v>
      </c>
      <c r="D53" s="34"/>
      <c r="E53" s="34"/>
      <c r="F53" s="34"/>
      <c r="G53" s="32"/>
      <c r="H53" s="12"/>
      <c r="I53" s="12"/>
      <c r="J53" s="12"/>
      <c r="K53" s="12"/>
      <c r="L53" s="12"/>
      <c r="M53" s="12"/>
      <c r="N53" s="12"/>
      <c r="O53" s="12"/>
      <c r="P53" s="12"/>
      <c r="Q53" s="12"/>
      <c r="R53" s="12"/>
      <c r="S53" s="12"/>
      <c r="T53" s="12"/>
      <c r="U53" s="12"/>
      <c r="V53" s="12"/>
      <c r="W53" s="12"/>
      <c r="X53" s="12"/>
      <c r="Y53" s="12"/>
      <c r="Z53" s="12"/>
      <c r="AA53" s="12"/>
      <c r="AB53" s="12"/>
      <c r="AC53" s="12"/>
      <c r="AD53" s="12"/>
      <c r="AE53" s="12"/>
      <c r="AF53" s="12"/>
      <c r="AG53" s="12"/>
      <c r="AH53" s="12"/>
      <c r="AI53" s="12"/>
      <c r="AJ53" s="12"/>
      <c r="AK53" s="12"/>
      <c r="AL53" s="12"/>
      <c r="AM53" s="12"/>
      <c r="AN53" s="12"/>
      <c r="AO53" s="12"/>
      <c r="AP53" s="12"/>
      <c r="AQ53" s="12"/>
      <c r="AR53" s="12"/>
      <c r="AS53" s="12"/>
      <c r="AT53" s="12"/>
      <c r="AU53" s="12"/>
      <c r="AV53" s="12"/>
      <c r="AW53" s="12"/>
      <c r="AX53" s="12"/>
      <c r="AY53" s="12"/>
      <c r="AZ53" s="12"/>
      <c r="BA53" s="12"/>
      <c r="BB53" s="12"/>
      <c r="BC53" s="12"/>
      <c r="BD53" s="12"/>
      <c r="BE53" s="12"/>
      <c r="BF53" s="12"/>
      <c r="BG53" s="12"/>
      <c r="BH53" s="12"/>
      <c r="BI53" s="12"/>
      <c r="BJ53" s="12"/>
      <c r="BK53" s="12"/>
      <c r="BL53" s="12"/>
      <c r="BM53" s="12"/>
      <c r="BN53" s="12"/>
      <c r="BO53" s="12"/>
      <c r="BP53" s="12"/>
      <c r="BQ53" s="12"/>
      <c r="BR53" s="12"/>
      <c r="BS53" s="12"/>
      <c r="BT53" s="12"/>
      <c r="BU53" s="12"/>
      <c r="BV53" s="12"/>
      <c r="BW53" s="12"/>
      <c r="BX53" s="12"/>
      <c r="BY53" s="12"/>
      <c r="BZ53" s="12"/>
      <c r="CA53" s="12"/>
      <c r="CB53" s="12"/>
      <c r="CC53" s="12"/>
      <c r="CD53" s="12"/>
      <c r="CE53" s="12"/>
      <c r="CF53" s="12"/>
      <c r="CG53" s="12"/>
      <c r="CH53" s="12"/>
      <c r="CI53" s="12"/>
      <c r="CJ53" s="12"/>
      <c r="CK53" s="12"/>
      <c r="CL53" s="13"/>
    </row>
    <row r="54" spans="1:90" x14ac:dyDescent="0.3">
      <c r="A54" s="147"/>
      <c r="B54" s="33"/>
      <c r="C54" s="78"/>
      <c r="D54" s="34"/>
      <c r="E54" s="34"/>
      <c r="F54" s="34"/>
      <c r="G54" s="32"/>
      <c r="H54" s="12"/>
      <c r="I54" s="12"/>
      <c r="J54" s="12"/>
      <c r="K54" s="12"/>
      <c r="L54" s="12"/>
      <c r="M54" s="12"/>
      <c r="N54" s="12"/>
      <c r="O54" s="12"/>
      <c r="P54" s="12"/>
      <c r="Q54" s="12"/>
      <c r="R54" s="12"/>
      <c r="S54" s="12"/>
      <c r="T54" s="12"/>
      <c r="U54" s="12"/>
      <c r="V54" s="12"/>
      <c r="W54" s="12"/>
      <c r="X54" s="12"/>
      <c r="Y54" s="12"/>
      <c r="Z54" s="12"/>
      <c r="AA54" s="12"/>
      <c r="AB54" s="12"/>
      <c r="AC54" s="12"/>
      <c r="AD54" s="12"/>
      <c r="AE54" s="12"/>
      <c r="AF54" s="12"/>
      <c r="AG54" s="12"/>
      <c r="AH54" s="12"/>
      <c r="AI54" s="12"/>
      <c r="AJ54" s="12"/>
      <c r="AK54" s="12"/>
      <c r="AL54" s="12"/>
      <c r="AM54" s="12"/>
      <c r="AN54" s="12"/>
      <c r="AO54" s="12"/>
      <c r="AP54" s="12"/>
      <c r="AQ54" s="12"/>
      <c r="AR54" s="12"/>
      <c r="AS54" s="12"/>
      <c r="AT54" s="12"/>
      <c r="AU54" s="12"/>
      <c r="AV54" s="12"/>
      <c r="AW54" s="12"/>
      <c r="AX54" s="12"/>
      <c r="AY54" s="12"/>
      <c r="AZ54" s="12"/>
      <c r="BA54" s="12"/>
      <c r="BB54" s="12"/>
      <c r="BC54" s="12"/>
      <c r="BD54" s="12"/>
      <c r="BE54" s="12"/>
      <c r="BF54" s="12"/>
      <c r="BG54" s="12"/>
      <c r="BH54" s="12"/>
      <c r="BI54" s="12"/>
      <c r="BJ54" s="12"/>
      <c r="BK54" s="12"/>
      <c r="BL54" s="12"/>
      <c r="BM54" s="12"/>
      <c r="BN54" s="12"/>
      <c r="BO54" s="12"/>
      <c r="BP54" s="12"/>
      <c r="BQ54" s="12"/>
      <c r="BR54" s="12"/>
      <c r="BS54" s="12"/>
      <c r="BT54" s="12"/>
      <c r="BU54" s="12"/>
      <c r="BV54" s="12"/>
      <c r="BW54" s="12"/>
      <c r="BX54" s="12"/>
      <c r="BY54" s="12"/>
      <c r="BZ54" s="12"/>
      <c r="CA54" s="12"/>
      <c r="CB54" s="12"/>
      <c r="CC54" s="12"/>
      <c r="CD54" s="12"/>
      <c r="CE54" s="12"/>
      <c r="CF54" s="12"/>
      <c r="CG54" s="12"/>
      <c r="CH54" s="12"/>
      <c r="CI54" s="12"/>
      <c r="CJ54" s="12"/>
      <c r="CK54" s="12"/>
      <c r="CL54" s="13"/>
    </row>
    <row r="55" spans="1:90" x14ac:dyDescent="0.3">
      <c r="A55" s="147"/>
      <c r="B55" s="33"/>
      <c r="C55" s="78"/>
      <c r="D55" s="34"/>
      <c r="E55" s="34"/>
      <c r="F55" s="34"/>
      <c r="G55" s="32"/>
      <c r="H55" s="12"/>
      <c r="I55" s="12"/>
      <c r="J55" s="12"/>
      <c r="K55" s="12"/>
      <c r="L55" s="12"/>
      <c r="M55" s="12"/>
      <c r="N55" s="12"/>
      <c r="O55" s="12"/>
      <c r="P55" s="12"/>
      <c r="Q55" s="12"/>
      <c r="R55" s="12"/>
      <c r="S55" s="12"/>
      <c r="T55" s="12"/>
      <c r="U55" s="12"/>
      <c r="V55" s="12"/>
      <c r="W55" s="12"/>
      <c r="X55" s="12"/>
      <c r="Y55" s="12"/>
      <c r="Z55" s="12"/>
      <c r="AA55" s="12"/>
      <c r="AB55" s="12"/>
      <c r="AC55" s="12"/>
      <c r="AD55" s="12"/>
      <c r="AE55" s="12"/>
      <c r="AF55" s="12"/>
      <c r="AG55" s="12"/>
      <c r="AH55" s="12"/>
      <c r="AI55" s="12"/>
      <c r="AJ55" s="12"/>
      <c r="AK55" s="12"/>
      <c r="AL55" s="12"/>
      <c r="AM55" s="12"/>
      <c r="AN55" s="12"/>
      <c r="AO55" s="12"/>
      <c r="AP55" s="12"/>
      <c r="AQ55" s="12"/>
      <c r="AR55" s="12"/>
      <c r="AS55" s="12"/>
      <c r="AT55" s="12"/>
      <c r="AU55" s="12"/>
      <c r="AV55" s="12"/>
      <c r="AW55" s="12"/>
      <c r="AX55" s="12"/>
      <c r="AY55" s="12"/>
      <c r="AZ55" s="12"/>
      <c r="BA55" s="12"/>
      <c r="BB55" s="12"/>
      <c r="BC55" s="12"/>
      <c r="BD55" s="12"/>
      <c r="BE55" s="12"/>
      <c r="BF55" s="12"/>
      <c r="BG55" s="12"/>
      <c r="BH55" s="12"/>
      <c r="BI55" s="12"/>
      <c r="BJ55" s="12"/>
      <c r="BK55" s="12"/>
      <c r="BL55" s="12"/>
      <c r="BM55" s="12"/>
      <c r="BN55" s="12"/>
      <c r="BO55" s="12"/>
      <c r="BP55" s="12"/>
      <c r="BQ55" s="12"/>
      <c r="BR55" s="12"/>
      <c r="BS55" s="12"/>
      <c r="BT55" s="12"/>
      <c r="BU55" s="12"/>
      <c r="BV55" s="12"/>
      <c r="BW55" s="12"/>
      <c r="BX55" s="12"/>
      <c r="BY55" s="12"/>
      <c r="BZ55" s="12"/>
      <c r="CA55" s="12"/>
      <c r="CB55" s="12"/>
      <c r="CC55" s="12"/>
      <c r="CD55" s="12"/>
      <c r="CE55" s="12"/>
      <c r="CF55" s="12"/>
      <c r="CG55" s="12"/>
      <c r="CH55" s="12"/>
      <c r="CI55" s="12"/>
      <c r="CJ55" s="12"/>
      <c r="CK55" s="12"/>
      <c r="CL55" s="13"/>
    </row>
    <row r="56" spans="1:90" x14ac:dyDescent="0.3">
      <c r="A56" s="147" t="s">
        <v>586</v>
      </c>
      <c r="B56" s="33" t="s">
        <v>230</v>
      </c>
      <c r="C56" s="78">
        <v>0.3</v>
      </c>
      <c r="D56" s="14"/>
      <c r="E56" s="14"/>
      <c r="F56" s="34"/>
      <c r="K56" s="12"/>
      <c r="L56" s="12"/>
      <c r="M56" s="12"/>
      <c r="N56" s="12"/>
      <c r="O56" s="12"/>
      <c r="P56" s="12"/>
      <c r="Q56" s="12"/>
      <c r="R56" s="12"/>
      <c r="S56" s="12"/>
      <c r="T56" s="12"/>
      <c r="U56" s="12"/>
      <c r="V56" s="12"/>
      <c r="W56" s="12"/>
      <c r="X56" s="12"/>
      <c r="Y56" s="12"/>
      <c r="Z56" s="12"/>
      <c r="AA56" s="12"/>
      <c r="AB56" s="12"/>
      <c r="AC56" s="12"/>
      <c r="AD56" s="12"/>
      <c r="AE56" s="12"/>
      <c r="AF56" s="12"/>
      <c r="AG56" s="12"/>
      <c r="AH56" s="12"/>
      <c r="AI56" s="12"/>
      <c r="AJ56" s="12"/>
      <c r="AK56" s="12"/>
      <c r="AL56" s="12"/>
      <c r="AM56" s="12"/>
      <c r="AN56" s="12"/>
      <c r="AO56" s="12"/>
      <c r="AP56" s="12"/>
      <c r="AQ56" s="12"/>
      <c r="AR56" s="12"/>
      <c r="AS56" s="12"/>
      <c r="AT56" s="12"/>
      <c r="AU56" s="12"/>
      <c r="AV56" s="12"/>
      <c r="AW56" s="12"/>
      <c r="AX56" s="12"/>
      <c r="AY56" s="12"/>
      <c r="AZ56" s="12"/>
      <c r="BA56" s="12"/>
      <c r="BB56" s="12"/>
      <c r="BC56" s="12"/>
      <c r="BD56" s="12"/>
      <c r="BE56" s="12"/>
      <c r="BF56" s="12"/>
      <c r="BG56" s="12"/>
      <c r="BH56" s="12"/>
      <c r="BI56" s="12"/>
      <c r="BJ56" s="12"/>
      <c r="BK56" s="12"/>
      <c r="BL56" s="12"/>
      <c r="BM56" s="12"/>
      <c r="BN56" s="12"/>
      <c r="BO56" s="12"/>
      <c r="BP56" s="12"/>
      <c r="BQ56" s="12"/>
      <c r="BR56" s="12"/>
      <c r="BS56" s="12"/>
      <c r="BT56" s="12"/>
      <c r="BU56" s="12"/>
      <c r="BV56" s="12"/>
      <c r="BW56" s="12"/>
      <c r="BX56" s="12"/>
      <c r="BY56" s="12"/>
      <c r="BZ56" s="12"/>
      <c r="CA56" s="12"/>
      <c r="CB56" s="12"/>
      <c r="CC56" s="12"/>
      <c r="CD56" s="12"/>
      <c r="CE56" s="12"/>
      <c r="CF56" s="12"/>
      <c r="CG56" s="12"/>
      <c r="CH56" s="12"/>
      <c r="CI56" s="12"/>
      <c r="CJ56" s="12"/>
      <c r="CK56" s="12"/>
      <c r="CL56" s="13"/>
    </row>
    <row r="57" spans="1:90" x14ac:dyDescent="0.3">
      <c r="A57" s="73" t="s">
        <v>697</v>
      </c>
      <c r="B57" s="10"/>
      <c r="C57" s="10"/>
      <c r="D57" s="147" t="s">
        <v>469</v>
      </c>
      <c r="E57" s="33" t="s">
        <v>190</v>
      </c>
      <c r="F57" s="155">
        <v>0.1</v>
      </c>
      <c r="G57" s="10"/>
      <c r="H57" s="10"/>
      <c r="I57" s="10"/>
      <c r="J57" s="10"/>
      <c r="K57" s="10"/>
      <c r="L57" s="10"/>
      <c r="M57" s="10"/>
      <c r="N57" s="10"/>
      <c r="O57" s="10"/>
      <c r="P57" s="10"/>
      <c r="Q57" s="10"/>
      <c r="R57" s="10"/>
      <c r="S57" s="10"/>
      <c r="T57" s="10"/>
      <c r="U57" s="10"/>
      <c r="V57" s="10"/>
      <c r="W57" s="10"/>
      <c r="X57" s="10"/>
      <c r="Y57" s="10"/>
      <c r="Z57" s="10"/>
      <c r="AA57" s="10"/>
      <c r="AB57" s="10"/>
      <c r="AC57" s="10"/>
      <c r="AD57" s="10"/>
      <c r="AE57" s="10"/>
      <c r="AF57" s="10"/>
      <c r="AG57" s="10"/>
      <c r="AH57" s="10"/>
      <c r="AI57" s="10"/>
      <c r="AJ57" s="10"/>
      <c r="AK57" s="10"/>
      <c r="AL57" s="10"/>
      <c r="AM57" s="10"/>
      <c r="AN57" s="10"/>
      <c r="AO57" s="10"/>
      <c r="AP57" s="10"/>
      <c r="AQ57" s="10"/>
      <c r="AR57" s="10"/>
      <c r="AS57" s="10"/>
      <c r="AT57" s="10"/>
      <c r="AU57" s="10"/>
      <c r="AV57" s="10"/>
      <c r="AW57" s="10"/>
      <c r="AX57" s="10"/>
      <c r="AY57" s="10"/>
      <c r="AZ57" s="10"/>
      <c r="BA57" s="10"/>
      <c r="BB57" s="10"/>
      <c r="BC57" s="10"/>
      <c r="BD57" s="10"/>
      <c r="BE57" s="10"/>
      <c r="BF57" s="10"/>
      <c r="BG57" s="10"/>
      <c r="BH57" s="10"/>
      <c r="BI57" s="10"/>
      <c r="BJ57" s="10"/>
      <c r="BK57" s="10"/>
      <c r="BL57" s="10"/>
      <c r="BM57" s="10"/>
      <c r="BN57" s="10"/>
      <c r="BO57" s="10"/>
      <c r="BP57" s="10"/>
      <c r="BQ57" s="10"/>
      <c r="BR57" s="10"/>
      <c r="BS57" s="10"/>
      <c r="BT57" s="10"/>
      <c r="BU57" s="10"/>
      <c r="BV57" s="10"/>
      <c r="BW57" s="10"/>
      <c r="BX57" s="10"/>
      <c r="BY57" s="10"/>
      <c r="BZ57" s="10"/>
      <c r="CA57" s="10"/>
      <c r="CB57" s="10"/>
      <c r="CC57" s="10"/>
      <c r="CD57" s="10"/>
      <c r="CE57" s="10"/>
      <c r="CF57" s="10"/>
      <c r="CG57" s="10"/>
      <c r="CH57" s="10"/>
      <c r="CI57" s="10"/>
      <c r="CJ57" s="10"/>
      <c r="CK57" s="10"/>
      <c r="CL57" s="11"/>
    </row>
    <row r="58" spans="1:90" x14ac:dyDescent="0.3">
      <c r="A58" s="147"/>
      <c r="B58" s="33"/>
      <c r="C58" s="155"/>
      <c r="D58" s="147" t="s">
        <v>470</v>
      </c>
      <c r="E58" s="33" t="s">
        <v>190</v>
      </c>
      <c r="F58" s="155">
        <v>7.6999999999999999E-2</v>
      </c>
      <c r="G58" s="32"/>
      <c r="H58" s="12"/>
      <c r="I58" s="12"/>
      <c r="J58" s="12"/>
      <c r="K58" s="12"/>
      <c r="L58" s="12"/>
      <c r="M58" s="12"/>
      <c r="N58" s="12"/>
      <c r="O58" s="12"/>
      <c r="P58" s="12"/>
      <c r="Q58" s="12"/>
      <c r="R58" s="12"/>
      <c r="S58" s="12"/>
      <c r="T58" s="12"/>
      <c r="U58" s="12"/>
      <c r="V58" s="12"/>
      <c r="W58" s="12"/>
      <c r="X58" s="12"/>
      <c r="Y58" s="12"/>
      <c r="Z58" s="12"/>
      <c r="AA58" s="12"/>
      <c r="AB58" s="12"/>
      <c r="AC58" s="12"/>
      <c r="AD58" s="12"/>
      <c r="AE58" s="12"/>
      <c r="AF58" s="12"/>
      <c r="AG58" s="12"/>
      <c r="AH58" s="12"/>
      <c r="AI58" s="12"/>
      <c r="AJ58" s="12"/>
      <c r="AK58" s="12"/>
      <c r="AL58" s="12"/>
      <c r="AM58" s="12"/>
      <c r="AN58" s="12"/>
      <c r="AO58" s="12"/>
      <c r="AP58" s="12"/>
      <c r="AQ58" s="12"/>
      <c r="AR58" s="12"/>
      <c r="AS58" s="12"/>
      <c r="AT58" s="12"/>
      <c r="AU58" s="12"/>
      <c r="AV58" s="12"/>
      <c r="AW58" s="12"/>
      <c r="AX58" s="12"/>
      <c r="AY58" s="12"/>
      <c r="AZ58" s="12"/>
      <c r="BA58" s="12"/>
      <c r="BB58" s="12"/>
      <c r="BC58" s="12"/>
      <c r="BD58" s="12"/>
      <c r="BE58" s="12"/>
      <c r="BF58" s="12"/>
      <c r="BG58" s="12"/>
      <c r="BH58" s="12"/>
      <c r="BI58" s="12"/>
      <c r="BJ58" s="12"/>
      <c r="BK58" s="12"/>
      <c r="BL58" s="12"/>
      <c r="BM58" s="12"/>
      <c r="BN58" s="12"/>
      <c r="BO58" s="12"/>
      <c r="BP58" s="12"/>
      <c r="BQ58" s="12"/>
      <c r="BR58" s="12"/>
      <c r="BS58" s="12"/>
      <c r="BT58" s="12"/>
      <c r="BU58" s="12"/>
      <c r="BV58" s="12"/>
      <c r="BW58" s="12"/>
      <c r="BX58" s="12"/>
      <c r="BY58" s="12"/>
      <c r="BZ58" s="12"/>
      <c r="CA58" s="12"/>
      <c r="CB58" s="12"/>
      <c r="CC58" s="12"/>
      <c r="CD58" s="12"/>
      <c r="CE58" s="12"/>
      <c r="CF58" s="12"/>
      <c r="CG58" s="12"/>
      <c r="CH58" s="12"/>
      <c r="CI58" s="12"/>
      <c r="CJ58" s="12"/>
      <c r="CK58" s="12"/>
      <c r="CL58" s="13"/>
    </row>
    <row r="59" spans="1:90" x14ac:dyDescent="0.3">
      <c r="A59" s="147"/>
      <c r="B59" s="33"/>
      <c r="C59" s="155"/>
      <c r="D59" s="147" t="s">
        <v>690</v>
      </c>
      <c r="E59" s="33" t="s">
        <v>190</v>
      </c>
      <c r="F59" s="155">
        <v>6.3E-2</v>
      </c>
      <c r="G59" s="32"/>
      <c r="H59" s="12"/>
      <c r="I59" s="12"/>
      <c r="J59" s="12"/>
      <c r="K59" s="12"/>
      <c r="L59" s="12"/>
      <c r="M59" s="12"/>
      <c r="N59" s="12"/>
      <c r="O59" s="12"/>
      <c r="P59" s="12"/>
      <c r="Q59" s="12"/>
      <c r="R59" s="12"/>
      <c r="S59" s="12"/>
      <c r="T59" s="12"/>
      <c r="U59" s="12"/>
      <c r="V59" s="12"/>
      <c r="W59" s="12"/>
      <c r="X59" s="12"/>
      <c r="Y59" s="12"/>
      <c r="Z59" s="12"/>
      <c r="AA59" s="12"/>
      <c r="AB59" s="12"/>
      <c r="AC59" s="12"/>
      <c r="AD59" s="12"/>
      <c r="AE59" s="12"/>
      <c r="AF59" s="12"/>
      <c r="AG59" s="12"/>
      <c r="AH59" s="12"/>
      <c r="AI59" s="12"/>
      <c r="AJ59" s="12"/>
      <c r="AK59" s="12"/>
      <c r="AL59" s="12"/>
      <c r="AM59" s="12"/>
      <c r="AN59" s="12"/>
      <c r="AO59" s="12"/>
      <c r="AP59" s="12"/>
      <c r="AQ59" s="12"/>
      <c r="AR59" s="12"/>
      <c r="AS59" s="12"/>
      <c r="AT59" s="12"/>
      <c r="AU59" s="12"/>
      <c r="AV59" s="12"/>
      <c r="AW59" s="12"/>
      <c r="AX59" s="12"/>
      <c r="AY59" s="12"/>
      <c r="AZ59" s="12"/>
      <c r="BA59" s="12"/>
      <c r="BB59" s="12"/>
      <c r="BC59" s="12"/>
      <c r="BD59" s="12"/>
      <c r="BE59" s="12"/>
      <c r="BF59" s="12"/>
      <c r="BG59" s="12"/>
      <c r="BH59" s="12"/>
      <c r="BI59" s="12"/>
      <c r="BJ59" s="12"/>
      <c r="BK59" s="12"/>
      <c r="BL59" s="12"/>
      <c r="BM59" s="12"/>
      <c r="BN59" s="12"/>
      <c r="BO59" s="12"/>
      <c r="BP59" s="12"/>
      <c r="BQ59" s="12"/>
      <c r="BR59" s="12"/>
      <c r="BS59" s="12"/>
      <c r="BT59" s="12"/>
      <c r="BU59" s="12"/>
      <c r="BV59" s="12"/>
      <c r="BW59" s="12"/>
      <c r="BX59" s="12"/>
      <c r="BY59" s="12"/>
      <c r="BZ59" s="12"/>
      <c r="CA59" s="12"/>
      <c r="CB59" s="12"/>
      <c r="CC59" s="12"/>
      <c r="CD59" s="12"/>
      <c r="CE59" s="12"/>
      <c r="CF59" s="12"/>
      <c r="CG59" s="12"/>
      <c r="CH59" s="12"/>
      <c r="CI59" s="12"/>
      <c r="CJ59" s="12"/>
      <c r="CK59" s="12"/>
      <c r="CL59" s="13"/>
    </row>
    <row r="60" spans="1:90" x14ac:dyDescent="0.3">
      <c r="A60" s="72"/>
      <c r="B60" s="30"/>
      <c r="C60" s="30"/>
      <c r="D60" s="30"/>
      <c r="E60" s="10"/>
      <c r="F60" s="10"/>
      <c r="G60" s="10"/>
      <c r="H60" s="10"/>
      <c r="I60" s="10"/>
      <c r="J60" s="10"/>
      <c r="K60" s="10"/>
      <c r="L60" s="10"/>
      <c r="M60" s="10"/>
      <c r="N60" s="10"/>
      <c r="O60" s="10"/>
      <c r="P60" s="10"/>
      <c r="Q60" s="10"/>
      <c r="R60" s="10"/>
      <c r="S60" s="10"/>
      <c r="T60" s="10"/>
      <c r="U60" s="10"/>
      <c r="V60" s="10"/>
      <c r="W60" s="10"/>
      <c r="X60" s="10"/>
      <c r="Y60" s="10"/>
      <c r="Z60" s="10"/>
      <c r="AA60" s="10"/>
      <c r="AB60" s="10"/>
      <c r="AC60" s="10"/>
      <c r="AD60" s="10"/>
      <c r="AE60" s="10"/>
      <c r="AF60" s="10"/>
      <c r="AG60" s="10"/>
      <c r="AH60" s="10"/>
      <c r="AI60" s="10"/>
      <c r="AJ60" s="10"/>
      <c r="AK60" s="10"/>
      <c r="AL60" s="10"/>
      <c r="AM60" s="10"/>
      <c r="AN60" s="10"/>
      <c r="AO60" s="10"/>
      <c r="AP60" s="10"/>
      <c r="AQ60" s="10"/>
      <c r="AR60" s="10"/>
      <c r="AS60" s="10"/>
      <c r="AT60" s="10"/>
      <c r="AU60" s="10"/>
      <c r="AV60" s="10"/>
      <c r="AW60" s="10"/>
      <c r="AX60" s="10"/>
      <c r="AY60" s="10"/>
      <c r="AZ60" s="10"/>
      <c r="BA60" s="10"/>
      <c r="BB60" s="10"/>
      <c r="BC60" s="10"/>
      <c r="BD60" s="10"/>
      <c r="BE60" s="10"/>
      <c r="BF60" s="10"/>
      <c r="BG60" s="10"/>
      <c r="BH60" s="10"/>
      <c r="BI60" s="10"/>
      <c r="BJ60" s="10"/>
      <c r="BK60" s="10"/>
      <c r="BL60" s="10"/>
      <c r="BM60" s="10"/>
      <c r="BN60" s="10"/>
      <c r="BO60" s="10"/>
      <c r="BP60" s="10"/>
      <c r="BQ60" s="10"/>
      <c r="BR60" s="10"/>
      <c r="BS60" s="10"/>
      <c r="BT60" s="10"/>
      <c r="BU60" s="10"/>
      <c r="BV60" s="10"/>
      <c r="BW60" s="10"/>
      <c r="BX60" s="10"/>
      <c r="BY60" s="10"/>
      <c r="BZ60" s="10"/>
      <c r="CA60" s="10"/>
      <c r="CB60" s="10"/>
      <c r="CC60" s="10"/>
      <c r="CD60" s="10"/>
      <c r="CE60" s="10"/>
      <c r="CF60" s="10"/>
      <c r="CG60" s="10"/>
      <c r="CH60" s="10"/>
      <c r="CI60" s="10"/>
      <c r="CJ60" s="10"/>
      <c r="CK60" s="10"/>
      <c r="CL60" s="11"/>
    </row>
    <row r="61" spans="1:90" x14ac:dyDescent="0.3">
      <c r="A61" s="147"/>
      <c r="B61" s="7"/>
      <c r="C61" s="77"/>
      <c r="D61" s="31"/>
      <c r="E61" s="15"/>
      <c r="F61" s="15"/>
      <c r="G61" s="12"/>
      <c r="H61" s="12"/>
      <c r="I61" s="12"/>
      <c r="J61" s="12"/>
      <c r="K61" s="12"/>
      <c r="L61" s="12"/>
      <c r="M61" s="12"/>
      <c r="N61" s="12"/>
      <c r="O61" s="12"/>
      <c r="P61" s="12"/>
      <c r="Q61" s="12"/>
      <c r="R61" s="12"/>
      <c r="S61" s="12"/>
      <c r="T61" s="12"/>
      <c r="U61" s="12"/>
      <c r="V61" s="12"/>
      <c r="W61" s="12"/>
      <c r="X61" s="12"/>
      <c r="Y61" s="12"/>
      <c r="Z61" s="12"/>
      <c r="AA61" s="12"/>
      <c r="AB61" s="12"/>
      <c r="AC61" s="12"/>
      <c r="AD61" s="12"/>
      <c r="AE61" s="12"/>
      <c r="AF61" s="12"/>
      <c r="AG61" s="12"/>
      <c r="AH61" s="12"/>
      <c r="AI61" s="12"/>
      <c r="AJ61" s="12"/>
      <c r="AK61" s="12"/>
      <c r="AL61" s="12"/>
      <c r="AM61" s="12"/>
      <c r="AN61" s="12"/>
      <c r="AO61" s="12"/>
      <c r="AP61" s="12"/>
      <c r="AQ61" s="12"/>
      <c r="AR61" s="12"/>
      <c r="AS61" s="12"/>
      <c r="AT61" s="12"/>
      <c r="AU61" s="12"/>
      <c r="AV61" s="12"/>
      <c r="AW61" s="12"/>
      <c r="AX61" s="12"/>
      <c r="AY61" s="12"/>
      <c r="AZ61" s="12"/>
      <c r="BA61" s="12"/>
      <c r="BB61" s="12"/>
      <c r="BC61" s="12"/>
      <c r="BD61" s="12"/>
      <c r="BE61" s="12"/>
      <c r="BF61" s="12"/>
      <c r="BG61" s="12"/>
      <c r="BH61" s="12"/>
      <c r="BI61" s="12"/>
      <c r="BJ61" s="12"/>
      <c r="BK61" s="12"/>
      <c r="BL61" s="12"/>
      <c r="BM61" s="12"/>
      <c r="BN61" s="12"/>
      <c r="BO61" s="12"/>
      <c r="BP61" s="12"/>
      <c r="BQ61" s="12"/>
      <c r="BR61" s="12"/>
      <c r="BS61" s="12"/>
      <c r="BT61" s="12"/>
      <c r="BU61" s="12"/>
      <c r="BV61" s="12"/>
      <c r="BW61" s="12"/>
      <c r="BX61" s="12"/>
      <c r="BY61" s="12"/>
      <c r="BZ61" s="12"/>
      <c r="CA61" s="12"/>
      <c r="CB61" s="12"/>
      <c r="CC61" s="12"/>
      <c r="CD61" s="12"/>
      <c r="CE61" s="12"/>
      <c r="CF61" s="12"/>
      <c r="CG61" s="12"/>
      <c r="CH61" s="12"/>
      <c r="CI61" s="12"/>
      <c r="CJ61" s="12"/>
      <c r="CK61" s="12"/>
      <c r="CL61" s="13"/>
    </row>
    <row r="62" spans="1:90" x14ac:dyDescent="0.3">
      <c r="A62" s="147"/>
      <c r="B62" s="7"/>
      <c r="C62" s="77"/>
      <c r="D62" s="32"/>
      <c r="E62" s="15"/>
      <c r="F62" s="15"/>
      <c r="G62" s="12"/>
      <c r="H62" s="12"/>
      <c r="I62" s="12"/>
      <c r="J62" s="12"/>
      <c r="K62" s="12"/>
      <c r="L62" s="12"/>
      <c r="M62" s="12"/>
      <c r="N62" s="12"/>
      <c r="O62" s="12"/>
      <c r="P62" s="12"/>
      <c r="Q62" s="12"/>
      <c r="R62" s="12"/>
      <c r="S62" s="12"/>
      <c r="T62" s="12"/>
      <c r="U62" s="12"/>
      <c r="V62" s="12"/>
      <c r="W62" s="12"/>
      <c r="X62" s="12"/>
      <c r="Y62" s="12"/>
      <c r="Z62" s="12"/>
      <c r="AA62" s="12"/>
      <c r="AB62" s="12"/>
      <c r="AC62" s="12"/>
      <c r="AD62" s="12"/>
      <c r="AE62" s="12"/>
      <c r="AF62" s="12"/>
      <c r="AG62" s="12"/>
      <c r="AH62" s="12"/>
      <c r="AI62" s="12"/>
      <c r="AJ62" s="12"/>
      <c r="AK62" s="12"/>
      <c r="AL62" s="12"/>
      <c r="AM62" s="12"/>
      <c r="AN62" s="12"/>
      <c r="AO62" s="12"/>
      <c r="AP62" s="12"/>
      <c r="AQ62" s="12"/>
      <c r="AR62" s="12"/>
      <c r="AS62" s="12"/>
      <c r="AT62" s="12"/>
      <c r="AU62" s="12"/>
      <c r="AV62" s="12"/>
      <c r="AW62" s="12"/>
      <c r="AX62" s="12"/>
      <c r="AY62" s="12"/>
      <c r="AZ62" s="12"/>
      <c r="BA62" s="12"/>
      <c r="BB62" s="12"/>
      <c r="BC62" s="12"/>
      <c r="BD62" s="12"/>
      <c r="BE62" s="12"/>
      <c r="BF62" s="12"/>
      <c r="BG62" s="12"/>
      <c r="BH62" s="12"/>
      <c r="BI62" s="12"/>
      <c r="BJ62" s="12"/>
      <c r="BK62" s="12"/>
      <c r="BL62" s="12"/>
      <c r="BM62" s="12"/>
      <c r="BN62" s="12"/>
      <c r="BO62" s="12"/>
      <c r="BP62" s="12"/>
      <c r="BQ62" s="12"/>
      <c r="BR62" s="12"/>
      <c r="BS62" s="12"/>
      <c r="BT62" s="12"/>
      <c r="BU62" s="12"/>
      <c r="BV62" s="12"/>
      <c r="BW62" s="12"/>
      <c r="BX62" s="12"/>
      <c r="BY62" s="12"/>
      <c r="BZ62" s="12"/>
      <c r="CA62" s="12"/>
      <c r="CB62" s="12"/>
      <c r="CC62" s="12"/>
      <c r="CD62" s="12"/>
      <c r="CE62" s="12"/>
      <c r="CF62" s="12"/>
      <c r="CG62" s="12"/>
      <c r="CH62" s="12"/>
      <c r="CI62" s="12"/>
      <c r="CJ62" s="12"/>
      <c r="CK62" s="12"/>
      <c r="CL62" s="13"/>
    </row>
    <row r="63" spans="1:90" x14ac:dyDescent="0.3">
      <c r="A63" s="147"/>
      <c r="B63" s="7"/>
      <c r="C63" s="77"/>
      <c r="D63" s="32"/>
      <c r="E63" s="15"/>
      <c r="F63" s="15"/>
      <c r="G63" s="12"/>
      <c r="H63" s="12"/>
      <c r="I63" s="12"/>
      <c r="J63" s="12"/>
      <c r="K63" s="12"/>
      <c r="L63" s="12"/>
      <c r="M63" s="12"/>
      <c r="N63" s="12"/>
      <c r="O63" s="12"/>
      <c r="P63" s="12"/>
      <c r="Q63" s="12"/>
      <c r="R63" s="12"/>
      <c r="S63" s="12"/>
      <c r="T63" s="12"/>
      <c r="U63" s="12"/>
      <c r="V63" s="12"/>
      <c r="W63" s="12"/>
      <c r="X63" s="12"/>
      <c r="Y63" s="12"/>
      <c r="Z63" s="12"/>
      <c r="AA63" s="12"/>
      <c r="AB63" s="12"/>
      <c r="AC63" s="12"/>
      <c r="AD63" s="12"/>
      <c r="AE63" s="12"/>
      <c r="AF63" s="12"/>
      <c r="AG63" s="12"/>
      <c r="AH63" s="12"/>
      <c r="AI63" s="12"/>
      <c r="AJ63" s="12"/>
      <c r="AK63" s="12"/>
      <c r="AL63" s="12"/>
      <c r="AM63" s="12"/>
      <c r="AN63" s="12"/>
      <c r="AO63" s="12"/>
      <c r="AP63" s="12"/>
      <c r="AQ63" s="12"/>
      <c r="AR63" s="12"/>
      <c r="AS63" s="12"/>
      <c r="AT63" s="12"/>
      <c r="AU63" s="12"/>
      <c r="AV63" s="12"/>
      <c r="AW63" s="12"/>
      <c r="AX63" s="12"/>
      <c r="AY63" s="12"/>
      <c r="AZ63" s="12"/>
      <c r="BA63" s="12"/>
      <c r="BB63" s="12"/>
      <c r="BC63" s="12"/>
      <c r="BD63" s="12"/>
      <c r="BE63" s="12"/>
      <c r="BF63" s="12"/>
      <c r="BG63" s="12"/>
      <c r="BH63" s="12"/>
      <c r="BI63" s="12"/>
      <c r="BJ63" s="12"/>
      <c r="BK63" s="12"/>
      <c r="BL63" s="12"/>
      <c r="BM63" s="12"/>
      <c r="BN63" s="12"/>
      <c r="BO63" s="12"/>
      <c r="BP63" s="12"/>
      <c r="BQ63" s="12"/>
      <c r="BR63" s="12"/>
      <c r="BS63" s="12"/>
      <c r="BT63" s="12"/>
      <c r="BU63" s="12"/>
      <c r="BV63" s="12"/>
      <c r="BW63" s="12"/>
      <c r="BX63" s="12"/>
      <c r="BY63" s="12"/>
      <c r="BZ63" s="12"/>
      <c r="CA63" s="12"/>
      <c r="CB63" s="12"/>
      <c r="CC63" s="12"/>
      <c r="CD63" s="12"/>
      <c r="CE63" s="12"/>
      <c r="CF63" s="12"/>
      <c r="CG63" s="12"/>
      <c r="CH63" s="12"/>
      <c r="CI63" s="12"/>
      <c r="CJ63" s="12"/>
      <c r="CK63" s="12"/>
      <c r="CL63" s="13"/>
    </row>
    <row r="64" spans="1:90" x14ac:dyDescent="0.3">
      <c r="A64" s="73" t="s">
        <v>200</v>
      </c>
      <c r="B64" s="10"/>
      <c r="C64" s="10"/>
      <c r="D64" s="10"/>
      <c r="E64" s="10"/>
      <c r="F64" s="10"/>
      <c r="G64" s="10"/>
      <c r="H64" s="10"/>
      <c r="I64" s="10"/>
      <c r="J64" s="10"/>
      <c r="K64" s="10"/>
      <c r="L64" s="10"/>
      <c r="M64" s="10"/>
      <c r="N64" s="10"/>
      <c r="O64" s="10"/>
      <c r="P64" s="10"/>
      <c r="Q64" s="10"/>
      <c r="R64" s="10"/>
      <c r="S64" s="10"/>
      <c r="T64" s="10"/>
      <c r="U64" s="10"/>
      <c r="V64" s="10"/>
      <c r="W64" s="10"/>
      <c r="X64" s="10"/>
      <c r="Y64" s="10"/>
      <c r="Z64" s="10"/>
      <c r="AA64" s="10"/>
      <c r="AB64" s="10"/>
      <c r="AC64" s="10"/>
      <c r="AD64" s="10"/>
      <c r="AE64" s="10"/>
      <c r="AF64" s="10"/>
      <c r="AG64" s="10"/>
      <c r="AH64" s="10"/>
      <c r="AI64" s="10"/>
      <c r="AJ64" s="10"/>
      <c r="AK64" s="10"/>
      <c r="AL64" s="10"/>
      <c r="AM64" s="10"/>
      <c r="AN64" s="10"/>
      <c r="AO64" s="10"/>
      <c r="AP64" s="10"/>
      <c r="AQ64" s="10"/>
      <c r="AR64" s="10"/>
      <c r="AS64" s="10"/>
      <c r="AT64" s="10"/>
      <c r="AU64" s="10"/>
      <c r="AV64" s="10"/>
      <c r="AW64" s="10"/>
      <c r="AX64" s="10"/>
      <c r="AY64" s="10"/>
      <c r="AZ64" s="10"/>
      <c r="BA64" s="10"/>
      <c r="BB64" s="10"/>
      <c r="BC64" s="10"/>
      <c r="BD64" s="10"/>
      <c r="BE64" s="10"/>
      <c r="BF64" s="10"/>
      <c r="BG64" s="10"/>
      <c r="BH64" s="10"/>
      <c r="BI64" s="10"/>
      <c r="BJ64" s="10"/>
      <c r="BK64" s="10"/>
      <c r="BL64" s="10"/>
      <c r="BM64" s="10"/>
      <c r="BN64" s="10"/>
      <c r="BO64" s="10"/>
      <c r="BP64" s="10"/>
      <c r="BQ64" s="10"/>
      <c r="BR64" s="10"/>
      <c r="BS64" s="10"/>
      <c r="BT64" s="10"/>
      <c r="BU64" s="10"/>
      <c r="BV64" s="10"/>
      <c r="BW64" s="10"/>
      <c r="BX64" s="10"/>
      <c r="BY64" s="10"/>
      <c r="BZ64" s="10"/>
      <c r="CA64" s="10"/>
      <c r="CB64" s="10"/>
      <c r="CC64" s="10"/>
      <c r="CD64" s="10"/>
      <c r="CE64" s="10"/>
      <c r="CF64" s="10"/>
      <c r="CG64" s="10"/>
      <c r="CH64" s="10"/>
      <c r="CI64" s="10"/>
      <c r="CJ64" s="10"/>
      <c r="CK64" s="10"/>
      <c r="CL64" s="11"/>
    </row>
    <row r="65" spans="1:90" x14ac:dyDescent="0.3">
      <c r="A65" s="147" t="s">
        <v>13</v>
      </c>
      <c r="B65" s="70">
        <v>0</v>
      </c>
      <c r="C65" s="26"/>
      <c r="D65" s="27"/>
      <c r="E65" s="27"/>
      <c r="F65" s="27"/>
      <c r="G65" s="27"/>
      <c r="H65" s="12"/>
      <c r="I65" s="12"/>
      <c r="J65" s="12"/>
      <c r="K65" s="12"/>
      <c r="L65" s="12"/>
      <c r="M65" s="12"/>
      <c r="N65" s="12"/>
      <c r="O65" s="12"/>
      <c r="P65" s="12"/>
      <c r="Q65" s="12"/>
      <c r="R65" s="12"/>
      <c r="S65" s="12"/>
      <c r="T65" s="12"/>
      <c r="U65" s="12"/>
      <c r="V65" s="12"/>
      <c r="W65" s="12"/>
      <c r="X65" s="12"/>
      <c r="Y65" s="12"/>
      <c r="Z65" s="12"/>
      <c r="AA65" s="12"/>
      <c r="AB65" s="12"/>
      <c r="AC65" s="12"/>
      <c r="AD65" s="12"/>
      <c r="AE65" s="12"/>
      <c r="AF65" s="12"/>
      <c r="AG65" s="12"/>
      <c r="AH65" s="12"/>
      <c r="AI65" s="12"/>
      <c r="AJ65" s="12"/>
      <c r="AK65" s="12"/>
      <c r="AL65" s="12"/>
      <c r="AM65" s="12"/>
      <c r="AN65" s="12"/>
      <c r="AO65" s="12"/>
      <c r="AP65" s="12"/>
      <c r="AQ65" s="12"/>
      <c r="AR65" s="12"/>
      <c r="AS65" s="12"/>
      <c r="AT65" s="12"/>
      <c r="AU65" s="12"/>
      <c r="AV65" s="12"/>
      <c r="AW65" s="12"/>
      <c r="AX65" s="12"/>
      <c r="AY65" s="12"/>
      <c r="AZ65" s="12"/>
      <c r="BA65" s="12"/>
      <c r="BB65" s="12"/>
      <c r="BC65" s="12"/>
      <c r="BD65" s="12"/>
      <c r="BE65" s="12"/>
      <c r="BF65" s="12"/>
      <c r="BG65" s="12"/>
      <c r="BH65" s="12"/>
      <c r="BI65" s="12"/>
      <c r="BJ65" s="12"/>
      <c r="BK65" s="12"/>
      <c r="BL65" s="12"/>
      <c r="BM65" s="12"/>
      <c r="BN65" s="12"/>
      <c r="BO65" s="12"/>
      <c r="BP65" s="12"/>
      <c r="BQ65" s="12"/>
      <c r="BR65" s="12"/>
      <c r="BS65" s="12"/>
      <c r="BT65" s="12"/>
      <c r="BU65" s="12"/>
      <c r="BV65" s="12"/>
      <c r="BW65" s="12"/>
      <c r="BX65" s="12"/>
      <c r="BY65" s="12"/>
      <c r="BZ65" s="12"/>
      <c r="CA65" s="12"/>
      <c r="CB65" s="12"/>
      <c r="CC65" s="12"/>
      <c r="CD65" s="12"/>
      <c r="CE65" s="12"/>
      <c r="CF65" s="12"/>
      <c r="CG65" s="12"/>
      <c r="CH65" s="12"/>
      <c r="CI65" s="12"/>
      <c r="CJ65" s="12"/>
      <c r="CK65" s="12"/>
      <c r="CL65" s="13"/>
    </row>
    <row r="66" spans="1:90" s="35" customFormat="1" x14ac:dyDescent="0.3">
      <c r="A66" s="74" t="s">
        <v>65</v>
      </c>
      <c r="B66" s="23"/>
      <c r="C66" s="22"/>
      <c r="D66" s="147" t="s">
        <v>569</v>
      </c>
      <c r="E66" s="81">
        <v>0</v>
      </c>
      <c r="F66" s="21"/>
      <c r="G66" s="21"/>
      <c r="H66" s="10"/>
      <c r="I66" s="10"/>
      <c r="J66" s="10"/>
      <c r="K66" s="10"/>
      <c r="L66" s="10"/>
      <c r="M66" s="10"/>
      <c r="N66" s="10"/>
      <c r="O66" s="10"/>
      <c r="P66" s="10"/>
      <c r="Q66" s="10"/>
      <c r="R66" s="10"/>
      <c r="S66" s="10"/>
      <c r="T66" s="10"/>
      <c r="U66" s="10"/>
      <c r="V66" s="10"/>
      <c r="W66" s="10"/>
      <c r="X66" s="10"/>
      <c r="Y66" s="10"/>
      <c r="Z66" s="10"/>
      <c r="AA66" s="10"/>
      <c r="AB66" s="10"/>
      <c r="AC66" s="10"/>
      <c r="AD66" s="10"/>
      <c r="AE66" s="10"/>
      <c r="AF66" s="10"/>
      <c r="AG66" s="10"/>
      <c r="AH66" s="10"/>
      <c r="AI66" s="10"/>
      <c r="AJ66" s="10"/>
      <c r="AK66" s="10"/>
      <c r="AL66" s="10"/>
      <c r="AM66" s="10"/>
      <c r="AN66" s="10"/>
      <c r="AO66" s="10"/>
      <c r="AP66" s="10"/>
      <c r="AQ66" s="10"/>
      <c r="AR66" s="10"/>
      <c r="AS66" s="10"/>
      <c r="AT66" s="10"/>
      <c r="AU66" s="10"/>
      <c r="AV66" s="10"/>
      <c r="AW66" s="10"/>
      <c r="AX66" s="10"/>
      <c r="AY66" s="10"/>
      <c r="AZ66" s="10"/>
      <c r="BA66" s="10"/>
      <c r="BB66" s="10"/>
      <c r="BC66" s="10"/>
      <c r="BD66" s="10"/>
      <c r="BE66" s="10"/>
      <c r="BF66" s="10"/>
      <c r="BG66" s="10"/>
      <c r="BH66" s="10"/>
      <c r="BI66" s="10"/>
      <c r="BJ66" s="10"/>
      <c r="BK66" s="10"/>
      <c r="BL66" s="10"/>
      <c r="BM66" s="10"/>
      <c r="BN66" s="10"/>
      <c r="BO66" s="10"/>
      <c r="BP66" s="10"/>
      <c r="BQ66" s="10"/>
      <c r="BR66" s="10"/>
      <c r="BS66" s="10"/>
      <c r="BT66" s="10"/>
      <c r="BU66" s="10"/>
      <c r="BV66" s="10"/>
      <c r="BW66" s="10"/>
      <c r="BX66" s="10"/>
      <c r="BY66" s="10"/>
      <c r="BZ66" s="10"/>
      <c r="CA66" s="10"/>
      <c r="CB66" s="10"/>
      <c r="CC66" s="10"/>
      <c r="CD66" s="10"/>
      <c r="CE66" s="10"/>
      <c r="CF66" s="10"/>
      <c r="CG66" s="10"/>
      <c r="CH66" s="10"/>
      <c r="CI66" s="10"/>
      <c r="CJ66" s="10"/>
      <c r="CK66" s="10"/>
      <c r="CL66" s="11"/>
    </row>
    <row r="67" spans="1:90" x14ac:dyDescent="0.3">
      <c r="A67" s="36" t="s">
        <v>14</v>
      </c>
      <c r="B67" s="147" t="s">
        <v>1</v>
      </c>
      <c r="C67" s="81">
        <v>0</v>
      </c>
      <c r="D67" s="147" t="s">
        <v>570</v>
      </c>
      <c r="E67" s="81">
        <v>0</v>
      </c>
      <c r="F67" s="22"/>
      <c r="G67" s="22"/>
      <c r="H67" s="22"/>
      <c r="I67" s="22"/>
      <c r="J67" s="22"/>
      <c r="K67" s="22"/>
      <c r="L67" s="22"/>
      <c r="M67" s="22"/>
      <c r="N67" s="22"/>
      <c r="O67" s="22"/>
      <c r="P67" s="22"/>
      <c r="Q67" s="22"/>
      <c r="R67" s="22"/>
      <c r="S67" s="22"/>
      <c r="T67" s="22"/>
      <c r="U67" s="22"/>
      <c r="V67" s="22"/>
      <c r="W67" s="22"/>
      <c r="X67" s="22"/>
      <c r="Y67" s="22"/>
      <c r="Z67" s="22"/>
      <c r="AA67" s="22"/>
      <c r="AB67" s="22"/>
      <c r="AC67" s="22"/>
      <c r="AD67" s="22"/>
      <c r="AE67" s="22"/>
      <c r="AF67" s="22"/>
      <c r="AG67" s="22"/>
      <c r="AH67" s="22"/>
      <c r="AI67" s="22"/>
      <c r="AJ67" s="22"/>
      <c r="AK67" s="22"/>
      <c r="AL67" s="22"/>
      <c r="AM67" s="22"/>
      <c r="AN67" s="22"/>
      <c r="AO67" s="22"/>
      <c r="AP67" s="22"/>
      <c r="AQ67" s="22"/>
      <c r="AR67" s="22"/>
      <c r="AS67" s="22"/>
      <c r="AT67" s="22"/>
      <c r="AU67" s="22"/>
      <c r="AV67" s="22"/>
      <c r="AW67" s="22"/>
      <c r="AX67" s="22"/>
      <c r="AY67" s="22"/>
      <c r="AZ67" s="22"/>
      <c r="BA67" s="22"/>
      <c r="BB67" s="22"/>
      <c r="BC67" s="22"/>
      <c r="BD67" s="22"/>
      <c r="BE67" s="22"/>
      <c r="BF67" s="22"/>
      <c r="BG67" s="22"/>
      <c r="BH67" s="22"/>
      <c r="BI67" s="22"/>
      <c r="BJ67" s="22"/>
      <c r="BK67" s="22"/>
      <c r="BL67" s="22"/>
      <c r="BM67" s="22"/>
      <c r="BN67" s="22"/>
      <c r="BO67" s="22"/>
      <c r="BP67" s="22"/>
      <c r="BQ67" s="22"/>
      <c r="BR67" s="22"/>
      <c r="BS67" s="22"/>
      <c r="BT67" s="22"/>
      <c r="BU67" s="22"/>
      <c r="BV67" s="22"/>
      <c r="BW67" s="22"/>
      <c r="BX67" s="22"/>
      <c r="BY67" s="22"/>
      <c r="BZ67" s="22"/>
      <c r="CA67" s="22"/>
      <c r="CB67" s="22"/>
      <c r="CC67" s="22"/>
      <c r="CD67" s="22"/>
      <c r="CE67" s="22"/>
      <c r="CF67" s="22"/>
      <c r="CG67" s="22"/>
      <c r="CH67" s="22"/>
      <c r="CI67" s="22"/>
      <c r="CJ67" s="22"/>
      <c r="CK67" s="22"/>
      <c r="CL67" s="37"/>
    </row>
    <row r="68" spans="1:90" ht="14.4" customHeight="1" x14ac:dyDescent="0.3">
      <c r="A68" s="447" t="s">
        <v>15</v>
      </c>
      <c r="B68" s="39" t="s">
        <v>16</v>
      </c>
      <c r="C68" s="39"/>
      <c r="D68" s="443">
        <v>1</v>
      </c>
      <c r="H68" s="12"/>
      <c r="I68" s="12"/>
      <c r="J68" s="12"/>
      <c r="K68" s="12"/>
      <c r="L68" s="12"/>
      <c r="M68" s="12"/>
      <c r="N68" s="12"/>
      <c r="O68" s="12"/>
      <c r="P68" s="12"/>
      <c r="Q68" s="12"/>
      <c r="R68" s="12"/>
      <c r="S68" s="12"/>
      <c r="T68" s="12"/>
      <c r="U68" s="12"/>
      <c r="V68" s="12"/>
      <c r="W68" s="12"/>
      <c r="X68" s="12"/>
      <c r="Y68" s="12"/>
      <c r="Z68" s="12"/>
      <c r="AA68" s="12"/>
      <c r="AB68" s="12"/>
      <c r="AC68" s="12"/>
      <c r="AD68" s="12"/>
      <c r="AE68" s="12"/>
      <c r="AF68" s="12"/>
      <c r="AG68" s="12"/>
      <c r="AH68" s="12"/>
      <c r="AI68" s="12"/>
      <c r="AJ68" s="12"/>
      <c r="AK68" s="12"/>
      <c r="AL68" s="12"/>
      <c r="AM68" s="12"/>
      <c r="AN68" s="12"/>
      <c r="AO68" s="12"/>
      <c r="AP68" s="12"/>
      <c r="AQ68" s="12"/>
      <c r="AR68" s="12"/>
      <c r="AS68" s="12"/>
      <c r="AT68" s="12"/>
      <c r="AU68" s="12"/>
      <c r="AV68" s="12"/>
      <c r="AW68" s="12"/>
      <c r="AX68" s="12"/>
      <c r="AY68" s="12"/>
      <c r="AZ68" s="12"/>
      <c r="BA68" s="12"/>
      <c r="BB68" s="12"/>
      <c r="BC68" s="12"/>
      <c r="BD68" s="12"/>
      <c r="BE68" s="12"/>
      <c r="BF68" s="12"/>
      <c r="BG68" s="12"/>
      <c r="BH68" s="12"/>
      <c r="BI68" s="12"/>
      <c r="BJ68" s="12"/>
      <c r="BK68" s="12"/>
      <c r="BL68" s="12"/>
      <c r="BM68" s="12"/>
      <c r="BN68" s="12"/>
      <c r="BO68" s="12"/>
      <c r="BP68" s="12"/>
      <c r="BQ68" s="12"/>
      <c r="BR68" s="12"/>
      <c r="BS68" s="12"/>
      <c r="BT68" s="12"/>
      <c r="BU68" s="12"/>
      <c r="BV68" s="12"/>
      <c r="BW68" s="12"/>
      <c r="BX68" s="12"/>
      <c r="BY68" s="12"/>
      <c r="BZ68" s="12"/>
      <c r="CA68" s="12"/>
      <c r="CB68" s="12"/>
      <c r="CC68" s="12"/>
      <c r="CD68" s="12"/>
      <c r="CE68" s="12"/>
      <c r="CF68" s="12"/>
      <c r="CG68" s="12"/>
      <c r="CH68" s="12"/>
      <c r="CI68" s="12"/>
      <c r="CJ68" s="12"/>
      <c r="CK68" s="12"/>
      <c r="CL68" s="13"/>
    </row>
    <row r="69" spans="1:90" x14ac:dyDescent="0.3">
      <c r="A69" s="448"/>
      <c r="B69" s="39" t="s">
        <v>19</v>
      </c>
      <c r="C69" s="39"/>
      <c r="D69" s="443"/>
      <c r="H69" s="12"/>
      <c r="I69" s="12"/>
      <c r="J69" s="12"/>
      <c r="K69" s="12"/>
      <c r="L69" s="12"/>
      <c r="M69" s="12"/>
      <c r="N69" s="12"/>
      <c r="O69" s="12"/>
      <c r="P69" s="12"/>
      <c r="Q69" s="12"/>
      <c r="R69" s="12"/>
      <c r="S69" s="12"/>
      <c r="T69" s="12"/>
      <c r="U69" s="12"/>
      <c r="V69" s="12"/>
      <c r="W69" s="12"/>
      <c r="X69" s="12"/>
      <c r="Y69" s="12"/>
      <c r="Z69" s="12"/>
      <c r="AA69" s="12"/>
      <c r="AB69" s="12"/>
      <c r="AC69" s="12"/>
      <c r="AD69" s="12"/>
      <c r="AE69" s="12"/>
      <c r="AF69" s="12"/>
      <c r="AG69" s="12"/>
      <c r="AH69" s="12"/>
      <c r="AI69" s="12"/>
      <c r="AJ69" s="12"/>
      <c r="AK69" s="12"/>
      <c r="AL69" s="12"/>
      <c r="AM69" s="12"/>
      <c r="AN69" s="12"/>
      <c r="AO69" s="12"/>
      <c r="AP69" s="12"/>
      <c r="AQ69" s="12"/>
      <c r="AR69" s="12"/>
      <c r="AS69" s="12"/>
      <c r="AT69" s="12"/>
      <c r="AU69" s="12"/>
      <c r="AV69" s="12"/>
      <c r="AW69" s="12"/>
      <c r="AX69" s="12"/>
      <c r="AY69" s="12"/>
      <c r="AZ69" s="12"/>
      <c r="BA69" s="12"/>
      <c r="BB69" s="12"/>
      <c r="BC69" s="12"/>
      <c r="BD69" s="12"/>
      <c r="BE69" s="12"/>
      <c r="BF69" s="12"/>
      <c r="BG69" s="12"/>
      <c r="BH69" s="12"/>
      <c r="BI69" s="12"/>
      <c r="BJ69" s="12"/>
      <c r="BK69" s="12"/>
      <c r="BL69" s="12"/>
      <c r="BM69" s="12"/>
      <c r="BN69" s="12"/>
      <c r="BO69" s="12"/>
      <c r="BP69" s="12"/>
      <c r="BQ69" s="12"/>
      <c r="BR69" s="12"/>
      <c r="BS69" s="12"/>
      <c r="BT69" s="12"/>
      <c r="BU69" s="12"/>
      <c r="BV69" s="12"/>
      <c r="BW69" s="12"/>
      <c r="BX69" s="12"/>
      <c r="BY69" s="12"/>
      <c r="BZ69" s="12"/>
      <c r="CA69" s="12"/>
      <c r="CB69" s="12"/>
      <c r="CC69" s="12"/>
      <c r="CD69" s="12"/>
      <c r="CE69" s="12"/>
      <c r="CF69" s="12"/>
      <c r="CG69" s="12"/>
      <c r="CH69" s="12"/>
      <c r="CI69" s="12"/>
      <c r="CJ69" s="12"/>
      <c r="CK69" s="12"/>
      <c r="CL69" s="13"/>
    </row>
    <row r="70" spans="1:90" x14ac:dyDescent="0.3">
      <c r="A70" s="448"/>
      <c r="B70" s="39" t="s">
        <v>21</v>
      </c>
      <c r="C70" s="39"/>
      <c r="D70" s="443"/>
      <c r="H70" s="12"/>
      <c r="I70" s="12"/>
      <c r="J70" s="12"/>
      <c r="K70" s="12"/>
      <c r="L70" s="12"/>
      <c r="M70" s="12"/>
      <c r="N70" s="12"/>
      <c r="O70" s="12"/>
      <c r="P70" s="12"/>
      <c r="Q70" s="12"/>
      <c r="R70" s="12"/>
      <c r="S70" s="12"/>
      <c r="T70" s="12"/>
      <c r="U70" s="12"/>
      <c r="V70" s="12"/>
      <c r="W70" s="12"/>
      <c r="X70" s="12"/>
      <c r="Y70" s="12"/>
      <c r="Z70" s="12"/>
      <c r="AA70" s="12"/>
      <c r="AB70" s="12"/>
      <c r="AC70" s="12"/>
      <c r="AD70" s="12"/>
      <c r="AE70" s="12"/>
      <c r="AF70" s="12"/>
      <c r="AG70" s="12"/>
      <c r="AH70" s="12"/>
      <c r="AI70" s="12"/>
      <c r="AJ70" s="12"/>
      <c r="AK70" s="12"/>
      <c r="AL70" s="12"/>
      <c r="AM70" s="12"/>
      <c r="AN70" s="12"/>
      <c r="AO70" s="12"/>
      <c r="AP70" s="12"/>
      <c r="AQ70" s="12"/>
      <c r="AR70" s="12"/>
      <c r="AS70" s="12"/>
      <c r="AT70" s="12"/>
      <c r="AU70" s="12"/>
      <c r="AV70" s="12"/>
      <c r="AW70" s="12"/>
      <c r="AX70" s="12"/>
      <c r="AY70" s="12"/>
      <c r="AZ70" s="12"/>
      <c r="BA70" s="12"/>
      <c r="BB70" s="12"/>
      <c r="BC70" s="12"/>
      <c r="BD70" s="12"/>
      <c r="BE70" s="12"/>
      <c r="BF70" s="12"/>
      <c r="BG70" s="12"/>
      <c r="BH70" s="12"/>
      <c r="BI70" s="12"/>
      <c r="BJ70" s="12"/>
      <c r="BK70" s="12"/>
      <c r="BL70" s="12"/>
      <c r="BM70" s="12"/>
      <c r="BN70" s="12"/>
      <c r="BO70" s="12"/>
      <c r="BP70" s="12"/>
      <c r="BQ70" s="12"/>
      <c r="BR70" s="12"/>
      <c r="BS70" s="12"/>
      <c r="BT70" s="12"/>
      <c r="BU70" s="12"/>
      <c r="BV70" s="12"/>
      <c r="BW70" s="12"/>
      <c r="BX70" s="12"/>
      <c r="BY70" s="12"/>
      <c r="BZ70" s="12"/>
      <c r="CA70" s="12"/>
      <c r="CB70" s="12"/>
      <c r="CC70" s="12"/>
      <c r="CD70" s="12"/>
      <c r="CE70" s="12"/>
      <c r="CF70" s="12"/>
      <c r="CG70" s="12"/>
      <c r="CH70" s="12"/>
      <c r="CI70" s="12"/>
      <c r="CJ70" s="12"/>
      <c r="CK70" s="12"/>
      <c r="CL70" s="13"/>
    </row>
    <row r="71" spans="1:90" x14ac:dyDescent="0.3">
      <c r="A71" s="448"/>
      <c r="B71" s="39" t="s">
        <v>777</v>
      </c>
      <c r="C71" s="39"/>
      <c r="D71" s="443"/>
      <c r="H71" s="12"/>
      <c r="I71" s="12"/>
      <c r="J71" s="12"/>
      <c r="K71" s="12"/>
      <c r="L71" s="12"/>
      <c r="M71" s="12"/>
      <c r="N71" s="12"/>
      <c r="O71" s="12"/>
      <c r="P71" s="12"/>
      <c r="Q71" s="12"/>
      <c r="R71" s="12"/>
      <c r="S71" s="12"/>
      <c r="T71" s="12"/>
      <c r="U71" s="12"/>
      <c r="V71" s="12"/>
      <c r="W71" s="12"/>
      <c r="X71" s="12"/>
      <c r="Y71" s="12"/>
      <c r="Z71" s="12"/>
      <c r="AA71" s="12"/>
      <c r="AB71" s="12"/>
      <c r="AC71" s="12"/>
      <c r="AD71" s="12"/>
      <c r="AE71" s="12"/>
      <c r="AF71" s="12"/>
      <c r="AG71" s="12"/>
      <c r="AH71" s="12"/>
      <c r="AI71" s="12"/>
      <c r="AJ71" s="12"/>
      <c r="AK71" s="12"/>
      <c r="AL71" s="12"/>
      <c r="AM71" s="12"/>
      <c r="AN71" s="12"/>
      <c r="AO71" s="12"/>
      <c r="AP71" s="12"/>
      <c r="AQ71" s="12"/>
      <c r="AR71" s="12"/>
      <c r="AS71" s="12"/>
      <c r="AT71" s="12"/>
      <c r="AU71" s="12"/>
      <c r="AV71" s="12"/>
      <c r="AW71" s="12"/>
      <c r="AX71" s="12"/>
      <c r="AY71" s="12"/>
      <c r="AZ71" s="12"/>
      <c r="BA71" s="12"/>
      <c r="BB71" s="12"/>
      <c r="BC71" s="12"/>
      <c r="BD71" s="12"/>
      <c r="BE71" s="12"/>
      <c r="BF71" s="12"/>
      <c r="BG71" s="12"/>
      <c r="BH71" s="12"/>
      <c r="BI71" s="12"/>
      <c r="BJ71" s="12"/>
      <c r="BK71" s="12"/>
      <c r="BL71" s="12"/>
      <c r="BM71" s="12"/>
      <c r="BN71" s="12"/>
      <c r="BO71" s="12"/>
      <c r="BP71" s="12"/>
      <c r="BQ71" s="12"/>
      <c r="BR71" s="12"/>
      <c r="BS71" s="12"/>
      <c r="BT71" s="12"/>
      <c r="BU71" s="12"/>
      <c r="BV71" s="12"/>
      <c r="BW71" s="12"/>
      <c r="BX71" s="12"/>
      <c r="BY71" s="12"/>
      <c r="BZ71" s="12"/>
      <c r="CA71" s="12"/>
      <c r="CB71" s="12"/>
      <c r="CC71" s="12"/>
      <c r="CD71" s="12"/>
      <c r="CE71" s="12"/>
      <c r="CF71" s="12"/>
      <c r="CG71" s="12"/>
      <c r="CH71" s="12"/>
      <c r="CI71" s="12"/>
      <c r="CJ71" s="12"/>
      <c r="CK71" s="12"/>
      <c r="CL71" s="13"/>
    </row>
    <row r="72" spans="1:90" x14ac:dyDescent="0.3">
      <c r="A72" s="447" t="s">
        <v>17</v>
      </c>
      <c r="B72" s="39" t="s">
        <v>18</v>
      </c>
      <c r="C72" s="39"/>
      <c r="D72" s="443">
        <v>1</v>
      </c>
      <c r="H72" s="12"/>
      <c r="I72" s="12"/>
      <c r="J72" s="12"/>
      <c r="K72" s="12"/>
      <c r="L72" s="12"/>
      <c r="M72" s="12"/>
      <c r="N72" s="12"/>
      <c r="O72" s="12"/>
      <c r="P72" s="12"/>
      <c r="Q72" s="12"/>
      <c r="R72" s="12"/>
      <c r="S72" s="12"/>
      <c r="T72" s="12"/>
      <c r="U72" s="12"/>
      <c r="V72" s="12"/>
      <c r="W72" s="12"/>
      <c r="X72" s="12"/>
      <c r="Y72" s="12"/>
      <c r="Z72" s="12"/>
      <c r="AA72" s="12"/>
      <c r="AB72" s="12"/>
      <c r="AC72" s="12"/>
      <c r="AD72" s="12"/>
      <c r="AE72" s="12"/>
      <c r="AF72" s="12"/>
      <c r="AG72" s="12"/>
      <c r="AH72" s="12"/>
      <c r="AI72" s="12"/>
      <c r="AJ72" s="12"/>
      <c r="AK72" s="12"/>
      <c r="AL72" s="12"/>
      <c r="AM72" s="12"/>
      <c r="AN72" s="12"/>
      <c r="AO72" s="12"/>
      <c r="AP72" s="12"/>
      <c r="AQ72" s="12"/>
      <c r="AR72" s="12"/>
      <c r="AS72" s="12"/>
      <c r="AT72" s="12"/>
      <c r="AU72" s="12"/>
      <c r="AV72" s="12"/>
      <c r="AW72" s="12"/>
      <c r="AX72" s="12"/>
      <c r="AY72" s="12"/>
      <c r="AZ72" s="12"/>
      <c r="BA72" s="12"/>
      <c r="BB72" s="12"/>
      <c r="BC72" s="12"/>
      <c r="BD72" s="12"/>
      <c r="BE72" s="12"/>
      <c r="BF72" s="12"/>
      <c r="BG72" s="12"/>
      <c r="BH72" s="12"/>
      <c r="BI72" s="12"/>
      <c r="BJ72" s="12"/>
      <c r="BK72" s="12"/>
      <c r="BL72" s="12"/>
      <c r="BM72" s="12"/>
      <c r="BN72" s="12"/>
      <c r="BO72" s="12"/>
      <c r="BP72" s="12"/>
      <c r="BQ72" s="12"/>
      <c r="BR72" s="12"/>
      <c r="BS72" s="12"/>
      <c r="BT72" s="12"/>
      <c r="BU72" s="12"/>
      <c r="BV72" s="12"/>
      <c r="BW72" s="12"/>
      <c r="BX72" s="12"/>
      <c r="BY72" s="12"/>
      <c r="BZ72" s="12"/>
      <c r="CA72" s="12"/>
      <c r="CB72" s="12"/>
      <c r="CC72" s="12"/>
      <c r="CD72" s="12"/>
      <c r="CE72" s="12"/>
      <c r="CF72" s="12"/>
      <c r="CG72" s="12"/>
      <c r="CH72" s="12"/>
      <c r="CI72" s="12"/>
      <c r="CJ72" s="12"/>
      <c r="CK72" s="12"/>
      <c r="CL72" s="13"/>
    </row>
    <row r="73" spans="1:90" x14ac:dyDescent="0.3">
      <c r="A73" s="448"/>
      <c r="B73" s="39" t="s">
        <v>20</v>
      </c>
      <c r="C73" s="39"/>
      <c r="D73" s="443"/>
      <c r="H73" s="12"/>
      <c r="I73" s="12"/>
      <c r="J73" s="12"/>
      <c r="K73" s="12"/>
      <c r="L73" s="12"/>
      <c r="M73" s="12"/>
      <c r="N73" s="12"/>
      <c r="O73" s="12"/>
      <c r="P73" s="12"/>
      <c r="Q73" s="12"/>
      <c r="R73" s="12"/>
      <c r="S73" s="12"/>
      <c r="T73" s="12"/>
      <c r="U73" s="12"/>
      <c r="V73" s="12"/>
      <c r="W73" s="12"/>
      <c r="X73" s="12"/>
      <c r="Y73" s="12"/>
      <c r="Z73" s="12"/>
      <c r="AA73" s="12"/>
      <c r="AB73" s="12"/>
      <c r="AC73" s="12"/>
      <c r="AD73" s="12"/>
      <c r="AE73" s="12"/>
      <c r="AF73" s="12"/>
      <c r="AG73" s="12"/>
      <c r="AH73" s="12"/>
      <c r="AI73" s="12"/>
      <c r="AJ73" s="12"/>
      <c r="AK73" s="12"/>
      <c r="AL73" s="12"/>
      <c r="AM73" s="12"/>
      <c r="AN73" s="12"/>
      <c r="AO73" s="12"/>
      <c r="AP73" s="12"/>
      <c r="AQ73" s="12"/>
      <c r="AR73" s="12"/>
      <c r="AS73" s="12"/>
      <c r="AT73" s="12"/>
      <c r="AU73" s="12"/>
      <c r="AV73" s="12"/>
      <c r="AW73" s="12"/>
      <c r="AX73" s="12"/>
      <c r="AY73" s="12"/>
      <c r="AZ73" s="12"/>
      <c r="BA73" s="12"/>
      <c r="BB73" s="12"/>
      <c r="BC73" s="12"/>
      <c r="BD73" s="12"/>
      <c r="BE73" s="12"/>
      <c r="BF73" s="12"/>
      <c r="BG73" s="12"/>
      <c r="BH73" s="12"/>
      <c r="BI73" s="12"/>
      <c r="BJ73" s="12"/>
      <c r="BK73" s="12"/>
      <c r="BL73" s="12"/>
      <c r="BM73" s="12"/>
      <c r="BN73" s="12"/>
      <c r="BO73" s="12"/>
      <c r="BP73" s="12"/>
      <c r="BQ73" s="12"/>
      <c r="BR73" s="12"/>
      <c r="BS73" s="12"/>
      <c r="BT73" s="12"/>
      <c r="BU73" s="12"/>
      <c r="BV73" s="12"/>
      <c r="BW73" s="12"/>
      <c r="BX73" s="12"/>
      <c r="BY73" s="12"/>
      <c r="BZ73" s="12"/>
      <c r="CA73" s="12"/>
      <c r="CB73" s="12"/>
      <c r="CC73" s="12"/>
      <c r="CD73" s="12"/>
      <c r="CE73" s="12"/>
      <c r="CF73" s="12"/>
      <c r="CG73" s="12"/>
      <c r="CH73" s="12"/>
      <c r="CI73" s="12"/>
      <c r="CJ73" s="12"/>
      <c r="CK73" s="12"/>
      <c r="CL73" s="13"/>
    </row>
    <row r="74" spans="1:90" x14ac:dyDescent="0.3">
      <c r="A74" s="448"/>
      <c r="B74" s="39" t="s">
        <v>22</v>
      </c>
      <c r="C74" s="39"/>
      <c r="D74" s="443"/>
      <c r="E74" s="12"/>
      <c r="F74" s="12"/>
      <c r="G74" s="12"/>
      <c r="H74" s="12"/>
      <c r="I74" s="12"/>
      <c r="J74" s="12"/>
      <c r="K74" s="12"/>
      <c r="L74" s="12"/>
      <c r="M74" s="12"/>
      <c r="N74" s="12"/>
      <c r="O74" s="12"/>
      <c r="P74" s="12"/>
      <c r="Q74" s="12"/>
      <c r="R74" s="12"/>
      <c r="S74" s="12"/>
      <c r="T74" s="12"/>
      <c r="U74" s="12"/>
      <c r="V74" s="12"/>
      <c r="W74" s="12"/>
      <c r="X74" s="12"/>
      <c r="Y74" s="12"/>
      <c r="Z74" s="12"/>
      <c r="AA74" s="12"/>
      <c r="AB74" s="12"/>
      <c r="AC74" s="12"/>
      <c r="AD74" s="12"/>
      <c r="AE74" s="12"/>
      <c r="AF74" s="12"/>
      <c r="AG74" s="12"/>
      <c r="AH74" s="12"/>
      <c r="AI74" s="12"/>
      <c r="AJ74" s="12"/>
      <c r="AK74" s="12"/>
      <c r="AL74" s="12"/>
      <c r="AM74" s="12"/>
      <c r="AN74" s="12"/>
      <c r="AO74" s="12"/>
      <c r="AP74" s="12"/>
      <c r="AQ74" s="12"/>
      <c r="AR74" s="12"/>
      <c r="AS74" s="12"/>
      <c r="AT74" s="12"/>
      <c r="AU74" s="12"/>
      <c r="AV74" s="12"/>
      <c r="AW74" s="12"/>
      <c r="AX74" s="12"/>
      <c r="AY74" s="12"/>
      <c r="AZ74" s="12"/>
      <c r="BA74" s="12"/>
      <c r="BB74" s="12"/>
      <c r="BC74" s="12"/>
      <c r="BD74" s="12"/>
      <c r="BE74" s="12"/>
      <c r="BF74" s="12"/>
      <c r="BG74" s="12"/>
      <c r="BH74" s="12"/>
      <c r="BI74" s="12"/>
      <c r="BJ74" s="12"/>
      <c r="BK74" s="12"/>
      <c r="BL74" s="12"/>
      <c r="BM74" s="12"/>
      <c r="BN74" s="12"/>
      <c r="BO74" s="12"/>
      <c r="BP74" s="12"/>
      <c r="BQ74" s="12"/>
      <c r="BR74" s="12"/>
      <c r="BS74" s="12"/>
      <c r="BT74" s="12"/>
      <c r="BU74" s="12"/>
      <c r="BV74" s="12"/>
      <c r="BW74" s="12"/>
      <c r="BX74" s="12"/>
      <c r="BY74" s="12"/>
      <c r="BZ74" s="12"/>
      <c r="CA74" s="12"/>
      <c r="CB74" s="12"/>
      <c r="CC74" s="12"/>
      <c r="CD74" s="12"/>
      <c r="CE74" s="12"/>
      <c r="CF74" s="12"/>
      <c r="CG74" s="12"/>
      <c r="CH74" s="12"/>
      <c r="CI74" s="12"/>
      <c r="CJ74" s="12"/>
      <c r="CK74" s="12"/>
      <c r="CL74" s="13"/>
    </row>
    <row r="75" spans="1:90" x14ac:dyDescent="0.3">
      <c r="A75" s="448"/>
      <c r="B75" s="39" t="s">
        <v>778</v>
      </c>
      <c r="C75" s="39"/>
      <c r="D75" s="443"/>
      <c r="E75" s="12"/>
      <c r="F75" s="12"/>
      <c r="G75" s="12"/>
      <c r="H75" s="12"/>
      <c r="I75" s="12"/>
      <c r="J75" s="12"/>
      <c r="K75" s="12"/>
      <c r="L75" s="12"/>
      <c r="M75" s="12"/>
      <c r="N75" s="12"/>
      <c r="O75" s="12"/>
      <c r="P75" s="12"/>
      <c r="Q75" s="12"/>
      <c r="R75" s="12"/>
      <c r="S75" s="12"/>
      <c r="T75" s="12"/>
      <c r="U75" s="12"/>
      <c r="V75" s="12"/>
      <c r="W75" s="12"/>
      <c r="X75" s="12"/>
      <c r="Y75" s="12"/>
      <c r="Z75" s="12"/>
      <c r="AA75" s="12"/>
      <c r="AB75" s="12"/>
      <c r="AC75" s="12"/>
      <c r="AD75" s="12"/>
      <c r="AE75" s="12"/>
      <c r="AF75" s="12"/>
      <c r="AG75" s="12"/>
      <c r="AH75" s="12"/>
      <c r="AI75" s="12"/>
      <c r="AJ75" s="12"/>
      <c r="AK75" s="12"/>
      <c r="AL75" s="12"/>
      <c r="AM75" s="12"/>
      <c r="AN75" s="12"/>
      <c r="AO75" s="12"/>
      <c r="AP75" s="12"/>
      <c r="AQ75" s="12"/>
      <c r="AR75" s="12"/>
      <c r="AS75" s="12"/>
      <c r="AT75" s="12"/>
      <c r="AU75" s="12"/>
      <c r="AV75" s="12"/>
      <c r="AW75" s="12"/>
      <c r="AX75" s="12"/>
      <c r="AY75" s="12"/>
      <c r="AZ75" s="12"/>
      <c r="BA75" s="12"/>
      <c r="BB75" s="12"/>
      <c r="BC75" s="12"/>
      <c r="BD75" s="12"/>
      <c r="BE75" s="12"/>
      <c r="BF75" s="12"/>
      <c r="BG75" s="12"/>
      <c r="BH75" s="12"/>
      <c r="BI75" s="12"/>
      <c r="BJ75" s="12"/>
      <c r="BK75" s="12"/>
      <c r="BL75" s="12"/>
      <c r="BM75" s="12"/>
      <c r="BN75" s="12"/>
      <c r="BO75" s="12"/>
      <c r="BP75" s="12"/>
      <c r="BQ75" s="12"/>
      <c r="BR75" s="12"/>
      <c r="BS75" s="12"/>
      <c r="BT75" s="12"/>
      <c r="BU75" s="12"/>
      <c r="BV75" s="12"/>
      <c r="BW75" s="12"/>
      <c r="BX75" s="12"/>
      <c r="BY75" s="12"/>
      <c r="BZ75" s="12"/>
      <c r="CA75" s="12"/>
      <c r="CB75" s="12"/>
      <c r="CC75" s="12"/>
      <c r="CD75" s="12"/>
      <c r="CE75" s="12"/>
      <c r="CF75" s="12"/>
      <c r="CG75" s="12"/>
      <c r="CH75" s="12"/>
      <c r="CI75" s="12"/>
      <c r="CJ75" s="12"/>
      <c r="CK75" s="12"/>
      <c r="CL75" s="13"/>
    </row>
    <row r="76" spans="1:90" x14ac:dyDescent="0.3">
      <c r="A76" s="447" t="s">
        <v>32</v>
      </c>
      <c r="B76" s="39" t="s">
        <v>33</v>
      </c>
      <c r="C76" s="39"/>
      <c r="D76" s="443">
        <v>1</v>
      </c>
      <c r="E76" s="12"/>
      <c r="F76" s="12"/>
      <c r="G76" s="12"/>
      <c r="H76" s="12"/>
      <c r="I76" s="12"/>
      <c r="J76" s="12"/>
      <c r="K76" s="12"/>
      <c r="L76" s="12"/>
      <c r="M76" s="12"/>
      <c r="N76" s="12"/>
      <c r="O76" s="12"/>
      <c r="P76" s="12"/>
      <c r="Q76" s="12"/>
      <c r="R76" s="12"/>
      <c r="S76" s="12"/>
      <c r="T76" s="12"/>
      <c r="U76" s="12"/>
      <c r="V76" s="12"/>
      <c r="W76" s="12"/>
      <c r="X76" s="12"/>
      <c r="Y76" s="12"/>
      <c r="Z76" s="12"/>
      <c r="AA76" s="12"/>
      <c r="AB76" s="12"/>
      <c r="AC76" s="12"/>
      <c r="AD76" s="12"/>
      <c r="AE76" s="12"/>
      <c r="AF76" s="12"/>
      <c r="AG76" s="12"/>
      <c r="AH76" s="12"/>
      <c r="AI76" s="12"/>
      <c r="AJ76" s="12"/>
      <c r="AK76" s="12"/>
      <c r="AL76" s="12"/>
      <c r="AM76" s="12"/>
      <c r="AN76" s="12"/>
      <c r="AO76" s="12"/>
      <c r="AP76" s="12"/>
      <c r="AQ76" s="12"/>
      <c r="AR76" s="12"/>
      <c r="AS76" s="12"/>
      <c r="AT76" s="12"/>
      <c r="AU76" s="12"/>
      <c r="AV76" s="12"/>
      <c r="AW76" s="12"/>
      <c r="AX76" s="12"/>
      <c r="AY76" s="12"/>
      <c r="AZ76" s="12"/>
      <c r="BA76" s="12"/>
      <c r="BB76" s="12"/>
      <c r="BC76" s="12"/>
      <c r="BD76" s="12"/>
      <c r="BE76" s="12"/>
      <c r="BF76" s="12"/>
      <c r="BG76" s="12"/>
      <c r="BH76" s="12"/>
      <c r="BI76" s="12"/>
      <c r="BJ76" s="12"/>
      <c r="BK76" s="12"/>
      <c r="BL76" s="12"/>
      <c r="BM76" s="12"/>
      <c r="BN76" s="12"/>
      <c r="BO76" s="12"/>
      <c r="BP76" s="12"/>
      <c r="BQ76" s="12"/>
      <c r="BR76" s="12"/>
      <c r="BS76" s="12"/>
      <c r="BT76" s="12"/>
      <c r="BU76" s="12"/>
      <c r="BV76" s="12"/>
      <c r="BW76" s="12"/>
      <c r="BX76" s="12"/>
      <c r="BY76" s="12"/>
      <c r="BZ76" s="12"/>
      <c r="CA76" s="12"/>
      <c r="CB76" s="12"/>
      <c r="CC76" s="12"/>
      <c r="CD76" s="12"/>
      <c r="CE76" s="12"/>
      <c r="CF76" s="12"/>
      <c r="CG76" s="12"/>
      <c r="CH76" s="12"/>
      <c r="CI76" s="12"/>
      <c r="CJ76" s="12"/>
      <c r="CK76" s="12"/>
      <c r="CL76" s="13"/>
    </row>
    <row r="77" spans="1:90" x14ac:dyDescent="0.3">
      <c r="A77" s="448"/>
      <c r="B77" s="39" t="s">
        <v>779</v>
      </c>
      <c r="C77" s="39"/>
      <c r="D77" s="443"/>
      <c r="E77" s="12"/>
      <c r="F77" s="12"/>
      <c r="G77" s="12"/>
      <c r="H77" s="12"/>
      <c r="I77" s="12"/>
      <c r="J77" s="12"/>
      <c r="K77" s="12"/>
      <c r="L77" s="12"/>
      <c r="M77" s="12"/>
      <c r="N77" s="12"/>
      <c r="O77" s="12"/>
      <c r="P77" s="12"/>
      <c r="Q77" s="12"/>
      <c r="R77" s="12"/>
      <c r="S77" s="12"/>
      <c r="T77" s="12"/>
      <c r="U77" s="12"/>
      <c r="V77" s="12"/>
      <c r="W77" s="12"/>
      <c r="X77" s="12"/>
      <c r="Y77" s="12"/>
      <c r="Z77" s="12"/>
      <c r="AA77" s="12"/>
      <c r="AB77" s="12"/>
      <c r="AC77" s="12"/>
      <c r="AD77" s="12"/>
      <c r="AE77" s="12"/>
      <c r="AF77" s="12"/>
      <c r="AG77" s="12"/>
      <c r="AH77" s="12"/>
      <c r="AI77" s="12"/>
      <c r="AJ77" s="12"/>
      <c r="AK77" s="12"/>
      <c r="AL77" s="12"/>
      <c r="AM77" s="12"/>
      <c r="AN77" s="12"/>
      <c r="AO77" s="12"/>
      <c r="AP77" s="12"/>
      <c r="AQ77" s="12"/>
      <c r="AR77" s="12"/>
      <c r="AS77" s="12"/>
      <c r="AT77" s="12"/>
      <c r="AU77" s="12"/>
      <c r="AV77" s="12"/>
      <c r="AW77" s="12"/>
      <c r="AX77" s="12"/>
      <c r="AY77" s="12"/>
      <c r="AZ77" s="12"/>
      <c r="BA77" s="12"/>
      <c r="BB77" s="12"/>
      <c r="BC77" s="12"/>
      <c r="BD77" s="12"/>
      <c r="BE77" s="12"/>
      <c r="BF77" s="12"/>
      <c r="BG77" s="12"/>
      <c r="BH77" s="12"/>
      <c r="BI77" s="12"/>
      <c r="BJ77" s="12"/>
      <c r="BK77" s="12"/>
      <c r="BL77" s="12"/>
      <c r="BM77" s="12"/>
      <c r="BN77" s="12"/>
      <c r="BO77" s="12"/>
      <c r="BP77" s="12"/>
      <c r="BQ77" s="12"/>
      <c r="BR77" s="12"/>
      <c r="BS77" s="12"/>
      <c r="BT77" s="12"/>
      <c r="BU77" s="12"/>
      <c r="BV77" s="12"/>
      <c r="BW77" s="12"/>
      <c r="BX77" s="12"/>
      <c r="BY77" s="12"/>
      <c r="BZ77" s="12"/>
      <c r="CA77" s="12"/>
      <c r="CB77" s="12"/>
      <c r="CC77" s="12"/>
      <c r="CD77" s="12"/>
      <c r="CE77" s="12"/>
      <c r="CF77" s="12"/>
      <c r="CG77" s="12"/>
      <c r="CH77" s="12"/>
      <c r="CI77" s="12"/>
      <c r="CJ77" s="12"/>
      <c r="CK77" s="12"/>
      <c r="CL77" s="13"/>
    </row>
    <row r="78" spans="1:90" x14ac:dyDescent="0.3">
      <c r="A78" s="448"/>
      <c r="B78" s="39"/>
      <c r="C78" s="39"/>
      <c r="D78" s="443"/>
      <c r="E78" s="12"/>
      <c r="F78" s="12"/>
      <c r="G78" s="12"/>
      <c r="H78" s="12"/>
      <c r="I78" s="12"/>
      <c r="J78" s="12"/>
      <c r="K78" s="12"/>
      <c r="L78" s="12"/>
      <c r="M78" s="12"/>
      <c r="N78" s="12"/>
      <c r="O78" s="12"/>
      <c r="P78" s="12"/>
      <c r="Q78" s="12"/>
      <c r="R78" s="12"/>
      <c r="S78" s="12"/>
      <c r="T78" s="12"/>
      <c r="U78" s="12"/>
      <c r="V78" s="12"/>
      <c r="W78" s="12"/>
      <c r="X78" s="12"/>
      <c r="Y78" s="12"/>
      <c r="Z78" s="12"/>
      <c r="AA78" s="12"/>
      <c r="AB78" s="12"/>
      <c r="AC78" s="12"/>
      <c r="AD78" s="12"/>
      <c r="AE78" s="12"/>
      <c r="AF78" s="12"/>
      <c r="AG78" s="12"/>
      <c r="AH78" s="12"/>
      <c r="AI78" s="12"/>
      <c r="AJ78" s="12"/>
      <c r="AK78" s="12"/>
      <c r="AL78" s="12"/>
      <c r="AM78" s="12"/>
      <c r="AN78" s="12"/>
      <c r="AO78" s="12"/>
      <c r="AP78" s="12"/>
      <c r="AQ78" s="12"/>
      <c r="AR78" s="12"/>
      <c r="AS78" s="12"/>
      <c r="AT78" s="12"/>
      <c r="AU78" s="12"/>
      <c r="AV78" s="12"/>
      <c r="AW78" s="12"/>
      <c r="AX78" s="12"/>
      <c r="AY78" s="12"/>
      <c r="AZ78" s="12"/>
      <c r="BA78" s="12"/>
      <c r="BB78" s="12"/>
      <c r="BC78" s="12"/>
      <c r="BD78" s="12"/>
      <c r="BE78" s="12"/>
      <c r="BF78" s="12"/>
      <c r="BG78" s="12"/>
      <c r="BH78" s="12"/>
      <c r="BI78" s="12"/>
      <c r="BJ78" s="12"/>
      <c r="BK78" s="12"/>
      <c r="BL78" s="12"/>
      <c r="BM78" s="12"/>
      <c r="BN78" s="12"/>
      <c r="BO78" s="12"/>
      <c r="BP78" s="12"/>
      <c r="BQ78" s="12"/>
      <c r="BR78" s="12"/>
      <c r="BS78" s="12"/>
      <c r="BT78" s="12"/>
      <c r="BU78" s="12"/>
      <c r="BV78" s="12"/>
      <c r="BW78" s="12"/>
      <c r="BX78" s="12"/>
      <c r="BY78" s="12"/>
      <c r="BZ78" s="12"/>
      <c r="CA78" s="12"/>
      <c r="CB78" s="12"/>
      <c r="CC78" s="12"/>
      <c r="CD78" s="12"/>
      <c r="CE78" s="12"/>
      <c r="CF78" s="12"/>
      <c r="CG78" s="12"/>
      <c r="CH78" s="12"/>
      <c r="CI78" s="12"/>
      <c r="CJ78" s="12"/>
      <c r="CK78" s="12"/>
      <c r="CL78" s="13"/>
    </row>
    <row r="79" spans="1:90" x14ac:dyDescent="0.3">
      <c r="A79" s="448"/>
      <c r="B79" s="39"/>
      <c r="C79" s="39"/>
      <c r="D79" s="443"/>
      <c r="E79" s="12"/>
      <c r="F79" s="12"/>
      <c r="G79" s="12"/>
      <c r="H79" s="12"/>
      <c r="I79" s="12"/>
      <c r="J79" s="12"/>
      <c r="K79" s="12"/>
      <c r="L79" s="12"/>
      <c r="M79" s="12"/>
      <c r="N79" s="12"/>
      <c r="O79" s="12"/>
      <c r="P79" s="12"/>
      <c r="Q79" s="12"/>
      <c r="R79" s="12"/>
      <c r="S79" s="12"/>
      <c r="T79" s="12"/>
      <c r="U79" s="12"/>
      <c r="V79" s="12"/>
      <c r="W79" s="12"/>
      <c r="X79" s="12"/>
      <c r="Y79" s="12"/>
      <c r="Z79" s="12"/>
      <c r="AA79" s="12"/>
      <c r="AB79" s="12"/>
      <c r="AC79" s="12"/>
      <c r="AD79" s="12"/>
      <c r="AE79" s="12"/>
      <c r="AF79" s="12"/>
      <c r="AG79" s="12"/>
      <c r="AH79" s="12"/>
      <c r="AI79" s="12"/>
      <c r="AJ79" s="12"/>
      <c r="AK79" s="12"/>
      <c r="AL79" s="12"/>
      <c r="AM79" s="12"/>
      <c r="AN79" s="12"/>
      <c r="AO79" s="12"/>
      <c r="AP79" s="12"/>
      <c r="AQ79" s="12"/>
      <c r="AR79" s="12"/>
      <c r="AS79" s="12"/>
      <c r="AT79" s="12"/>
      <c r="AU79" s="12"/>
      <c r="AV79" s="12"/>
      <c r="AW79" s="12"/>
      <c r="AX79" s="12"/>
      <c r="AY79" s="12"/>
      <c r="AZ79" s="12"/>
      <c r="BA79" s="12"/>
      <c r="BB79" s="12"/>
      <c r="BC79" s="12"/>
      <c r="BD79" s="12"/>
      <c r="BE79" s="12"/>
      <c r="BF79" s="12"/>
      <c r="BG79" s="12"/>
      <c r="BH79" s="12"/>
      <c r="BI79" s="12"/>
      <c r="BJ79" s="12"/>
      <c r="BK79" s="12"/>
      <c r="BL79" s="12"/>
      <c r="BM79" s="12"/>
      <c r="BN79" s="12"/>
      <c r="BO79" s="12"/>
      <c r="BP79" s="12"/>
      <c r="BQ79" s="12"/>
      <c r="BR79" s="12"/>
      <c r="BS79" s="12"/>
      <c r="BT79" s="12"/>
      <c r="BU79" s="12"/>
      <c r="BV79" s="12"/>
      <c r="BW79" s="12"/>
      <c r="BX79" s="12"/>
      <c r="BY79" s="12"/>
      <c r="BZ79" s="12"/>
      <c r="CA79" s="12"/>
      <c r="CB79" s="12"/>
      <c r="CC79" s="12"/>
      <c r="CD79" s="12"/>
      <c r="CE79" s="12"/>
      <c r="CF79" s="12"/>
      <c r="CG79" s="12"/>
      <c r="CH79" s="12"/>
      <c r="CI79" s="12"/>
      <c r="CJ79" s="12"/>
      <c r="CK79" s="12"/>
      <c r="CL79" s="13"/>
    </row>
    <row r="80" spans="1:90" x14ac:dyDescent="0.3">
      <c r="A80" s="449" t="s">
        <v>3</v>
      </c>
      <c r="B80" s="16" t="s">
        <v>4</v>
      </c>
      <c r="C80" s="168">
        <v>0.02</v>
      </c>
      <c r="D80" s="481">
        <v>1</v>
      </c>
      <c r="E80" s="12"/>
      <c r="F80" s="12"/>
      <c r="G80" s="12"/>
      <c r="H80" s="12"/>
      <c r="I80" s="12"/>
      <c r="J80" s="12"/>
      <c r="K80" s="12"/>
      <c r="L80" s="12"/>
      <c r="M80" s="12"/>
      <c r="N80" s="12"/>
      <c r="O80" s="12"/>
      <c r="P80" s="12"/>
      <c r="Q80" s="12"/>
      <c r="R80" s="12"/>
      <c r="S80" s="12"/>
      <c r="T80" s="12"/>
      <c r="U80" s="12"/>
      <c r="V80" s="12"/>
      <c r="W80" s="12"/>
      <c r="X80" s="12"/>
      <c r="Y80" s="12"/>
      <c r="Z80" s="12"/>
      <c r="AA80" s="12"/>
      <c r="AB80" s="12"/>
      <c r="AC80" s="12"/>
      <c r="AD80" s="12"/>
      <c r="AE80" s="12"/>
      <c r="AF80" s="12"/>
      <c r="AG80" s="12"/>
      <c r="AH80" s="12"/>
      <c r="AI80" s="12"/>
      <c r="AJ80" s="12"/>
      <c r="AK80" s="12"/>
      <c r="AL80" s="12"/>
      <c r="AM80" s="12"/>
      <c r="AN80" s="12"/>
      <c r="AO80" s="12"/>
      <c r="AP80" s="12"/>
      <c r="AQ80" s="12"/>
      <c r="AR80" s="12"/>
      <c r="AS80" s="12"/>
      <c r="AT80" s="12"/>
      <c r="AU80" s="12"/>
      <c r="AV80" s="12"/>
      <c r="AW80" s="12"/>
      <c r="AX80" s="12"/>
      <c r="AY80" s="12"/>
      <c r="AZ80" s="12"/>
      <c r="BA80" s="12"/>
      <c r="BB80" s="12"/>
      <c r="BC80" s="12"/>
      <c r="BD80" s="12"/>
      <c r="BE80" s="12"/>
      <c r="BF80" s="12"/>
      <c r="BG80" s="12"/>
      <c r="BH80" s="12"/>
      <c r="BI80" s="12"/>
      <c r="BJ80" s="12"/>
      <c r="BK80" s="12"/>
      <c r="BL80" s="12"/>
      <c r="BM80" s="12"/>
      <c r="BN80" s="12"/>
      <c r="BO80" s="12"/>
      <c r="BP80" s="12"/>
      <c r="BQ80" s="12"/>
      <c r="BR80" s="12"/>
      <c r="BS80" s="12"/>
      <c r="BT80" s="12"/>
      <c r="BU80" s="12"/>
      <c r="BV80" s="12"/>
      <c r="BW80" s="12"/>
      <c r="BX80" s="12"/>
      <c r="BY80" s="12"/>
      <c r="BZ80" s="12"/>
      <c r="CA80" s="12"/>
      <c r="CB80" s="12"/>
      <c r="CC80" s="12"/>
      <c r="CD80" s="12"/>
      <c r="CE80" s="12"/>
      <c r="CF80" s="12"/>
      <c r="CG80" s="12"/>
      <c r="CH80" s="12"/>
      <c r="CI80" s="12"/>
      <c r="CJ80" s="12"/>
      <c r="CK80" s="12"/>
      <c r="CL80" s="13"/>
    </row>
    <row r="81" spans="1:90" x14ac:dyDescent="0.3">
      <c r="A81" s="450"/>
      <c r="B81" s="17" t="s">
        <v>780</v>
      </c>
      <c r="C81" s="18"/>
      <c r="D81" s="482"/>
      <c r="E81" s="12"/>
      <c r="F81" s="12"/>
      <c r="G81" s="12"/>
      <c r="H81" s="12"/>
      <c r="I81" s="12"/>
      <c r="J81" s="12"/>
      <c r="K81" s="12"/>
      <c r="L81" s="12"/>
      <c r="M81" s="12"/>
      <c r="N81" s="12"/>
      <c r="O81" s="12"/>
      <c r="P81" s="12"/>
      <c r="Q81" s="12"/>
      <c r="R81" s="12"/>
      <c r="S81" s="12"/>
      <c r="T81" s="12"/>
      <c r="U81" s="12"/>
      <c r="V81" s="12"/>
      <c r="W81" s="12"/>
      <c r="X81" s="12"/>
      <c r="Y81" s="12"/>
      <c r="Z81" s="12"/>
      <c r="AA81" s="12"/>
      <c r="AB81" s="12"/>
      <c r="AC81" s="12"/>
      <c r="AD81" s="12"/>
      <c r="AE81" s="12"/>
      <c r="AF81" s="12"/>
      <c r="AG81" s="12"/>
      <c r="AH81" s="12"/>
      <c r="AI81" s="12"/>
      <c r="AJ81" s="12"/>
      <c r="AK81" s="12"/>
      <c r="AL81" s="12"/>
      <c r="AM81" s="12"/>
      <c r="AN81" s="12"/>
      <c r="AO81" s="12"/>
      <c r="AP81" s="12"/>
      <c r="AQ81" s="12"/>
      <c r="AR81" s="12"/>
      <c r="AS81" s="12"/>
      <c r="AT81" s="12"/>
      <c r="AU81" s="12"/>
      <c r="AV81" s="12"/>
      <c r="AW81" s="12"/>
      <c r="AX81" s="12"/>
      <c r="AY81" s="12"/>
      <c r="AZ81" s="12"/>
      <c r="BA81" s="12"/>
      <c r="BB81" s="12"/>
      <c r="BC81" s="12"/>
      <c r="BD81" s="12"/>
      <c r="BE81" s="12"/>
      <c r="BF81" s="12"/>
      <c r="BG81" s="12"/>
      <c r="BH81" s="12"/>
      <c r="BI81" s="12"/>
      <c r="BJ81" s="12"/>
      <c r="BK81" s="12"/>
      <c r="BL81" s="12"/>
      <c r="BM81" s="12"/>
      <c r="BN81" s="12"/>
      <c r="BO81" s="12"/>
      <c r="BP81" s="12"/>
      <c r="BQ81" s="12"/>
      <c r="BR81" s="12"/>
      <c r="BS81" s="12"/>
      <c r="BT81" s="12"/>
      <c r="BU81" s="12"/>
      <c r="BV81" s="12"/>
      <c r="BW81" s="12"/>
      <c r="BX81" s="12"/>
      <c r="BY81" s="12"/>
      <c r="BZ81" s="12"/>
      <c r="CA81" s="12"/>
      <c r="CB81" s="12"/>
      <c r="CC81" s="12"/>
      <c r="CD81" s="12"/>
      <c r="CE81" s="12"/>
      <c r="CF81" s="12"/>
      <c r="CG81" s="12"/>
      <c r="CH81" s="12"/>
      <c r="CI81" s="12"/>
      <c r="CJ81" s="12"/>
      <c r="CK81" s="12"/>
      <c r="CL81" s="13"/>
    </row>
    <row r="82" spans="1:90" x14ac:dyDescent="0.3">
      <c r="A82" s="451"/>
      <c r="B82" s="19"/>
      <c r="C82" s="20"/>
      <c r="D82" s="459"/>
      <c r="E82" s="12"/>
      <c r="F82" s="12"/>
      <c r="G82" s="12"/>
      <c r="H82" s="12"/>
      <c r="I82" s="12"/>
      <c r="J82" s="12"/>
      <c r="K82" s="12"/>
      <c r="L82" s="12"/>
      <c r="M82" s="12"/>
      <c r="N82" s="12"/>
      <c r="O82" s="12"/>
      <c r="P82" s="12"/>
      <c r="Q82" s="12"/>
      <c r="R82" s="12"/>
      <c r="S82" s="12"/>
      <c r="T82" s="12"/>
      <c r="U82" s="12"/>
      <c r="V82" s="12"/>
      <c r="W82" s="12"/>
      <c r="X82" s="12"/>
      <c r="Y82" s="12"/>
      <c r="Z82" s="12"/>
      <c r="AA82" s="12"/>
      <c r="AB82" s="12"/>
      <c r="AC82" s="12"/>
      <c r="AD82" s="12"/>
      <c r="AE82" s="12"/>
      <c r="AF82" s="12"/>
      <c r="AG82" s="12"/>
      <c r="AH82" s="12"/>
      <c r="AI82" s="12"/>
      <c r="AJ82" s="12"/>
      <c r="AK82" s="12"/>
      <c r="AL82" s="12"/>
      <c r="AM82" s="12"/>
      <c r="AN82" s="12"/>
      <c r="AO82" s="12"/>
      <c r="AP82" s="12"/>
      <c r="AQ82" s="12"/>
      <c r="AR82" s="12"/>
      <c r="AS82" s="12"/>
      <c r="AT82" s="12"/>
      <c r="AU82" s="12"/>
      <c r="AV82" s="12"/>
      <c r="AW82" s="12"/>
      <c r="AX82" s="12"/>
      <c r="AY82" s="12"/>
      <c r="AZ82" s="12"/>
      <c r="BA82" s="12"/>
      <c r="BB82" s="12"/>
      <c r="BC82" s="12"/>
      <c r="BD82" s="12"/>
      <c r="BE82" s="12"/>
      <c r="BF82" s="12"/>
      <c r="BG82" s="12"/>
      <c r="BH82" s="12"/>
      <c r="BI82" s="12"/>
      <c r="BJ82" s="12"/>
      <c r="BK82" s="12"/>
      <c r="BL82" s="12"/>
      <c r="BM82" s="12"/>
      <c r="BN82" s="12"/>
      <c r="BO82" s="12"/>
      <c r="BP82" s="12"/>
      <c r="BQ82" s="12"/>
      <c r="BR82" s="12"/>
      <c r="BS82" s="12"/>
      <c r="BT82" s="12"/>
      <c r="BU82" s="12"/>
      <c r="BV82" s="12"/>
      <c r="BW82" s="12"/>
      <c r="BX82" s="12"/>
      <c r="BY82" s="12"/>
      <c r="BZ82" s="12"/>
      <c r="CA82" s="12"/>
      <c r="CB82" s="12"/>
      <c r="CC82" s="12"/>
      <c r="CD82" s="12"/>
      <c r="CE82" s="12"/>
      <c r="CF82" s="12"/>
      <c r="CG82" s="12"/>
      <c r="CH82" s="12"/>
      <c r="CI82" s="12"/>
      <c r="CJ82" s="12"/>
      <c r="CK82" s="12"/>
      <c r="CL82" s="13"/>
    </row>
    <row r="83" spans="1:90" x14ac:dyDescent="0.3">
      <c r="A83" s="9" t="s">
        <v>23</v>
      </c>
      <c r="B83" s="147" t="s">
        <v>2</v>
      </c>
      <c r="C83" s="81">
        <v>0</v>
      </c>
      <c r="D83" s="147" t="s">
        <v>571</v>
      </c>
      <c r="E83" s="81">
        <f>+E67</f>
        <v>0</v>
      </c>
      <c r="F83" s="10"/>
      <c r="G83" s="10"/>
      <c r="H83" s="10"/>
      <c r="I83" s="10"/>
      <c r="J83" s="10"/>
      <c r="K83" s="10"/>
      <c r="L83" s="10"/>
      <c r="M83" s="10"/>
      <c r="N83" s="10"/>
      <c r="O83" s="10"/>
      <c r="P83" s="10"/>
      <c r="Q83" s="10"/>
      <c r="R83" s="10"/>
      <c r="S83" s="10"/>
      <c r="T83" s="10"/>
      <c r="U83" s="10"/>
      <c r="V83" s="10"/>
      <c r="W83" s="10"/>
      <c r="X83" s="10"/>
      <c r="Y83" s="10"/>
      <c r="Z83" s="10"/>
      <c r="AA83" s="10"/>
      <c r="AB83" s="10"/>
      <c r="AC83" s="10"/>
      <c r="AD83" s="10"/>
      <c r="AE83" s="10"/>
      <c r="AF83" s="10"/>
      <c r="AG83" s="10"/>
      <c r="AH83" s="10"/>
      <c r="AI83" s="10"/>
      <c r="AJ83" s="10"/>
      <c r="AK83" s="10"/>
      <c r="AL83" s="10"/>
      <c r="AM83" s="10"/>
      <c r="AN83" s="10"/>
      <c r="AO83" s="10"/>
      <c r="AP83" s="10"/>
      <c r="AQ83" s="10"/>
      <c r="AR83" s="10"/>
      <c r="AS83" s="10"/>
      <c r="AT83" s="10"/>
      <c r="AU83" s="10"/>
      <c r="AV83" s="10"/>
      <c r="AW83" s="10"/>
      <c r="AX83" s="10"/>
      <c r="AY83" s="10"/>
      <c r="AZ83" s="10"/>
      <c r="BA83" s="10"/>
      <c r="BB83" s="10"/>
      <c r="BC83" s="10"/>
      <c r="BD83" s="10"/>
      <c r="BE83" s="10"/>
      <c r="BF83" s="10"/>
      <c r="BG83" s="10"/>
      <c r="BH83" s="10"/>
      <c r="BI83" s="10"/>
      <c r="BJ83" s="10"/>
      <c r="BK83" s="10"/>
      <c r="BL83" s="10"/>
      <c r="BM83" s="10"/>
      <c r="BN83" s="10"/>
      <c r="BO83" s="10"/>
      <c r="BP83" s="10"/>
      <c r="BQ83" s="10"/>
      <c r="BR83" s="10"/>
      <c r="BS83" s="10"/>
      <c r="BT83" s="10"/>
      <c r="BU83" s="10"/>
      <c r="BV83" s="10"/>
      <c r="BW83" s="10"/>
      <c r="BX83" s="10"/>
      <c r="BY83" s="10"/>
      <c r="BZ83" s="10"/>
      <c r="CA83" s="10"/>
      <c r="CB83" s="10"/>
      <c r="CC83" s="10"/>
      <c r="CD83" s="10"/>
      <c r="CE83" s="10"/>
      <c r="CF83" s="10"/>
      <c r="CG83" s="10"/>
      <c r="CH83" s="10"/>
      <c r="CI83" s="10"/>
      <c r="CJ83" s="10"/>
      <c r="CK83" s="10"/>
      <c r="CL83" s="11"/>
    </row>
    <row r="84" spans="1:90" ht="14.4" customHeight="1" x14ac:dyDescent="0.3">
      <c r="A84" s="447" t="s">
        <v>24</v>
      </c>
      <c r="B84" s="39" t="s">
        <v>25</v>
      </c>
      <c r="C84" s="39"/>
      <c r="D84" s="443">
        <v>1</v>
      </c>
      <c r="H84" s="12"/>
      <c r="I84" s="12"/>
      <c r="J84" s="12"/>
      <c r="K84" s="12"/>
      <c r="L84" s="12"/>
      <c r="M84" s="12"/>
      <c r="N84" s="12"/>
      <c r="O84" s="12"/>
      <c r="P84" s="12"/>
      <c r="Q84" s="12"/>
      <c r="R84" s="12"/>
      <c r="S84" s="12"/>
      <c r="T84" s="12"/>
      <c r="U84" s="12"/>
      <c r="V84" s="12"/>
      <c r="W84" s="12"/>
      <c r="X84" s="12"/>
      <c r="Y84" s="12"/>
      <c r="Z84" s="12"/>
      <c r="AA84" s="12"/>
      <c r="AB84" s="12"/>
      <c r="AC84" s="12"/>
      <c r="AD84" s="12"/>
      <c r="AE84" s="12"/>
      <c r="AF84" s="12"/>
      <c r="AG84" s="12"/>
      <c r="AH84" s="12"/>
      <c r="AI84" s="12"/>
      <c r="AJ84" s="12"/>
      <c r="AK84" s="12"/>
      <c r="AL84" s="12"/>
      <c r="AM84" s="12"/>
      <c r="AN84" s="12"/>
      <c r="AO84" s="12"/>
      <c r="AP84" s="12"/>
      <c r="AQ84" s="12"/>
      <c r="AR84" s="12"/>
      <c r="AS84" s="12"/>
      <c r="AT84" s="12"/>
      <c r="AU84" s="12"/>
      <c r="AV84" s="12"/>
      <c r="AW84" s="12"/>
      <c r="AX84" s="12"/>
      <c r="AY84" s="12"/>
      <c r="AZ84" s="12"/>
      <c r="BA84" s="12"/>
      <c r="BB84" s="12"/>
      <c r="BC84" s="12"/>
      <c r="BD84" s="12"/>
      <c r="BE84" s="12"/>
      <c r="BF84" s="12"/>
      <c r="BG84" s="12"/>
      <c r="BH84" s="12"/>
      <c r="BI84" s="12"/>
      <c r="BJ84" s="12"/>
      <c r="BK84" s="12"/>
      <c r="BL84" s="12"/>
      <c r="BM84" s="12"/>
      <c r="BN84" s="12"/>
      <c r="BO84" s="12"/>
      <c r="BP84" s="12"/>
      <c r="BQ84" s="12"/>
      <c r="BR84" s="12"/>
      <c r="BS84" s="12"/>
      <c r="BT84" s="12"/>
      <c r="BU84" s="12"/>
      <c r="BV84" s="12"/>
      <c r="BW84" s="12"/>
      <c r="BX84" s="12"/>
      <c r="BY84" s="12"/>
      <c r="BZ84" s="12"/>
      <c r="CA84" s="12"/>
      <c r="CB84" s="12"/>
      <c r="CC84" s="12"/>
      <c r="CD84" s="12"/>
      <c r="CE84" s="12"/>
      <c r="CF84" s="12"/>
      <c r="CG84" s="12"/>
      <c r="CH84" s="12"/>
      <c r="CI84" s="12"/>
      <c r="CJ84" s="12"/>
      <c r="CK84" s="12"/>
      <c r="CL84" s="13"/>
    </row>
    <row r="85" spans="1:90" x14ac:dyDescent="0.3">
      <c r="A85" s="448"/>
      <c r="B85" s="39" t="s">
        <v>27</v>
      </c>
      <c r="C85" s="39"/>
      <c r="D85" s="443"/>
      <c r="H85" s="12"/>
      <c r="I85" s="12"/>
      <c r="J85" s="12"/>
      <c r="K85" s="12"/>
      <c r="L85" s="12"/>
      <c r="M85" s="12"/>
      <c r="N85" s="12"/>
      <c r="O85" s="12"/>
      <c r="P85" s="12"/>
      <c r="Q85" s="12"/>
      <c r="R85" s="12"/>
      <c r="S85" s="12"/>
      <c r="T85" s="12"/>
      <c r="U85" s="12"/>
      <c r="V85" s="12"/>
      <c r="W85" s="12"/>
      <c r="X85" s="12"/>
      <c r="Y85" s="12"/>
      <c r="Z85" s="12"/>
      <c r="AA85" s="12"/>
      <c r="AB85" s="12"/>
      <c r="AC85" s="12"/>
      <c r="AD85" s="12"/>
      <c r="AE85" s="12"/>
      <c r="AF85" s="12"/>
      <c r="AG85" s="12"/>
      <c r="AH85" s="12"/>
      <c r="AI85" s="12"/>
      <c r="AJ85" s="12"/>
      <c r="AK85" s="12"/>
      <c r="AL85" s="12"/>
      <c r="AM85" s="12"/>
      <c r="AN85" s="12"/>
      <c r="AO85" s="12"/>
      <c r="AP85" s="12"/>
      <c r="AQ85" s="12"/>
      <c r="AR85" s="12"/>
      <c r="AS85" s="12"/>
      <c r="AT85" s="12"/>
      <c r="AU85" s="12"/>
      <c r="AV85" s="12"/>
      <c r="AW85" s="12"/>
      <c r="AX85" s="12"/>
      <c r="AY85" s="12"/>
      <c r="AZ85" s="12"/>
      <c r="BA85" s="12"/>
      <c r="BB85" s="12"/>
      <c r="BC85" s="12"/>
      <c r="BD85" s="12"/>
      <c r="BE85" s="12"/>
      <c r="BF85" s="12"/>
      <c r="BG85" s="12"/>
      <c r="BH85" s="12"/>
      <c r="BI85" s="12"/>
      <c r="BJ85" s="12"/>
      <c r="BK85" s="12"/>
      <c r="BL85" s="12"/>
      <c r="BM85" s="12"/>
      <c r="BN85" s="12"/>
      <c r="BO85" s="12"/>
      <c r="BP85" s="12"/>
      <c r="BQ85" s="12"/>
      <c r="BR85" s="12"/>
      <c r="BS85" s="12"/>
      <c r="BT85" s="12"/>
      <c r="BU85" s="12"/>
      <c r="BV85" s="12"/>
      <c r="BW85" s="12"/>
      <c r="BX85" s="12"/>
      <c r="BY85" s="12"/>
      <c r="BZ85" s="12"/>
      <c r="CA85" s="12"/>
      <c r="CB85" s="12"/>
      <c r="CC85" s="12"/>
      <c r="CD85" s="12"/>
      <c r="CE85" s="12"/>
      <c r="CF85" s="12"/>
      <c r="CG85" s="12"/>
      <c r="CH85" s="12"/>
      <c r="CI85" s="12"/>
      <c r="CJ85" s="12"/>
      <c r="CK85" s="12"/>
      <c r="CL85" s="13"/>
    </row>
    <row r="86" spans="1:90" x14ac:dyDescent="0.3">
      <c r="A86" s="448"/>
      <c r="B86" s="39" t="s">
        <v>28</v>
      </c>
      <c r="C86" s="39"/>
      <c r="D86" s="443"/>
      <c r="H86" s="12"/>
      <c r="I86" s="12"/>
      <c r="J86" s="12"/>
      <c r="K86" s="12"/>
      <c r="L86" s="12"/>
      <c r="M86" s="12"/>
      <c r="N86" s="12"/>
      <c r="O86" s="12"/>
      <c r="P86" s="12"/>
      <c r="Q86" s="12"/>
      <c r="R86" s="12"/>
      <c r="S86" s="12"/>
      <c r="T86" s="12"/>
      <c r="U86" s="12"/>
      <c r="V86" s="12"/>
      <c r="W86" s="12"/>
      <c r="X86" s="12"/>
      <c r="Y86" s="12"/>
      <c r="Z86" s="12"/>
      <c r="AA86" s="12"/>
      <c r="AB86" s="12"/>
      <c r="AC86" s="12"/>
      <c r="AD86" s="12"/>
      <c r="AE86" s="12"/>
      <c r="AF86" s="12"/>
      <c r="AG86" s="12"/>
      <c r="AH86" s="12"/>
      <c r="AI86" s="12"/>
      <c r="AJ86" s="12"/>
      <c r="AK86" s="12"/>
      <c r="AL86" s="12"/>
      <c r="AM86" s="12"/>
      <c r="AN86" s="12"/>
      <c r="AO86" s="12"/>
      <c r="AP86" s="12"/>
      <c r="AQ86" s="12"/>
      <c r="AR86" s="12"/>
      <c r="AS86" s="12"/>
      <c r="AT86" s="12"/>
      <c r="AU86" s="12"/>
      <c r="AV86" s="12"/>
      <c r="AW86" s="12"/>
      <c r="AX86" s="12"/>
      <c r="AY86" s="12"/>
      <c r="AZ86" s="12"/>
      <c r="BA86" s="12"/>
      <c r="BB86" s="12"/>
      <c r="BC86" s="12"/>
      <c r="BD86" s="12"/>
      <c r="BE86" s="12"/>
      <c r="BF86" s="12"/>
      <c r="BG86" s="12"/>
      <c r="BH86" s="12"/>
      <c r="BI86" s="12"/>
      <c r="BJ86" s="12"/>
      <c r="BK86" s="12"/>
      <c r="BL86" s="12"/>
      <c r="BM86" s="12"/>
      <c r="BN86" s="12"/>
      <c r="BO86" s="12"/>
      <c r="BP86" s="12"/>
      <c r="BQ86" s="12"/>
      <c r="BR86" s="12"/>
      <c r="BS86" s="12"/>
      <c r="BT86" s="12"/>
      <c r="BU86" s="12"/>
      <c r="BV86" s="12"/>
      <c r="BW86" s="12"/>
      <c r="BX86" s="12"/>
      <c r="BY86" s="12"/>
      <c r="BZ86" s="12"/>
      <c r="CA86" s="12"/>
      <c r="CB86" s="12"/>
      <c r="CC86" s="12"/>
      <c r="CD86" s="12"/>
      <c r="CE86" s="12"/>
      <c r="CF86" s="12"/>
      <c r="CG86" s="12"/>
      <c r="CH86" s="12"/>
      <c r="CI86" s="12"/>
      <c r="CJ86" s="12"/>
      <c r="CK86" s="12"/>
      <c r="CL86" s="13"/>
    </row>
    <row r="87" spans="1:90" x14ac:dyDescent="0.3">
      <c r="A87" s="448"/>
      <c r="B87" s="39" t="s">
        <v>781</v>
      </c>
      <c r="C87" s="39"/>
      <c r="D87" s="443"/>
      <c r="H87" s="12"/>
      <c r="I87" s="12"/>
      <c r="J87" s="12"/>
      <c r="K87" s="12"/>
      <c r="L87" s="12"/>
      <c r="M87" s="12"/>
      <c r="N87" s="12"/>
      <c r="O87" s="12"/>
      <c r="P87" s="12"/>
      <c r="Q87" s="12"/>
      <c r="R87" s="12"/>
      <c r="S87" s="12"/>
      <c r="T87" s="12"/>
      <c r="U87" s="12"/>
      <c r="V87" s="12"/>
      <c r="W87" s="12"/>
      <c r="X87" s="12"/>
      <c r="Y87" s="12"/>
      <c r="Z87" s="12"/>
      <c r="AA87" s="12"/>
      <c r="AB87" s="12"/>
      <c r="AC87" s="12"/>
      <c r="AD87" s="12"/>
      <c r="AE87" s="12"/>
      <c r="AF87" s="12"/>
      <c r="AG87" s="12"/>
      <c r="AH87" s="12"/>
      <c r="AI87" s="12"/>
      <c r="AJ87" s="12"/>
      <c r="AK87" s="12"/>
      <c r="AL87" s="12"/>
      <c r="AM87" s="12"/>
      <c r="AN87" s="12"/>
      <c r="AO87" s="12"/>
      <c r="AP87" s="12"/>
      <c r="AQ87" s="12"/>
      <c r="AR87" s="12"/>
      <c r="AS87" s="12"/>
      <c r="AT87" s="12"/>
      <c r="AU87" s="12"/>
      <c r="AV87" s="12"/>
      <c r="AW87" s="12"/>
      <c r="AX87" s="12"/>
      <c r="AY87" s="12"/>
      <c r="AZ87" s="12"/>
      <c r="BA87" s="12"/>
      <c r="BB87" s="12"/>
      <c r="BC87" s="12"/>
      <c r="BD87" s="12"/>
      <c r="BE87" s="12"/>
      <c r="BF87" s="12"/>
      <c r="BG87" s="12"/>
      <c r="BH87" s="12"/>
      <c r="BI87" s="12"/>
      <c r="BJ87" s="12"/>
      <c r="BK87" s="12"/>
      <c r="BL87" s="12"/>
      <c r="BM87" s="12"/>
      <c r="BN87" s="12"/>
      <c r="BO87" s="12"/>
      <c r="BP87" s="12"/>
      <c r="BQ87" s="12"/>
      <c r="BR87" s="12"/>
      <c r="BS87" s="12"/>
      <c r="BT87" s="12"/>
      <c r="BU87" s="12"/>
      <c r="BV87" s="12"/>
      <c r="BW87" s="12"/>
      <c r="BX87" s="12"/>
      <c r="BY87" s="12"/>
      <c r="BZ87" s="12"/>
      <c r="CA87" s="12"/>
      <c r="CB87" s="12"/>
      <c r="CC87" s="12"/>
      <c r="CD87" s="12"/>
      <c r="CE87" s="12"/>
      <c r="CF87" s="12"/>
      <c r="CG87" s="12"/>
      <c r="CH87" s="12"/>
      <c r="CI87" s="12"/>
      <c r="CJ87" s="12"/>
      <c r="CK87" s="12"/>
      <c r="CL87" s="13"/>
    </row>
    <row r="88" spans="1:90" x14ac:dyDescent="0.3">
      <c r="A88" s="447" t="s">
        <v>26</v>
      </c>
      <c r="B88" s="39" t="s">
        <v>18</v>
      </c>
      <c r="C88" s="39"/>
      <c r="D88" s="481">
        <v>1</v>
      </c>
      <c r="H88" s="12"/>
      <c r="I88" s="12"/>
      <c r="J88" s="12"/>
      <c r="K88" s="12"/>
      <c r="L88" s="12"/>
      <c r="M88" s="12"/>
      <c r="N88" s="12"/>
      <c r="O88" s="12"/>
      <c r="P88" s="12"/>
      <c r="Q88" s="12"/>
      <c r="R88" s="12"/>
      <c r="S88" s="12"/>
      <c r="T88" s="12"/>
      <c r="U88" s="12"/>
      <c r="V88" s="12"/>
      <c r="W88" s="12"/>
      <c r="X88" s="12"/>
      <c r="Y88" s="12"/>
      <c r="Z88" s="12"/>
      <c r="AA88" s="12"/>
      <c r="AB88" s="12"/>
      <c r="AC88" s="12"/>
      <c r="AD88" s="12"/>
      <c r="AE88" s="12"/>
      <c r="AF88" s="12"/>
      <c r="AG88" s="12"/>
      <c r="AH88" s="12"/>
      <c r="AI88" s="12"/>
      <c r="AJ88" s="12"/>
      <c r="AK88" s="12"/>
      <c r="AL88" s="12"/>
      <c r="AM88" s="12"/>
      <c r="AN88" s="12"/>
      <c r="AO88" s="12"/>
      <c r="AP88" s="12"/>
      <c r="AQ88" s="12"/>
      <c r="AR88" s="12"/>
      <c r="AS88" s="12"/>
      <c r="AT88" s="12"/>
      <c r="AU88" s="12"/>
      <c r="AV88" s="12"/>
      <c r="AW88" s="12"/>
      <c r="AX88" s="12"/>
      <c r="AY88" s="12"/>
      <c r="AZ88" s="12"/>
      <c r="BA88" s="12"/>
      <c r="BB88" s="12"/>
      <c r="BC88" s="12"/>
      <c r="BD88" s="12"/>
      <c r="BE88" s="12"/>
      <c r="BF88" s="12"/>
      <c r="BG88" s="12"/>
      <c r="BH88" s="12"/>
      <c r="BI88" s="12"/>
      <c r="BJ88" s="12"/>
      <c r="BK88" s="12"/>
      <c r="BL88" s="12"/>
      <c r="BM88" s="12"/>
      <c r="BN88" s="12"/>
      <c r="BO88" s="12"/>
      <c r="BP88" s="12"/>
      <c r="BQ88" s="12"/>
      <c r="BR88" s="12"/>
      <c r="BS88" s="12"/>
      <c r="BT88" s="12"/>
      <c r="BU88" s="12"/>
      <c r="BV88" s="12"/>
      <c r="BW88" s="12"/>
      <c r="BX88" s="12"/>
      <c r="BY88" s="12"/>
      <c r="BZ88" s="12"/>
      <c r="CA88" s="12"/>
      <c r="CB88" s="12"/>
      <c r="CC88" s="12"/>
      <c r="CD88" s="12"/>
      <c r="CE88" s="12"/>
      <c r="CF88" s="12"/>
      <c r="CG88" s="12"/>
      <c r="CH88" s="12"/>
      <c r="CI88" s="12"/>
      <c r="CJ88" s="12"/>
      <c r="CK88" s="12"/>
      <c r="CL88" s="13"/>
    </row>
    <row r="89" spans="1:90" x14ac:dyDescent="0.3">
      <c r="A89" s="448"/>
      <c r="B89" s="39" t="s">
        <v>20</v>
      </c>
      <c r="C89" s="39"/>
      <c r="D89" s="483"/>
      <c r="H89" s="12"/>
      <c r="I89" s="12"/>
      <c r="J89" s="12"/>
      <c r="K89" s="12"/>
      <c r="L89" s="12"/>
      <c r="M89" s="12"/>
      <c r="N89" s="12"/>
      <c r="O89" s="12"/>
      <c r="P89" s="12"/>
      <c r="Q89" s="12"/>
      <c r="R89" s="12"/>
      <c r="S89" s="12"/>
      <c r="T89" s="12"/>
      <c r="U89" s="12"/>
      <c r="V89" s="12"/>
      <c r="W89" s="12"/>
      <c r="X89" s="12"/>
      <c r="Y89" s="12"/>
      <c r="Z89" s="12"/>
      <c r="AA89" s="12"/>
      <c r="AB89" s="12"/>
      <c r="AC89" s="12"/>
      <c r="AD89" s="12"/>
      <c r="AE89" s="12"/>
      <c r="AF89" s="12"/>
      <c r="AG89" s="12"/>
      <c r="AH89" s="12"/>
      <c r="AI89" s="12"/>
      <c r="AJ89" s="12"/>
      <c r="AK89" s="12"/>
      <c r="AL89" s="12"/>
      <c r="AM89" s="12"/>
      <c r="AN89" s="12"/>
      <c r="AO89" s="12"/>
      <c r="AP89" s="12"/>
      <c r="AQ89" s="12"/>
      <c r="AR89" s="12"/>
      <c r="AS89" s="12"/>
      <c r="AT89" s="12"/>
      <c r="AU89" s="12"/>
      <c r="AV89" s="12"/>
      <c r="AW89" s="12"/>
      <c r="AX89" s="12"/>
      <c r="AY89" s="12"/>
      <c r="AZ89" s="12"/>
      <c r="BA89" s="12"/>
      <c r="BB89" s="12"/>
      <c r="BC89" s="12"/>
      <c r="BD89" s="12"/>
      <c r="BE89" s="12"/>
      <c r="BF89" s="12"/>
      <c r="BG89" s="12"/>
      <c r="BH89" s="12"/>
      <c r="BI89" s="12"/>
      <c r="BJ89" s="12"/>
      <c r="BK89" s="12"/>
      <c r="BL89" s="12"/>
      <c r="BM89" s="12"/>
      <c r="BN89" s="12"/>
      <c r="BO89" s="12"/>
      <c r="BP89" s="12"/>
      <c r="BQ89" s="12"/>
      <c r="BR89" s="12"/>
      <c r="BS89" s="12"/>
      <c r="BT89" s="12"/>
      <c r="BU89" s="12"/>
      <c r="BV89" s="12"/>
      <c r="BW89" s="12"/>
      <c r="BX89" s="12"/>
      <c r="BY89" s="12"/>
      <c r="BZ89" s="12"/>
      <c r="CA89" s="12"/>
      <c r="CB89" s="12"/>
      <c r="CC89" s="12"/>
      <c r="CD89" s="12"/>
      <c r="CE89" s="12"/>
      <c r="CF89" s="12"/>
      <c r="CG89" s="12"/>
      <c r="CH89" s="12"/>
      <c r="CI89" s="12"/>
      <c r="CJ89" s="12"/>
      <c r="CK89" s="12"/>
      <c r="CL89" s="13"/>
    </row>
    <row r="90" spans="1:90" x14ac:dyDescent="0.3">
      <c r="A90" s="448"/>
      <c r="B90" s="39" t="s">
        <v>22</v>
      </c>
      <c r="C90" s="39"/>
      <c r="D90" s="483"/>
      <c r="F90" s="12"/>
      <c r="G90" s="12"/>
      <c r="H90" s="12"/>
      <c r="I90" s="12"/>
      <c r="J90" s="12"/>
      <c r="K90" s="12"/>
      <c r="L90" s="12"/>
      <c r="M90" s="12"/>
      <c r="N90" s="12"/>
      <c r="O90" s="12"/>
      <c r="P90" s="12"/>
      <c r="Q90" s="12"/>
      <c r="R90" s="12"/>
      <c r="S90" s="12"/>
      <c r="T90" s="12"/>
      <c r="U90" s="12"/>
      <c r="V90" s="12"/>
      <c r="W90" s="12"/>
      <c r="X90" s="12"/>
      <c r="Y90" s="12"/>
      <c r="Z90" s="12"/>
      <c r="AA90" s="12"/>
      <c r="AB90" s="12"/>
      <c r="AC90" s="12"/>
      <c r="AD90" s="12"/>
      <c r="AE90" s="12"/>
      <c r="AF90" s="12"/>
      <c r="AG90" s="12"/>
      <c r="AH90" s="12"/>
      <c r="AI90" s="12"/>
      <c r="AJ90" s="12"/>
      <c r="AK90" s="12"/>
      <c r="AL90" s="12"/>
      <c r="AM90" s="12"/>
      <c r="AN90" s="12"/>
      <c r="AO90" s="12"/>
      <c r="AP90" s="12"/>
      <c r="AQ90" s="12"/>
      <c r="AR90" s="12"/>
      <c r="AS90" s="12"/>
      <c r="AT90" s="12"/>
      <c r="AU90" s="12"/>
      <c r="AV90" s="12"/>
      <c r="AW90" s="12"/>
      <c r="AX90" s="12"/>
      <c r="AY90" s="12"/>
      <c r="AZ90" s="12"/>
      <c r="BA90" s="12"/>
      <c r="BB90" s="12"/>
      <c r="BC90" s="12"/>
      <c r="BD90" s="12"/>
      <c r="BE90" s="12"/>
      <c r="BF90" s="12"/>
      <c r="BG90" s="12"/>
      <c r="BH90" s="12"/>
      <c r="BI90" s="12"/>
      <c r="BJ90" s="12"/>
      <c r="BK90" s="12"/>
      <c r="BL90" s="12"/>
      <c r="BM90" s="12"/>
      <c r="BN90" s="12"/>
      <c r="BO90" s="12"/>
      <c r="BP90" s="12"/>
      <c r="BQ90" s="12"/>
      <c r="BR90" s="12"/>
      <c r="BS90" s="12"/>
      <c r="BT90" s="12"/>
      <c r="BU90" s="12"/>
      <c r="BV90" s="12"/>
      <c r="BW90" s="12"/>
      <c r="BX90" s="12"/>
      <c r="BY90" s="12"/>
      <c r="BZ90" s="12"/>
      <c r="CA90" s="12"/>
      <c r="CB90" s="12"/>
      <c r="CC90" s="12"/>
      <c r="CD90" s="12"/>
      <c r="CE90" s="12"/>
      <c r="CF90" s="12"/>
      <c r="CG90" s="12"/>
      <c r="CH90" s="12"/>
      <c r="CI90" s="12"/>
      <c r="CJ90" s="12"/>
      <c r="CK90" s="12"/>
      <c r="CL90" s="13"/>
    </row>
    <row r="91" spans="1:90" x14ac:dyDescent="0.3">
      <c r="A91" s="448"/>
      <c r="B91" s="39" t="s">
        <v>782</v>
      </c>
      <c r="C91" s="39"/>
      <c r="D91" s="452"/>
      <c r="E91" s="12"/>
      <c r="F91" s="12"/>
      <c r="G91" s="12"/>
      <c r="H91" s="12"/>
      <c r="I91" s="12"/>
      <c r="J91" s="12"/>
      <c r="K91" s="12"/>
      <c r="L91" s="12"/>
      <c r="M91" s="12"/>
      <c r="N91" s="12"/>
      <c r="O91" s="12"/>
      <c r="P91" s="12"/>
      <c r="Q91" s="12"/>
      <c r="R91" s="12"/>
      <c r="S91" s="12"/>
      <c r="T91" s="12"/>
      <c r="U91" s="12"/>
      <c r="V91" s="12"/>
      <c r="W91" s="12"/>
      <c r="X91" s="12"/>
      <c r="Y91" s="12"/>
      <c r="Z91" s="12"/>
      <c r="AA91" s="12"/>
      <c r="AB91" s="12"/>
      <c r="AC91" s="12"/>
      <c r="AD91" s="12"/>
      <c r="AE91" s="12"/>
      <c r="AF91" s="12"/>
      <c r="AG91" s="12"/>
      <c r="AH91" s="12"/>
      <c r="AI91" s="12"/>
      <c r="AJ91" s="12"/>
      <c r="AK91" s="12"/>
      <c r="AL91" s="12"/>
      <c r="AM91" s="12"/>
      <c r="AN91" s="12"/>
      <c r="AO91" s="12"/>
      <c r="AP91" s="12"/>
      <c r="AQ91" s="12"/>
      <c r="AR91" s="12"/>
      <c r="AS91" s="12"/>
      <c r="AT91" s="12"/>
      <c r="AU91" s="12"/>
      <c r="AV91" s="12"/>
      <c r="AW91" s="12"/>
      <c r="AX91" s="12"/>
      <c r="AY91" s="12"/>
      <c r="AZ91" s="12"/>
      <c r="BA91" s="12"/>
      <c r="BB91" s="12"/>
      <c r="BC91" s="12"/>
      <c r="BD91" s="12"/>
      <c r="BE91" s="12"/>
      <c r="BF91" s="12"/>
      <c r="BG91" s="12"/>
      <c r="BH91" s="12"/>
      <c r="BI91" s="12"/>
      <c r="BJ91" s="12"/>
      <c r="BK91" s="12"/>
      <c r="BL91" s="12"/>
      <c r="BM91" s="12"/>
      <c r="BN91" s="12"/>
      <c r="BO91" s="12"/>
      <c r="BP91" s="12"/>
      <c r="BQ91" s="12"/>
      <c r="BR91" s="12"/>
      <c r="BS91" s="12"/>
      <c r="BT91" s="12"/>
      <c r="BU91" s="12"/>
      <c r="BV91" s="12"/>
      <c r="BW91" s="12"/>
      <c r="BX91" s="12"/>
      <c r="BY91" s="12"/>
      <c r="BZ91" s="12"/>
      <c r="CA91" s="12"/>
      <c r="CB91" s="12"/>
      <c r="CC91" s="12"/>
      <c r="CD91" s="12"/>
      <c r="CE91" s="12"/>
      <c r="CF91" s="12"/>
      <c r="CG91" s="12"/>
      <c r="CH91" s="12"/>
      <c r="CI91" s="12"/>
      <c r="CJ91" s="12"/>
      <c r="CK91" s="12"/>
      <c r="CL91" s="13"/>
    </row>
    <row r="92" spans="1:90" x14ac:dyDescent="0.3">
      <c r="A92" s="447" t="s">
        <v>40</v>
      </c>
      <c r="B92" s="39" t="s">
        <v>41</v>
      </c>
      <c r="C92" s="39"/>
      <c r="D92" s="443">
        <v>1</v>
      </c>
      <c r="E92" s="12"/>
      <c r="F92" s="12"/>
      <c r="G92" s="12"/>
      <c r="H92" s="12"/>
      <c r="I92" s="12"/>
      <c r="J92" s="12"/>
      <c r="K92" s="12"/>
      <c r="L92" s="12"/>
      <c r="M92" s="12"/>
      <c r="N92" s="12"/>
      <c r="O92" s="12"/>
      <c r="P92" s="12"/>
      <c r="Q92" s="12"/>
      <c r="R92" s="12"/>
      <c r="S92" s="12"/>
      <c r="T92" s="12"/>
      <c r="U92" s="12"/>
      <c r="V92" s="12"/>
      <c r="W92" s="12"/>
      <c r="X92" s="12"/>
      <c r="Y92" s="12"/>
      <c r="Z92" s="12"/>
      <c r="AA92" s="12"/>
      <c r="AB92" s="12"/>
      <c r="AC92" s="12"/>
      <c r="AD92" s="12"/>
      <c r="AE92" s="12"/>
      <c r="AF92" s="12"/>
      <c r="AG92" s="12"/>
      <c r="AH92" s="12"/>
      <c r="AI92" s="12"/>
      <c r="AJ92" s="12"/>
      <c r="AK92" s="12"/>
      <c r="AL92" s="12"/>
      <c r="AM92" s="12"/>
      <c r="AN92" s="12"/>
      <c r="AO92" s="12"/>
      <c r="AP92" s="12"/>
      <c r="AQ92" s="12"/>
      <c r="AR92" s="12"/>
      <c r="AS92" s="12"/>
      <c r="AT92" s="12"/>
      <c r="AU92" s="12"/>
      <c r="AV92" s="12"/>
      <c r="AW92" s="12"/>
      <c r="AX92" s="12"/>
      <c r="AY92" s="12"/>
      <c r="AZ92" s="12"/>
      <c r="BA92" s="12"/>
      <c r="BB92" s="12"/>
      <c r="BC92" s="12"/>
      <c r="BD92" s="12"/>
      <c r="BE92" s="12"/>
      <c r="BF92" s="12"/>
      <c r="BG92" s="12"/>
      <c r="BH92" s="12"/>
      <c r="BI92" s="12"/>
      <c r="BJ92" s="12"/>
      <c r="BK92" s="12"/>
      <c r="BL92" s="12"/>
      <c r="BM92" s="12"/>
      <c r="BN92" s="12"/>
      <c r="BO92" s="12"/>
      <c r="BP92" s="12"/>
      <c r="BQ92" s="12"/>
      <c r="BR92" s="12"/>
      <c r="BS92" s="12"/>
      <c r="BT92" s="12"/>
      <c r="BU92" s="12"/>
      <c r="BV92" s="12"/>
      <c r="BW92" s="12"/>
      <c r="BX92" s="12"/>
      <c r="BY92" s="12"/>
      <c r="BZ92" s="12"/>
      <c r="CA92" s="12"/>
      <c r="CB92" s="12"/>
      <c r="CC92" s="12"/>
      <c r="CD92" s="12"/>
      <c r="CE92" s="12"/>
      <c r="CF92" s="12"/>
      <c r="CG92" s="12"/>
      <c r="CH92" s="12"/>
      <c r="CI92" s="12"/>
      <c r="CJ92" s="12"/>
      <c r="CK92" s="12"/>
      <c r="CL92" s="13"/>
    </row>
    <row r="93" spans="1:90" x14ac:dyDescent="0.3">
      <c r="A93" s="448"/>
      <c r="B93" s="39" t="s">
        <v>43</v>
      </c>
      <c r="C93" s="39"/>
      <c r="D93" s="443"/>
      <c r="E93" s="12"/>
      <c r="F93" s="12"/>
      <c r="G93" s="12"/>
      <c r="H93" s="12"/>
      <c r="I93" s="12"/>
      <c r="J93" s="12"/>
      <c r="K93" s="12"/>
      <c r="L93" s="12"/>
      <c r="M93" s="12"/>
      <c r="N93" s="12"/>
      <c r="O93" s="12"/>
      <c r="P93" s="12"/>
      <c r="Q93" s="12"/>
      <c r="R93" s="12"/>
      <c r="S93" s="12"/>
      <c r="T93" s="12"/>
      <c r="U93" s="12"/>
      <c r="V93" s="12"/>
      <c r="W93" s="12"/>
      <c r="X93" s="12"/>
      <c r="Y93" s="12"/>
      <c r="Z93" s="12"/>
      <c r="AA93" s="12"/>
      <c r="AB93" s="12"/>
      <c r="AC93" s="12"/>
      <c r="AD93" s="12"/>
      <c r="AE93" s="12"/>
      <c r="AF93" s="12"/>
      <c r="AG93" s="12"/>
      <c r="AH93" s="12"/>
      <c r="AI93" s="12"/>
      <c r="AJ93" s="12"/>
      <c r="AK93" s="12"/>
      <c r="AL93" s="12"/>
      <c r="AM93" s="12"/>
      <c r="AN93" s="12"/>
      <c r="AO93" s="12"/>
      <c r="AP93" s="12"/>
      <c r="AQ93" s="12"/>
      <c r="AR93" s="12"/>
      <c r="AS93" s="12"/>
      <c r="AT93" s="12"/>
      <c r="AU93" s="12"/>
      <c r="AV93" s="12"/>
      <c r="AW93" s="12"/>
      <c r="AX93" s="12"/>
      <c r="AY93" s="12"/>
      <c r="AZ93" s="12"/>
      <c r="BA93" s="12"/>
      <c r="BB93" s="12"/>
      <c r="BC93" s="12"/>
      <c r="BD93" s="12"/>
      <c r="BE93" s="12"/>
      <c r="BF93" s="12"/>
      <c r="BG93" s="12"/>
      <c r="BH93" s="12"/>
      <c r="BI93" s="12"/>
      <c r="BJ93" s="12"/>
      <c r="BK93" s="12"/>
      <c r="BL93" s="12"/>
      <c r="BM93" s="12"/>
      <c r="BN93" s="12"/>
      <c r="BO93" s="12"/>
      <c r="BP93" s="12"/>
      <c r="BQ93" s="12"/>
      <c r="BR93" s="12"/>
      <c r="BS93" s="12"/>
      <c r="BT93" s="12"/>
      <c r="BU93" s="12"/>
      <c r="BV93" s="12"/>
      <c r="BW93" s="12"/>
      <c r="BX93" s="12"/>
      <c r="BY93" s="12"/>
      <c r="BZ93" s="12"/>
      <c r="CA93" s="12"/>
      <c r="CB93" s="12"/>
      <c r="CC93" s="12"/>
      <c r="CD93" s="12"/>
      <c r="CE93" s="12"/>
      <c r="CF93" s="12"/>
      <c r="CG93" s="12"/>
      <c r="CH93" s="12"/>
      <c r="CI93" s="12"/>
      <c r="CJ93" s="12"/>
      <c r="CK93" s="12"/>
      <c r="CL93" s="13"/>
    </row>
    <row r="94" spans="1:90" x14ac:dyDescent="0.3">
      <c r="A94" s="448"/>
      <c r="B94" s="39" t="s">
        <v>783</v>
      </c>
      <c r="C94" s="39"/>
      <c r="D94" s="443"/>
      <c r="E94" s="12"/>
      <c r="F94" s="12"/>
      <c r="G94" s="12"/>
      <c r="H94" s="12"/>
      <c r="I94" s="12"/>
      <c r="J94" s="12"/>
      <c r="K94" s="12"/>
      <c r="L94" s="12"/>
      <c r="M94" s="12"/>
      <c r="N94" s="12"/>
      <c r="O94" s="12"/>
      <c r="P94" s="12"/>
      <c r="Q94" s="12"/>
      <c r="R94" s="12"/>
      <c r="S94" s="12"/>
      <c r="T94" s="12"/>
      <c r="U94" s="12"/>
      <c r="V94" s="12"/>
      <c r="W94" s="12"/>
      <c r="X94" s="12"/>
      <c r="Y94" s="12"/>
      <c r="Z94" s="12"/>
      <c r="AA94" s="12"/>
      <c r="AB94" s="12"/>
      <c r="AC94" s="12"/>
      <c r="AD94" s="12"/>
      <c r="AE94" s="12"/>
      <c r="AF94" s="12"/>
      <c r="AG94" s="12"/>
      <c r="AH94" s="12"/>
      <c r="AI94" s="12"/>
      <c r="AJ94" s="12"/>
      <c r="AK94" s="12"/>
      <c r="AL94" s="12"/>
      <c r="AM94" s="12"/>
      <c r="AN94" s="12"/>
      <c r="AO94" s="12"/>
      <c r="AP94" s="12"/>
      <c r="AQ94" s="12"/>
      <c r="AR94" s="12"/>
      <c r="AS94" s="12"/>
      <c r="AT94" s="12"/>
      <c r="AU94" s="12"/>
      <c r="AV94" s="12"/>
      <c r="AW94" s="12"/>
      <c r="AX94" s="12"/>
      <c r="AY94" s="12"/>
      <c r="AZ94" s="12"/>
      <c r="BA94" s="12"/>
      <c r="BB94" s="12"/>
      <c r="BC94" s="12"/>
      <c r="BD94" s="12"/>
      <c r="BE94" s="12"/>
      <c r="BF94" s="12"/>
      <c r="BG94" s="12"/>
      <c r="BH94" s="12"/>
      <c r="BI94" s="12"/>
      <c r="BJ94" s="12"/>
      <c r="BK94" s="12"/>
      <c r="BL94" s="12"/>
      <c r="BM94" s="12"/>
      <c r="BN94" s="12"/>
      <c r="BO94" s="12"/>
      <c r="BP94" s="12"/>
      <c r="BQ94" s="12"/>
      <c r="BR94" s="12"/>
      <c r="BS94" s="12"/>
      <c r="BT94" s="12"/>
      <c r="BU94" s="12"/>
      <c r="BV94" s="12"/>
      <c r="BW94" s="12"/>
      <c r="BX94" s="12"/>
      <c r="BY94" s="12"/>
      <c r="BZ94" s="12"/>
      <c r="CA94" s="12"/>
      <c r="CB94" s="12"/>
      <c r="CC94" s="12"/>
      <c r="CD94" s="12"/>
      <c r="CE94" s="12"/>
      <c r="CF94" s="12"/>
      <c r="CG94" s="12"/>
      <c r="CH94" s="12"/>
      <c r="CI94" s="12"/>
      <c r="CJ94" s="12"/>
      <c r="CK94" s="12"/>
      <c r="CL94" s="13"/>
    </row>
    <row r="95" spans="1:90" x14ac:dyDescent="0.3">
      <c r="A95" s="448"/>
      <c r="B95" s="39"/>
      <c r="C95" s="39"/>
      <c r="D95" s="443"/>
      <c r="E95" s="12"/>
      <c r="F95" s="12"/>
      <c r="G95" s="12"/>
      <c r="H95" s="12"/>
      <c r="I95" s="12"/>
      <c r="J95" s="12"/>
      <c r="K95" s="12"/>
      <c r="L95" s="12"/>
      <c r="M95" s="12"/>
      <c r="N95" s="12"/>
      <c r="O95" s="12"/>
      <c r="P95" s="12"/>
      <c r="Q95" s="12"/>
      <c r="R95" s="12"/>
      <c r="S95" s="12"/>
      <c r="T95" s="12"/>
      <c r="U95" s="12"/>
      <c r="V95" s="12"/>
      <c r="W95" s="12"/>
      <c r="X95" s="12"/>
      <c r="Y95" s="12"/>
      <c r="Z95" s="12"/>
      <c r="AA95" s="12"/>
      <c r="AB95" s="12"/>
      <c r="AC95" s="12"/>
      <c r="AD95" s="12"/>
      <c r="AE95" s="12"/>
      <c r="AF95" s="12"/>
      <c r="AG95" s="12"/>
      <c r="AH95" s="12"/>
      <c r="AI95" s="12"/>
      <c r="AJ95" s="12"/>
      <c r="AK95" s="12"/>
      <c r="AL95" s="12"/>
      <c r="AM95" s="12"/>
      <c r="AN95" s="12"/>
      <c r="AO95" s="12"/>
      <c r="AP95" s="12"/>
      <c r="AQ95" s="12"/>
      <c r="AR95" s="12"/>
      <c r="AS95" s="12"/>
      <c r="AT95" s="12"/>
      <c r="AU95" s="12"/>
      <c r="AV95" s="12"/>
      <c r="AW95" s="12"/>
      <c r="AX95" s="12"/>
      <c r="AY95" s="12"/>
      <c r="AZ95" s="12"/>
      <c r="BA95" s="12"/>
      <c r="BB95" s="12"/>
      <c r="BC95" s="12"/>
      <c r="BD95" s="12"/>
      <c r="BE95" s="12"/>
      <c r="BF95" s="12"/>
      <c r="BG95" s="12"/>
      <c r="BH95" s="12"/>
      <c r="BI95" s="12"/>
      <c r="BJ95" s="12"/>
      <c r="BK95" s="12"/>
      <c r="BL95" s="12"/>
      <c r="BM95" s="12"/>
      <c r="BN95" s="12"/>
      <c r="BO95" s="12"/>
      <c r="BP95" s="12"/>
      <c r="BQ95" s="12"/>
      <c r="BR95" s="12"/>
      <c r="BS95" s="12"/>
      <c r="BT95" s="12"/>
      <c r="BU95" s="12"/>
      <c r="BV95" s="12"/>
      <c r="BW95" s="12"/>
      <c r="BX95" s="12"/>
      <c r="BY95" s="12"/>
      <c r="BZ95" s="12"/>
      <c r="CA95" s="12"/>
      <c r="CB95" s="12"/>
      <c r="CC95" s="12"/>
      <c r="CD95" s="12"/>
      <c r="CE95" s="12"/>
      <c r="CF95" s="12"/>
      <c r="CG95" s="12"/>
      <c r="CH95" s="12"/>
      <c r="CI95" s="12"/>
      <c r="CJ95" s="12"/>
      <c r="CK95" s="12"/>
      <c r="CL95" s="13"/>
    </row>
    <row r="96" spans="1:90" x14ac:dyDescent="0.3">
      <c r="A96" s="449" t="s">
        <v>5</v>
      </c>
      <c r="B96" s="16" t="s">
        <v>4</v>
      </c>
      <c r="C96" s="75">
        <v>0.08</v>
      </c>
      <c r="D96" s="443">
        <v>1</v>
      </c>
      <c r="E96" s="12"/>
      <c r="F96" s="12"/>
      <c r="G96" s="12"/>
      <c r="H96" s="12"/>
      <c r="I96" s="12"/>
      <c r="J96" s="12"/>
      <c r="K96" s="12"/>
      <c r="L96" s="12"/>
      <c r="M96" s="12"/>
      <c r="N96" s="12"/>
      <c r="O96" s="12"/>
      <c r="P96" s="12"/>
      <c r="Q96" s="12"/>
      <c r="R96" s="12"/>
      <c r="S96" s="12"/>
      <c r="T96" s="12"/>
      <c r="U96" s="12"/>
      <c r="V96" s="12"/>
      <c r="W96" s="12"/>
      <c r="X96" s="12"/>
      <c r="Y96" s="12"/>
      <c r="Z96" s="12"/>
      <c r="AA96" s="12"/>
      <c r="AB96" s="12"/>
      <c r="AC96" s="12"/>
      <c r="AD96" s="12"/>
      <c r="AE96" s="12"/>
      <c r="AF96" s="12"/>
      <c r="AG96" s="12"/>
      <c r="AH96" s="12"/>
      <c r="AI96" s="12"/>
      <c r="AJ96" s="12"/>
      <c r="AK96" s="12"/>
      <c r="AL96" s="12"/>
      <c r="AM96" s="12"/>
      <c r="AN96" s="12"/>
      <c r="AO96" s="12"/>
      <c r="AP96" s="12"/>
      <c r="AQ96" s="12"/>
      <c r="AR96" s="12"/>
      <c r="AS96" s="12"/>
      <c r="AT96" s="12"/>
      <c r="AU96" s="12"/>
      <c r="AV96" s="12"/>
      <c r="AW96" s="12"/>
      <c r="AX96" s="12"/>
      <c r="AY96" s="12"/>
      <c r="AZ96" s="12"/>
      <c r="BA96" s="12"/>
      <c r="BB96" s="12"/>
      <c r="BC96" s="12"/>
      <c r="BD96" s="12"/>
      <c r="BE96" s="12"/>
      <c r="BF96" s="12"/>
      <c r="BG96" s="12"/>
      <c r="BH96" s="12"/>
      <c r="BI96" s="12"/>
      <c r="BJ96" s="12"/>
      <c r="BK96" s="12"/>
      <c r="BL96" s="12"/>
      <c r="BM96" s="12"/>
      <c r="BN96" s="12"/>
      <c r="BO96" s="12"/>
      <c r="BP96" s="12"/>
      <c r="BQ96" s="12"/>
      <c r="BR96" s="12"/>
      <c r="BS96" s="12"/>
      <c r="BT96" s="12"/>
      <c r="BU96" s="12"/>
      <c r="BV96" s="12"/>
      <c r="BW96" s="12"/>
      <c r="BX96" s="12"/>
      <c r="BY96" s="12"/>
      <c r="BZ96" s="12"/>
      <c r="CA96" s="12"/>
      <c r="CB96" s="12"/>
      <c r="CC96" s="12"/>
      <c r="CD96" s="12"/>
      <c r="CE96" s="12"/>
      <c r="CF96" s="12"/>
      <c r="CG96" s="12"/>
      <c r="CH96" s="12"/>
      <c r="CI96" s="12"/>
      <c r="CJ96" s="12"/>
      <c r="CK96" s="12"/>
      <c r="CL96" s="13"/>
    </row>
    <row r="97" spans="1:90" x14ac:dyDescent="0.3">
      <c r="A97" s="450"/>
      <c r="B97" s="17" t="s">
        <v>784</v>
      </c>
      <c r="C97" s="18"/>
      <c r="D97" s="444"/>
      <c r="E97" s="12"/>
      <c r="F97" s="12"/>
      <c r="G97" s="12"/>
      <c r="H97" s="12"/>
      <c r="I97" s="12"/>
      <c r="J97" s="12"/>
      <c r="K97" s="12"/>
      <c r="L97" s="12"/>
      <c r="M97" s="12"/>
      <c r="N97" s="12"/>
      <c r="O97" s="12"/>
      <c r="P97" s="12"/>
      <c r="Q97" s="12"/>
      <c r="R97" s="12"/>
      <c r="S97" s="12"/>
      <c r="T97" s="12"/>
      <c r="U97" s="12"/>
      <c r="V97" s="12"/>
      <c r="W97" s="12"/>
      <c r="X97" s="12"/>
      <c r="Y97" s="12"/>
      <c r="Z97" s="12"/>
      <c r="AA97" s="12"/>
      <c r="AB97" s="12"/>
      <c r="AC97" s="12"/>
      <c r="AD97" s="12"/>
      <c r="AE97" s="12"/>
      <c r="AF97" s="12"/>
      <c r="AG97" s="12"/>
      <c r="AH97" s="12"/>
      <c r="AI97" s="12"/>
      <c r="AJ97" s="12"/>
      <c r="AK97" s="12"/>
      <c r="AL97" s="12"/>
      <c r="AM97" s="12"/>
      <c r="AN97" s="12"/>
      <c r="AO97" s="12"/>
      <c r="AP97" s="12"/>
      <c r="AQ97" s="12"/>
      <c r="AR97" s="12"/>
      <c r="AS97" s="12"/>
      <c r="AT97" s="12"/>
      <c r="AU97" s="12"/>
      <c r="AV97" s="12"/>
      <c r="AW97" s="12"/>
      <c r="AX97" s="12"/>
      <c r="AY97" s="12"/>
      <c r="AZ97" s="12"/>
      <c r="BA97" s="12"/>
      <c r="BB97" s="12"/>
      <c r="BC97" s="12"/>
      <c r="BD97" s="12"/>
      <c r="BE97" s="12"/>
      <c r="BF97" s="12"/>
      <c r="BG97" s="12"/>
      <c r="BH97" s="12"/>
      <c r="BI97" s="12"/>
      <c r="BJ97" s="12"/>
      <c r="BK97" s="12"/>
      <c r="BL97" s="12"/>
      <c r="BM97" s="12"/>
      <c r="BN97" s="12"/>
      <c r="BO97" s="12"/>
      <c r="BP97" s="12"/>
      <c r="BQ97" s="12"/>
      <c r="BR97" s="12"/>
      <c r="BS97" s="12"/>
      <c r="BT97" s="12"/>
      <c r="BU97" s="12"/>
      <c r="BV97" s="12"/>
      <c r="BW97" s="12"/>
      <c r="BX97" s="12"/>
      <c r="BY97" s="12"/>
      <c r="BZ97" s="12"/>
      <c r="CA97" s="12"/>
      <c r="CB97" s="12"/>
      <c r="CC97" s="12"/>
      <c r="CD97" s="12"/>
      <c r="CE97" s="12"/>
      <c r="CF97" s="12"/>
      <c r="CG97" s="12"/>
      <c r="CH97" s="12"/>
      <c r="CI97" s="12"/>
      <c r="CJ97" s="12"/>
      <c r="CK97" s="12"/>
      <c r="CL97" s="13"/>
    </row>
    <row r="98" spans="1:90" x14ac:dyDescent="0.3">
      <c r="A98" s="451"/>
      <c r="B98" s="156"/>
      <c r="C98" s="18"/>
      <c r="D98" s="444"/>
      <c r="E98" s="12"/>
      <c r="F98" s="12"/>
      <c r="G98" s="12"/>
      <c r="H98" s="12"/>
      <c r="I98" s="12"/>
      <c r="J98" s="12"/>
      <c r="K98" s="12"/>
      <c r="L98" s="12"/>
      <c r="M98" s="12"/>
      <c r="N98" s="12"/>
      <c r="O98" s="12"/>
      <c r="P98" s="12"/>
      <c r="Q98" s="12"/>
      <c r="R98" s="12"/>
      <c r="S98" s="12"/>
      <c r="T98" s="12"/>
      <c r="U98" s="12"/>
      <c r="V98" s="12"/>
      <c r="W98" s="12"/>
      <c r="X98" s="12"/>
      <c r="Y98" s="12"/>
      <c r="Z98" s="12"/>
      <c r="AA98" s="12"/>
      <c r="AB98" s="12"/>
      <c r="AC98" s="12"/>
      <c r="AD98" s="12"/>
      <c r="AE98" s="12"/>
      <c r="AF98" s="12"/>
      <c r="AG98" s="12"/>
      <c r="AH98" s="12"/>
      <c r="AI98" s="12"/>
      <c r="AJ98" s="12"/>
      <c r="AK98" s="12"/>
      <c r="AL98" s="12"/>
      <c r="AM98" s="12"/>
      <c r="AN98" s="12"/>
      <c r="AO98" s="12"/>
      <c r="AP98" s="12"/>
      <c r="AQ98" s="12"/>
      <c r="AR98" s="12"/>
      <c r="AS98" s="12"/>
      <c r="AT98" s="12"/>
      <c r="AU98" s="12"/>
      <c r="AV98" s="12"/>
      <c r="AW98" s="12"/>
      <c r="AX98" s="12"/>
      <c r="AY98" s="12"/>
      <c r="AZ98" s="12"/>
      <c r="BA98" s="12"/>
      <c r="BB98" s="12"/>
      <c r="BC98" s="12"/>
      <c r="BD98" s="12"/>
      <c r="BE98" s="12"/>
      <c r="BF98" s="12"/>
      <c r="BG98" s="12"/>
      <c r="BH98" s="12"/>
      <c r="BI98" s="12"/>
      <c r="BJ98" s="12"/>
      <c r="BK98" s="12"/>
      <c r="BL98" s="12"/>
      <c r="BM98" s="12"/>
      <c r="BN98" s="12"/>
      <c r="BO98" s="12"/>
      <c r="BP98" s="12"/>
      <c r="BQ98" s="12"/>
      <c r="BR98" s="12"/>
      <c r="BS98" s="12"/>
      <c r="BT98" s="12"/>
      <c r="BU98" s="12"/>
      <c r="BV98" s="12"/>
      <c r="BW98" s="12"/>
      <c r="BX98" s="12"/>
      <c r="BY98" s="12"/>
      <c r="BZ98" s="12"/>
      <c r="CA98" s="12"/>
      <c r="CB98" s="12"/>
      <c r="CC98" s="12"/>
      <c r="CD98" s="12"/>
      <c r="CE98" s="12"/>
      <c r="CF98" s="12"/>
      <c r="CG98" s="12"/>
      <c r="CH98" s="12"/>
      <c r="CI98" s="12"/>
      <c r="CJ98" s="12"/>
      <c r="CK98" s="12"/>
      <c r="CL98" s="13"/>
    </row>
    <row r="99" spans="1:90" x14ac:dyDescent="0.3">
      <c r="A99" s="9" t="s">
        <v>29</v>
      </c>
      <c r="B99" s="21"/>
      <c r="C99" s="21"/>
      <c r="D99" s="147" t="s">
        <v>572</v>
      </c>
      <c r="E99" s="81">
        <f>+E67</f>
        <v>0</v>
      </c>
      <c r="F99" s="10"/>
      <c r="G99" s="10"/>
      <c r="H99" s="10"/>
      <c r="I99" s="10"/>
      <c r="J99" s="10"/>
      <c r="K99" s="10"/>
      <c r="L99" s="10"/>
      <c r="M99" s="10"/>
      <c r="N99" s="10"/>
      <c r="O99" s="10"/>
      <c r="P99" s="10"/>
      <c r="Q99" s="10"/>
      <c r="R99" s="10"/>
      <c r="S99" s="10"/>
      <c r="T99" s="10"/>
      <c r="U99" s="10"/>
      <c r="V99" s="10"/>
      <c r="W99" s="10"/>
      <c r="X99" s="10"/>
      <c r="Y99" s="10"/>
      <c r="Z99" s="10"/>
      <c r="AA99" s="10"/>
      <c r="AB99" s="10"/>
      <c r="AC99" s="10"/>
      <c r="AD99" s="10"/>
      <c r="AE99" s="10"/>
      <c r="AF99" s="10"/>
      <c r="AG99" s="10"/>
      <c r="AH99" s="10"/>
      <c r="AI99" s="10"/>
      <c r="AJ99" s="10"/>
      <c r="AK99" s="10"/>
      <c r="AL99" s="10"/>
      <c r="AM99" s="10"/>
      <c r="AN99" s="10"/>
      <c r="AO99" s="10"/>
      <c r="AP99" s="10"/>
      <c r="AQ99" s="10"/>
      <c r="AR99" s="10"/>
      <c r="AS99" s="10"/>
      <c r="AT99" s="10"/>
      <c r="AU99" s="10"/>
      <c r="AV99" s="10"/>
      <c r="AW99" s="10"/>
      <c r="AX99" s="10"/>
      <c r="AY99" s="10"/>
      <c r="AZ99" s="10"/>
      <c r="BA99" s="10"/>
      <c r="BB99" s="10"/>
      <c r="BC99" s="10"/>
      <c r="BD99" s="10"/>
      <c r="BE99" s="10"/>
      <c r="BF99" s="10"/>
      <c r="BG99" s="10"/>
      <c r="BH99" s="10"/>
      <c r="BI99" s="10"/>
      <c r="BJ99" s="10"/>
      <c r="BK99" s="10"/>
      <c r="BL99" s="10"/>
      <c r="BM99" s="10"/>
      <c r="BN99" s="10"/>
      <c r="BO99" s="10"/>
      <c r="BP99" s="10"/>
      <c r="BQ99" s="10"/>
      <c r="BR99" s="10"/>
      <c r="BS99" s="10"/>
      <c r="BT99" s="10"/>
      <c r="BU99" s="10"/>
      <c r="BV99" s="10"/>
      <c r="BW99" s="10"/>
      <c r="BX99" s="10"/>
      <c r="BY99" s="10"/>
      <c r="BZ99" s="10"/>
      <c r="CA99" s="10"/>
      <c r="CB99" s="10"/>
      <c r="CC99" s="10"/>
      <c r="CD99" s="10"/>
      <c r="CE99" s="10"/>
      <c r="CF99" s="10"/>
      <c r="CG99" s="10"/>
      <c r="CH99" s="10"/>
      <c r="CI99" s="10"/>
      <c r="CJ99" s="10"/>
      <c r="CK99" s="10"/>
      <c r="CL99" s="11"/>
    </row>
    <row r="100" spans="1:90" x14ac:dyDescent="0.3">
      <c r="A100" s="447" t="s">
        <v>30</v>
      </c>
      <c r="B100" s="39" t="s">
        <v>31</v>
      </c>
      <c r="C100" s="39" t="s">
        <v>786</v>
      </c>
      <c r="D100" s="443">
        <v>1</v>
      </c>
      <c r="H100" s="12"/>
      <c r="I100" s="12"/>
      <c r="J100" s="12"/>
      <c r="K100" s="12"/>
      <c r="L100" s="12"/>
      <c r="M100" s="12"/>
      <c r="N100" s="12"/>
      <c r="O100" s="12"/>
      <c r="P100" s="12"/>
      <c r="Q100" s="12"/>
      <c r="R100" s="12"/>
      <c r="S100" s="12"/>
      <c r="T100" s="12"/>
      <c r="U100" s="12"/>
      <c r="V100" s="12"/>
      <c r="W100" s="12"/>
      <c r="X100" s="12"/>
      <c r="Y100" s="12"/>
      <c r="Z100" s="12"/>
      <c r="AA100" s="12"/>
      <c r="AB100" s="12"/>
      <c r="AC100" s="12"/>
      <c r="AD100" s="12"/>
      <c r="AE100" s="12"/>
      <c r="AF100" s="12"/>
      <c r="AG100" s="12"/>
      <c r="AH100" s="12"/>
      <c r="AI100" s="12"/>
      <c r="AJ100" s="12"/>
      <c r="AK100" s="12"/>
      <c r="AL100" s="12"/>
      <c r="AM100" s="12"/>
      <c r="AN100" s="12"/>
      <c r="AO100" s="12"/>
      <c r="AP100" s="12"/>
      <c r="AQ100" s="12"/>
      <c r="AR100" s="12"/>
      <c r="AS100" s="12"/>
      <c r="AT100" s="12"/>
      <c r="AU100" s="12"/>
      <c r="AV100" s="12"/>
      <c r="AW100" s="12"/>
      <c r="AX100" s="12"/>
      <c r="AY100" s="12"/>
      <c r="AZ100" s="12"/>
      <c r="BA100" s="12"/>
      <c r="BB100" s="12"/>
      <c r="BC100" s="12"/>
      <c r="BD100" s="12"/>
      <c r="BE100" s="12"/>
      <c r="BF100" s="12"/>
      <c r="BG100" s="12"/>
      <c r="BH100" s="12"/>
      <c r="BI100" s="12"/>
      <c r="BJ100" s="12"/>
      <c r="BK100" s="12"/>
      <c r="BL100" s="12"/>
      <c r="BM100" s="12"/>
      <c r="BN100" s="12"/>
      <c r="BO100" s="12"/>
      <c r="BP100" s="12"/>
      <c r="BQ100" s="12"/>
      <c r="BR100" s="12"/>
      <c r="BS100" s="12"/>
      <c r="BT100" s="12"/>
      <c r="BU100" s="12"/>
      <c r="BV100" s="12"/>
      <c r="BW100" s="12"/>
      <c r="BX100" s="12"/>
      <c r="BY100" s="12"/>
      <c r="BZ100" s="12"/>
      <c r="CA100" s="12"/>
      <c r="CB100" s="12"/>
      <c r="CC100" s="12"/>
      <c r="CD100" s="12"/>
      <c r="CE100" s="12"/>
      <c r="CF100" s="12"/>
      <c r="CG100" s="12"/>
      <c r="CH100" s="12"/>
      <c r="CI100" s="12"/>
      <c r="CJ100" s="12"/>
      <c r="CK100" s="12"/>
      <c r="CL100" s="13"/>
    </row>
    <row r="101" spans="1:90" x14ac:dyDescent="0.3">
      <c r="A101" s="448"/>
      <c r="B101" s="39" t="s">
        <v>34</v>
      </c>
      <c r="C101" s="39"/>
      <c r="D101" s="443"/>
      <c r="H101" s="12"/>
      <c r="I101" s="12"/>
      <c r="J101" s="12"/>
      <c r="K101" s="12"/>
      <c r="L101" s="12"/>
      <c r="M101" s="12"/>
      <c r="N101" s="12"/>
      <c r="O101" s="12"/>
      <c r="P101" s="12"/>
      <c r="Q101" s="12"/>
      <c r="R101" s="12"/>
      <c r="S101" s="12"/>
      <c r="T101" s="12"/>
      <c r="U101" s="12"/>
      <c r="V101" s="12"/>
      <c r="W101" s="12"/>
      <c r="X101" s="12"/>
      <c r="Y101" s="12"/>
      <c r="Z101" s="12"/>
      <c r="AA101" s="12"/>
      <c r="AB101" s="12"/>
      <c r="AC101" s="12"/>
      <c r="AD101" s="12"/>
      <c r="AE101" s="12"/>
      <c r="AF101" s="12"/>
      <c r="AG101" s="12"/>
      <c r="AH101" s="12"/>
      <c r="AI101" s="12"/>
      <c r="AJ101" s="12"/>
      <c r="AK101" s="12"/>
      <c r="AL101" s="12"/>
      <c r="AM101" s="12"/>
      <c r="AN101" s="12"/>
      <c r="AO101" s="12"/>
      <c r="AP101" s="12"/>
      <c r="AQ101" s="12"/>
      <c r="AR101" s="12"/>
      <c r="AS101" s="12"/>
      <c r="AT101" s="12"/>
      <c r="AU101" s="12"/>
      <c r="AV101" s="12"/>
      <c r="AW101" s="12"/>
      <c r="AX101" s="12"/>
      <c r="AY101" s="12"/>
      <c r="AZ101" s="12"/>
      <c r="BA101" s="12"/>
      <c r="BB101" s="12"/>
      <c r="BC101" s="12"/>
      <c r="BD101" s="12"/>
      <c r="BE101" s="12"/>
      <c r="BF101" s="12"/>
      <c r="BG101" s="12"/>
      <c r="BH101" s="12"/>
      <c r="BI101" s="12"/>
      <c r="BJ101" s="12"/>
      <c r="BK101" s="12"/>
      <c r="BL101" s="12"/>
      <c r="BM101" s="12"/>
      <c r="BN101" s="12"/>
      <c r="BO101" s="12"/>
      <c r="BP101" s="12"/>
      <c r="BQ101" s="12"/>
      <c r="BR101" s="12"/>
      <c r="BS101" s="12"/>
      <c r="BT101" s="12"/>
      <c r="BU101" s="12"/>
      <c r="BV101" s="12"/>
      <c r="BW101" s="12"/>
      <c r="BX101" s="12"/>
      <c r="BY101" s="12"/>
      <c r="BZ101" s="12"/>
      <c r="CA101" s="12"/>
      <c r="CB101" s="12"/>
      <c r="CC101" s="12"/>
      <c r="CD101" s="12"/>
      <c r="CE101" s="12"/>
      <c r="CF101" s="12"/>
      <c r="CG101" s="12"/>
      <c r="CH101" s="12"/>
      <c r="CI101" s="12"/>
      <c r="CJ101" s="12"/>
      <c r="CK101" s="12"/>
      <c r="CL101" s="13"/>
    </row>
    <row r="102" spans="1:90" x14ac:dyDescent="0.3">
      <c r="A102" s="448"/>
      <c r="B102" s="39" t="s">
        <v>35</v>
      </c>
      <c r="C102" s="39"/>
      <c r="D102" s="443"/>
      <c r="H102" s="12"/>
      <c r="I102" s="12"/>
      <c r="J102" s="12"/>
      <c r="K102" s="12"/>
      <c r="L102" s="12"/>
      <c r="M102" s="12"/>
      <c r="N102" s="12"/>
      <c r="O102" s="12"/>
      <c r="P102" s="12"/>
      <c r="Q102" s="12"/>
      <c r="R102" s="12"/>
      <c r="S102" s="12"/>
      <c r="T102" s="12"/>
      <c r="U102" s="12"/>
      <c r="V102" s="12"/>
      <c r="W102" s="12"/>
      <c r="X102" s="12"/>
      <c r="Y102" s="12"/>
      <c r="Z102" s="12"/>
      <c r="AA102" s="12"/>
      <c r="AB102" s="12"/>
      <c r="AC102" s="12"/>
      <c r="AD102" s="12"/>
      <c r="AE102" s="12"/>
      <c r="AF102" s="12"/>
      <c r="AG102" s="12"/>
      <c r="AH102" s="12"/>
      <c r="AI102" s="12"/>
      <c r="AJ102" s="12"/>
      <c r="AK102" s="12"/>
      <c r="AL102" s="12"/>
      <c r="AM102" s="12"/>
      <c r="AN102" s="12"/>
      <c r="AO102" s="12"/>
      <c r="AP102" s="12"/>
      <c r="AQ102" s="12"/>
      <c r="AR102" s="12"/>
      <c r="AS102" s="12"/>
      <c r="AT102" s="12"/>
      <c r="AU102" s="12"/>
      <c r="AV102" s="12"/>
      <c r="AW102" s="12"/>
      <c r="AX102" s="12"/>
      <c r="AY102" s="12"/>
      <c r="AZ102" s="12"/>
      <c r="BA102" s="12"/>
      <c r="BB102" s="12"/>
      <c r="BC102" s="12"/>
      <c r="BD102" s="12"/>
      <c r="BE102" s="12"/>
      <c r="BF102" s="12"/>
      <c r="BG102" s="12"/>
      <c r="BH102" s="12"/>
      <c r="BI102" s="12"/>
      <c r="BJ102" s="12"/>
      <c r="BK102" s="12"/>
      <c r="BL102" s="12"/>
      <c r="BM102" s="12"/>
      <c r="BN102" s="12"/>
      <c r="BO102" s="12"/>
      <c r="BP102" s="12"/>
      <c r="BQ102" s="12"/>
      <c r="BR102" s="12"/>
      <c r="BS102" s="12"/>
      <c r="BT102" s="12"/>
      <c r="BU102" s="12"/>
      <c r="BV102" s="12"/>
      <c r="BW102" s="12"/>
      <c r="BX102" s="12"/>
      <c r="BY102" s="12"/>
      <c r="BZ102" s="12"/>
      <c r="CA102" s="12"/>
      <c r="CB102" s="12"/>
      <c r="CC102" s="12"/>
      <c r="CD102" s="12"/>
      <c r="CE102" s="12"/>
      <c r="CF102" s="12"/>
      <c r="CG102" s="12"/>
      <c r="CH102" s="12"/>
      <c r="CI102" s="12"/>
      <c r="CJ102" s="12"/>
      <c r="CK102" s="12"/>
      <c r="CL102" s="13"/>
    </row>
    <row r="103" spans="1:90" x14ac:dyDescent="0.3">
      <c r="A103" s="448"/>
      <c r="B103" s="39" t="s">
        <v>36</v>
      </c>
      <c r="C103" s="39"/>
      <c r="D103" s="443"/>
      <c r="H103" s="12"/>
      <c r="I103" s="12"/>
      <c r="J103" s="12"/>
      <c r="K103" s="12"/>
      <c r="L103" s="12"/>
      <c r="M103" s="12"/>
      <c r="N103" s="12"/>
      <c r="O103" s="12"/>
      <c r="P103" s="12"/>
      <c r="Q103" s="12"/>
      <c r="R103" s="12"/>
      <c r="S103" s="12"/>
      <c r="T103" s="12"/>
      <c r="U103" s="12"/>
      <c r="V103" s="12"/>
      <c r="W103" s="12"/>
      <c r="X103" s="12"/>
      <c r="Y103" s="12"/>
      <c r="Z103" s="12"/>
      <c r="AA103" s="12"/>
      <c r="AB103" s="12"/>
      <c r="AC103" s="12"/>
      <c r="AD103" s="12"/>
      <c r="AE103" s="12"/>
      <c r="AF103" s="12"/>
      <c r="AG103" s="12"/>
      <c r="AH103" s="12"/>
      <c r="AI103" s="12"/>
      <c r="AJ103" s="12"/>
      <c r="AK103" s="12"/>
      <c r="AL103" s="12"/>
      <c r="AM103" s="12"/>
      <c r="AN103" s="12"/>
      <c r="AO103" s="12"/>
      <c r="AP103" s="12"/>
      <c r="AQ103" s="12"/>
      <c r="AR103" s="12"/>
      <c r="AS103" s="12"/>
      <c r="AT103" s="12"/>
      <c r="AU103" s="12"/>
      <c r="AV103" s="12"/>
      <c r="AW103" s="12"/>
      <c r="AX103" s="12"/>
      <c r="AY103" s="12"/>
      <c r="AZ103" s="12"/>
      <c r="BA103" s="12"/>
      <c r="BB103" s="12"/>
      <c r="BC103" s="12"/>
      <c r="BD103" s="12"/>
      <c r="BE103" s="12"/>
      <c r="BF103" s="12"/>
      <c r="BG103" s="12"/>
      <c r="BH103" s="12"/>
      <c r="BI103" s="12"/>
      <c r="BJ103" s="12"/>
      <c r="BK103" s="12"/>
      <c r="BL103" s="12"/>
      <c r="BM103" s="12"/>
      <c r="BN103" s="12"/>
      <c r="BO103" s="12"/>
      <c r="BP103" s="12"/>
      <c r="BQ103" s="12"/>
      <c r="BR103" s="12"/>
      <c r="BS103" s="12"/>
      <c r="BT103" s="12"/>
      <c r="BU103" s="12"/>
      <c r="BV103" s="12"/>
      <c r="BW103" s="12"/>
      <c r="BX103" s="12"/>
      <c r="BY103" s="12"/>
      <c r="BZ103" s="12"/>
      <c r="CA103" s="12"/>
      <c r="CB103" s="12"/>
      <c r="CC103" s="12"/>
      <c r="CD103" s="12"/>
      <c r="CE103" s="12"/>
      <c r="CF103" s="12"/>
      <c r="CG103" s="12"/>
      <c r="CH103" s="12"/>
      <c r="CI103" s="12"/>
      <c r="CJ103" s="12"/>
      <c r="CK103" s="12"/>
      <c r="CL103" s="13"/>
    </row>
    <row r="104" spans="1:90" x14ac:dyDescent="0.3">
      <c r="A104" s="9" t="s">
        <v>37</v>
      </c>
      <c r="B104" s="10"/>
      <c r="C104" s="10"/>
      <c r="D104" s="147" t="s">
        <v>573</v>
      </c>
      <c r="E104" s="81">
        <v>0</v>
      </c>
      <c r="F104" s="10"/>
      <c r="G104" s="10"/>
      <c r="H104" s="10"/>
      <c r="I104" s="10"/>
      <c r="J104" s="10"/>
      <c r="K104" s="10"/>
      <c r="L104" s="10"/>
      <c r="M104" s="10"/>
      <c r="N104" s="10"/>
      <c r="O104" s="10"/>
      <c r="P104" s="10"/>
      <c r="Q104" s="10"/>
      <c r="R104" s="10"/>
      <c r="S104" s="10"/>
      <c r="T104" s="10"/>
      <c r="U104" s="10"/>
      <c r="V104" s="10"/>
      <c r="W104" s="10"/>
      <c r="X104" s="10"/>
      <c r="Y104" s="10"/>
      <c r="Z104" s="10"/>
      <c r="AA104" s="10"/>
      <c r="AB104" s="10"/>
      <c r="AC104" s="10"/>
      <c r="AD104" s="10"/>
      <c r="AE104" s="10"/>
      <c r="AF104" s="10"/>
      <c r="AG104" s="10"/>
      <c r="AH104" s="10"/>
      <c r="AI104" s="10"/>
      <c r="AJ104" s="10"/>
      <c r="AK104" s="10"/>
      <c r="AL104" s="10"/>
      <c r="AM104" s="10"/>
      <c r="AN104" s="10"/>
      <c r="AO104" s="10"/>
      <c r="AP104" s="10"/>
      <c r="AQ104" s="10"/>
      <c r="AR104" s="10"/>
      <c r="AS104" s="10"/>
      <c r="AT104" s="10"/>
      <c r="AU104" s="10"/>
      <c r="AV104" s="10"/>
      <c r="AW104" s="10"/>
      <c r="AX104" s="10"/>
      <c r="AY104" s="10"/>
      <c r="AZ104" s="10"/>
      <c r="BA104" s="10"/>
      <c r="BB104" s="10"/>
      <c r="BC104" s="10"/>
      <c r="BD104" s="10"/>
      <c r="BE104" s="10"/>
      <c r="BF104" s="10"/>
      <c r="BG104" s="10"/>
      <c r="BH104" s="10"/>
      <c r="BI104" s="10"/>
      <c r="BJ104" s="10"/>
      <c r="BK104" s="10"/>
      <c r="BL104" s="10"/>
      <c r="BM104" s="10"/>
      <c r="BN104" s="10"/>
      <c r="BO104" s="10"/>
      <c r="BP104" s="10"/>
      <c r="BQ104" s="10"/>
      <c r="BR104" s="10"/>
      <c r="BS104" s="10"/>
      <c r="BT104" s="10"/>
      <c r="BU104" s="10"/>
      <c r="BV104" s="10"/>
      <c r="BW104" s="10"/>
      <c r="BX104" s="10"/>
      <c r="BY104" s="10"/>
      <c r="BZ104" s="10"/>
      <c r="CA104" s="10"/>
      <c r="CB104" s="10"/>
      <c r="CC104" s="10"/>
      <c r="CD104" s="10"/>
      <c r="CE104" s="10"/>
      <c r="CF104" s="10"/>
      <c r="CG104" s="10"/>
      <c r="CH104" s="10"/>
      <c r="CI104" s="10"/>
      <c r="CJ104" s="10"/>
      <c r="CK104" s="10"/>
      <c r="CL104" s="11"/>
    </row>
    <row r="105" spans="1:90" x14ac:dyDescent="0.3">
      <c r="A105" s="447" t="s">
        <v>38</v>
      </c>
      <c r="B105" s="39" t="s">
        <v>39</v>
      </c>
      <c r="C105" s="39"/>
      <c r="D105" s="443">
        <v>2</v>
      </c>
      <c r="H105" s="12"/>
      <c r="I105" s="12"/>
      <c r="J105" s="12"/>
      <c r="K105" s="12"/>
      <c r="L105" s="12"/>
      <c r="M105" s="12"/>
      <c r="N105" s="12"/>
      <c r="O105" s="12"/>
      <c r="P105" s="12"/>
      <c r="Q105" s="12"/>
      <c r="R105" s="12"/>
      <c r="S105" s="12"/>
      <c r="T105" s="12"/>
      <c r="U105" s="12"/>
      <c r="V105" s="12"/>
      <c r="W105" s="12"/>
      <c r="X105" s="12"/>
      <c r="Y105" s="12"/>
      <c r="Z105" s="12"/>
      <c r="AA105" s="12"/>
      <c r="AB105" s="12"/>
      <c r="AC105" s="12"/>
      <c r="AD105" s="12"/>
      <c r="AE105" s="12"/>
      <c r="AF105" s="12"/>
      <c r="AG105" s="12"/>
      <c r="AH105" s="12"/>
      <c r="AI105" s="12"/>
      <c r="AJ105" s="12"/>
      <c r="AK105" s="12"/>
      <c r="AL105" s="12"/>
      <c r="AM105" s="12"/>
      <c r="AN105" s="12"/>
      <c r="AO105" s="12"/>
      <c r="AP105" s="12"/>
      <c r="AQ105" s="12"/>
      <c r="AR105" s="12"/>
      <c r="AS105" s="12"/>
      <c r="AT105" s="12"/>
      <c r="AU105" s="12"/>
      <c r="AV105" s="12"/>
      <c r="AW105" s="12"/>
      <c r="AX105" s="12"/>
      <c r="AY105" s="12"/>
      <c r="AZ105" s="12"/>
      <c r="BA105" s="12"/>
      <c r="BB105" s="12"/>
      <c r="BC105" s="12"/>
      <c r="BD105" s="12"/>
      <c r="BE105" s="12"/>
      <c r="BF105" s="12"/>
      <c r="BG105" s="12"/>
      <c r="BH105" s="12"/>
      <c r="BI105" s="12"/>
      <c r="BJ105" s="12"/>
      <c r="BK105" s="12"/>
      <c r="BL105" s="12"/>
      <c r="BM105" s="12"/>
      <c r="BN105" s="12"/>
      <c r="BO105" s="12"/>
      <c r="BP105" s="12"/>
      <c r="BQ105" s="12"/>
      <c r="BR105" s="12"/>
      <c r="BS105" s="12"/>
      <c r="BT105" s="12"/>
      <c r="BU105" s="12"/>
      <c r="BV105" s="12"/>
      <c r="BW105" s="12"/>
      <c r="BX105" s="12"/>
      <c r="BY105" s="12"/>
      <c r="BZ105" s="12"/>
      <c r="CA105" s="12"/>
      <c r="CB105" s="12"/>
      <c r="CC105" s="12"/>
      <c r="CD105" s="12"/>
      <c r="CE105" s="12"/>
      <c r="CF105" s="12"/>
      <c r="CG105" s="12"/>
      <c r="CH105" s="12"/>
      <c r="CI105" s="12"/>
      <c r="CJ105" s="12"/>
      <c r="CK105" s="12"/>
      <c r="CL105" s="13"/>
    </row>
    <row r="106" spans="1:90" x14ac:dyDescent="0.3">
      <c r="A106" s="448"/>
      <c r="B106" s="38" t="s">
        <v>42</v>
      </c>
      <c r="C106" s="39"/>
      <c r="D106" s="443"/>
      <c r="H106" s="12"/>
      <c r="I106" s="12"/>
      <c r="J106" s="12"/>
      <c r="K106" s="12"/>
      <c r="L106" s="12"/>
      <c r="M106" s="12"/>
      <c r="N106" s="12"/>
      <c r="O106" s="12"/>
      <c r="P106" s="12"/>
      <c r="Q106" s="12"/>
      <c r="R106" s="12"/>
      <c r="S106" s="12"/>
      <c r="T106" s="12"/>
      <c r="U106" s="12"/>
      <c r="V106" s="12"/>
      <c r="W106" s="12"/>
      <c r="X106" s="12"/>
      <c r="Y106" s="12"/>
      <c r="Z106" s="12"/>
      <c r="AA106" s="12"/>
      <c r="AB106" s="12"/>
      <c r="AC106" s="12"/>
      <c r="AD106" s="12"/>
      <c r="AE106" s="12"/>
      <c r="AF106" s="12"/>
      <c r="AG106" s="12"/>
      <c r="AH106" s="12"/>
      <c r="AI106" s="12"/>
      <c r="AJ106" s="12"/>
      <c r="AK106" s="12"/>
      <c r="AL106" s="12"/>
      <c r="AM106" s="12"/>
      <c r="AN106" s="12"/>
      <c r="AO106" s="12"/>
      <c r="AP106" s="12"/>
      <c r="AQ106" s="12"/>
      <c r="AR106" s="12"/>
      <c r="AS106" s="12"/>
      <c r="AT106" s="12"/>
      <c r="AU106" s="12"/>
      <c r="AV106" s="12"/>
      <c r="AW106" s="12"/>
      <c r="AX106" s="12"/>
      <c r="AY106" s="12"/>
      <c r="AZ106" s="12"/>
      <c r="BA106" s="12"/>
      <c r="BB106" s="12"/>
      <c r="BC106" s="12"/>
      <c r="BD106" s="12"/>
      <c r="BE106" s="12"/>
      <c r="BF106" s="12"/>
      <c r="BG106" s="12"/>
      <c r="BH106" s="12"/>
      <c r="BI106" s="12"/>
      <c r="BJ106" s="12"/>
      <c r="BK106" s="12"/>
      <c r="BL106" s="12"/>
      <c r="BM106" s="12"/>
      <c r="BN106" s="12"/>
      <c r="BO106" s="12"/>
      <c r="BP106" s="12"/>
      <c r="BQ106" s="12"/>
      <c r="BR106" s="12"/>
      <c r="BS106" s="12"/>
      <c r="BT106" s="12"/>
      <c r="BU106" s="12"/>
      <c r="BV106" s="12"/>
      <c r="BW106" s="12"/>
      <c r="BX106" s="12"/>
      <c r="BY106" s="12"/>
      <c r="BZ106" s="12"/>
      <c r="CA106" s="12"/>
      <c r="CB106" s="12"/>
      <c r="CC106" s="12"/>
      <c r="CD106" s="12"/>
      <c r="CE106" s="12"/>
      <c r="CF106" s="12"/>
      <c r="CG106" s="12"/>
      <c r="CH106" s="12"/>
      <c r="CI106" s="12"/>
      <c r="CJ106" s="12"/>
      <c r="CK106" s="12"/>
      <c r="CL106" s="13"/>
    </row>
    <row r="107" spans="1:90" x14ac:dyDescent="0.3">
      <c r="A107" s="448"/>
      <c r="B107" s="39" t="s">
        <v>785</v>
      </c>
      <c r="C107" s="39"/>
      <c r="D107" s="443"/>
      <c r="H107" s="12"/>
      <c r="I107" s="12"/>
      <c r="J107" s="12"/>
      <c r="K107" s="12"/>
      <c r="L107" s="12"/>
      <c r="M107" s="12"/>
      <c r="N107" s="12"/>
      <c r="O107" s="12"/>
      <c r="P107" s="12"/>
      <c r="Q107" s="12"/>
      <c r="R107" s="12"/>
      <c r="S107" s="12"/>
      <c r="T107" s="12"/>
      <c r="U107" s="12"/>
      <c r="V107" s="12"/>
      <c r="W107" s="12"/>
      <c r="X107" s="12"/>
      <c r="Y107" s="12"/>
      <c r="Z107" s="12"/>
      <c r="AA107" s="12"/>
      <c r="AB107" s="12"/>
      <c r="AC107" s="12"/>
      <c r="AD107" s="12"/>
      <c r="AE107" s="12"/>
      <c r="AF107" s="12"/>
      <c r="AG107" s="12"/>
      <c r="AH107" s="12"/>
      <c r="AI107" s="12"/>
      <c r="AJ107" s="12"/>
      <c r="AK107" s="12"/>
      <c r="AL107" s="12"/>
      <c r="AM107" s="12"/>
      <c r="AN107" s="12"/>
      <c r="AO107" s="12"/>
      <c r="AP107" s="12"/>
      <c r="AQ107" s="12"/>
      <c r="AR107" s="12"/>
      <c r="AS107" s="12"/>
      <c r="AT107" s="12"/>
      <c r="AU107" s="12"/>
      <c r="AV107" s="12"/>
      <c r="AW107" s="12"/>
      <c r="AX107" s="12"/>
      <c r="AY107" s="12"/>
      <c r="AZ107" s="12"/>
      <c r="BA107" s="12"/>
      <c r="BB107" s="12"/>
      <c r="BC107" s="12"/>
      <c r="BD107" s="12"/>
      <c r="BE107" s="12"/>
      <c r="BF107" s="12"/>
      <c r="BG107" s="12"/>
      <c r="BH107" s="12"/>
      <c r="BI107" s="12"/>
      <c r="BJ107" s="12"/>
      <c r="BK107" s="12"/>
      <c r="BL107" s="12"/>
      <c r="BM107" s="12"/>
      <c r="BN107" s="12"/>
      <c r="BO107" s="12"/>
      <c r="BP107" s="12"/>
      <c r="BQ107" s="12"/>
      <c r="BR107" s="12"/>
      <c r="BS107" s="12"/>
      <c r="BT107" s="12"/>
      <c r="BU107" s="12"/>
      <c r="BV107" s="12"/>
      <c r="BW107" s="12"/>
      <c r="BX107" s="12"/>
      <c r="BY107" s="12"/>
      <c r="BZ107" s="12"/>
      <c r="CA107" s="12"/>
      <c r="CB107" s="12"/>
      <c r="CC107" s="12"/>
      <c r="CD107" s="12"/>
      <c r="CE107" s="12"/>
      <c r="CF107" s="12"/>
      <c r="CG107" s="12"/>
      <c r="CH107" s="12"/>
      <c r="CI107" s="12"/>
      <c r="CJ107" s="12"/>
      <c r="CK107" s="12"/>
      <c r="CL107" s="13"/>
    </row>
    <row r="108" spans="1:90" ht="15" thickBot="1" x14ac:dyDescent="0.35">
      <c r="A108" s="448"/>
      <c r="B108" s="7"/>
      <c r="C108" s="39"/>
      <c r="D108" s="443"/>
      <c r="H108" s="41"/>
      <c r="I108" s="41"/>
      <c r="J108" s="41"/>
      <c r="K108" s="41"/>
      <c r="L108" s="41"/>
      <c r="M108" s="41"/>
      <c r="N108" s="41"/>
      <c r="O108" s="41"/>
      <c r="P108" s="41"/>
      <c r="Q108" s="41"/>
      <c r="R108" s="41"/>
      <c r="S108" s="41"/>
      <c r="T108" s="41"/>
      <c r="U108" s="41"/>
      <c r="V108" s="41"/>
      <c r="W108" s="41"/>
      <c r="X108" s="41"/>
      <c r="Y108" s="41"/>
      <c r="Z108" s="41"/>
      <c r="AA108" s="41"/>
      <c r="AB108" s="41"/>
      <c r="AC108" s="41"/>
      <c r="AD108" s="41"/>
      <c r="AE108" s="41"/>
      <c r="AF108" s="41"/>
      <c r="AG108" s="41"/>
      <c r="AH108" s="41"/>
      <c r="AI108" s="41"/>
      <c r="AJ108" s="41"/>
      <c r="AK108" s="41"/>
      <c r="AL108" s="41"/>
      <c r="AM108" s="41"/>
      <c r="AN108" s="41"/>
      <c r="AO108" s="41"/>
      <c r="AP108" s="41"/>
      <c r="AQ108" s="41"/>
      <c r="AR108" s="41"/>
      <c r="AS108" s="41"/>
      <c r="AT108" s="41"/>
      <c r="AU108" s="41"/>
      <c r="AV108" s="41"/>
      <c r="AW108" s="41"/>
      <c r="AX108" s="41"/>
      <c r="AY108" s="41"/>
      <c r="AZ108" s="41"/>
      <c r="BA108" s="41"/>
      <c r="BB108" s="41"/>
      <c r="BC108" s="41"/>
      <c r="BD108" s="41"/>
      <c r="BE108" s="41"/>
      <c r="BF108" s="41"/>
      <c r="BG108" s="41"/>
      <c r="BH108" s="41"/>
      <c r="BI108" s="41"/>
      <c r="BJ108" s="41"/>
      <c r="BK108" s="41"/>
      <c r="BL108" s="41"/>
      <c r="BM108" s="41"/>
      <c r="BN108" s="41"/>
      <c r="BO108" s="41"/>
      <c r="BP108" s="41"/>
      <c r="BQ108" s="41"/>
      <c r="BR108" s="41"/>
      <c r="BS108" s="41"/>
      <c r="BT108" s="41"/>
      <c r="BU108" s="41"/>
      <c r="BV108" s="41"/>
      <c r="BW108" s="41"/>
      <c r="BX108" s="41"/>
      <c r="BY108" s="41"/>
      <c r="BZ108" s="41"/>
      <c r="CA108" s="41"/>
      <c r="CB108" s="41"/>
      <c r="CC108" s="41"/>
      <c r="CD108" s="41"/>
      <c r="CE108" s="41"/>
      <c r="CF108" s="41"/>
      <c r="CG108" s="41"/>
      <c r="CH108" s="41"/>
      <c r="CI108" s="41"/>
      <c r="CJ108" s="41"/>
      <c r="CK108" s="41"/>
      <c r="CL108" s="42"/>
    </row>
    <row r="109" spans="1:90" x14ac:dyDescent="0.3">
      <c r="A109" s="9" t="s">
        <v>66</v>
      </c>
      <c r="B109" s="21"/>
      <c r="C109" s="21"/>
      <c r="D109" s="10"/>
      <c r="E109" s="10"/>
      <c r="F109" s="10"/>
      <c r="G109" s="10"/>
      <c r="H109" s="10"/>
      <c r="I109" s="10"/>
      <c r="J109" s="10"/>
      <c r="K109" s="10"/>
      <c r="L109" s="10"/>
      <c r="M109" s="10"/>
      <c r="N109" s="10"/>
      <c r="O109" s="10"/>
      <c r="P109" s="10"/>
      <c r="Q109" s="10"/>
      <c r="R109" s="10"/>
      <c r="S109" s="10"/>
      <c r="T109" s="10"/>
      <c r="U109" s="10"/>
      <c r="V109" s="10"/>
      <c r="W109" s="10"/>
      <c r="X109" s="10"/>
      <c r="Y109" s="10"/>
      <c r="Z109" s="10"/>
      <c r="AA109" s="10"/>
      <c r="AB109" s="10"/>
      <c r="AC109" s="10"/>
      <c r="AD109" s="10"/>
      <c r="AE109" s="10"/>
      <c r="AF109" s="10"/>
      <c r="AG109" s="10"/>
      <c r="AH109" s="10"/>
      <c r="AI109" s="10"/>
      <c r="AJ109" s="10"/>
      <c r="AK109" s="10"/>
      <c r="AL109" s="10"/>
      <c r="AM109" s="10"/>
      <c r="AN109" s="10"/>
      <c r="AO109" s="10"/>
      <c r="AP109" s="10"/>
      <c r="AQ109" s="10"/>
      <c r="AR109" s="10"/>
      <c r="AS109" s="10"/>
      <c r="AT109" s="10"/>
      <c r="AU109" s="10"/>
      <c r="AV109" s="10"/>
      <c r="AW109" s="10"/>
      <c r="AX109" s="10"/>
      <c r="AY109" s="10"/>
      <c r="AZ109" s="10"/>
      <c r="BA109" s="10"/>
      <c r="BB109" s="10"/>
      <c r="BC109" s="10"/>
      <c r="BD109" s="10"/>
      <c r="BE109" s="10"/>
      <c r="BF109" s="10"/>
      <c r="BG109" s="10"/>
      <c r="BH109" s="10"/>
      <c r="BI109" s="10"/>
      <c r="BJ109" s="10"/>
      <c r="BK109" s="10"/>
      <c r="BL109" s="10"/>
      <c r="BM109" s="10"/>
      <c r="BN109" s="10"/>
      <c r="BO109" s="10"/>
      <c r="BP109" s="10"/>
      <c r="BQ109" s="10"/>
      <c r="BR109" s="10"/>
      <c r="BS109" s="10"/>
      <c r="BT109" s="10"/>
      <c r="BU109" s="10"/>
      <c r="BV109" s="10"/>
      <c r="BW109" s="10"/>
      <c r="BX109" s="10"/>
      <c r="BY109" s="10"/>
      <c r="BZ109" s="10"/>
      <c r="CA109" s="10"/>
      <c r="CB109" s="10"/>
      <c r="CC109" s="10"/>
      <c r="CD109" s="10"/>
      <c r="CE109" s="10"/>
      <c r="CF109" s="10"/>
      <c r="CG109" s="10"/>
      <c r="CH109" s="10"/>
      <c r="CI109" s="10"/>
      <c r="CJ109" s="10"/>
      <c r="CK109" s="10"/>
      <c r="CL109" s="11"/>
    </row>
    <row r="110" spans="1:90" x14ac:dyDescent="0.3">
      <c r="A110" s="147" t="s">
        <v>6</v>
      </c>
      <c r="B110" s="33" t="s">
        <v>190</v>
      </c>
      <c r="C110" s="77">
        <v>0.05</v>
      </c>
      <c r="K110" s="167"/>
      <c r="L110" s="167"/>
      <c r="M110" s="167"/>
      <c r="N110" s="167"/>
      <c r="O110" s="167"/>
      <c r="P110" s="167"/>
      <c r="Q110" s="167"/>
      <c r="R110" s="167"/>
      <c r="S110" s="167"/>
      <c r="T110" s="167"/>
    </row>
    <row r="111" spans="1:90" x14ac:dyDescent="0.3">
      <c r="A111" s="9" t="s">
        <v>67</v>
      </c>
      <c r="B111" s="21"/>
      <c r="C111" s="21"/>
      <c r="D111" s="10"/>
      <c r="E111" s="10"/>
      <c r="F111" s="10"/>
      <c r="G111" s="10"/>
      <c r="H111" s="10"/>
      <c r="I111" s="10"/>
      <c r="J111" s="10"/>
      <c r="K111" s="10"/>
      <c r="L111" s="10"/>
      <c r="M111" s="10"/>
      <c r="N111" s="10"/>
      <c r="O111" s="10"/>
      <c r="P111" s="10"/>
      <c r="Q111" s="10"/>
      <c r="R111" s="10"/>
      <c r="S111" s="10"/>
      <c r="T111" s="10"/>
      <c r="U111" s="10"/>
      <c r="V111" s="10"/>
      <c r="W111" s="10"/>
      <c r="X111" s="10"/>
      <c r="Y111" s="10"/>
      <c r="Z111" s="10"/>
      <c r="AA111" s="10"/>
      <c r="AB111" s="10"/>
      <c r="AC111" s="10"/>
      <c r="AD111" s="10"/>
      <c r="AE111" s="10"/>
      <c r="AF111" s="10"/>
      <c r="AG111" s="10"/>
      <c r="AH111" s="10"/>
      <c r="AI111" s="10"/>
      <c r="AJ111" s="10"/>
      <c r="AK111" s="10"/>
      <c r="AL111" s="10"/>
      <c r="AM111" s="10"/>
      <c r="AN111" s="10"/>
      <c r="AO111" s="10"/>
      <c r="AP111" s="10"/>
      <c r="AQ111" s="10"/>
      <c r="AR111" s="10"/>
      <c r="AS111" s="10"/>
      <c r="AT111" s="10"/>
      <c r="AU111" s="10"/>
      <c r="AV111" s="10"/>
      <c r="AW111" s="10"/>
      <c r="AX111" s="10"/>
      <c r="AY111" s="10"/>
      <c r="AZ111" s="10"/>
      <c r="BA111" s="10"/>
      <c r="BB111" s="10"/>
      <c r="BC111" s="10"/>
      <c r="BD111" s="10"/>
      <c r="BE111" s="10"/>
      <c r="BF111" s="10"/>
      <c r="BG111" s="10"/>
      <c r="BH111" s="10"/>
      <c r="BI111" s="10"/>
      <c r="BJ111" s="10"/>
      <c r="BK111" s="10"/>
      <c r="BL111" s="10"/>
      <c r="BM111" s="10"/>
      <c r="BN111" s="10"/>
      <c r="BO111" s="10"/>
      <c r="BP111" s="10"/>
      <c r="BQ111" s="10"/>
      <c r="BR111" s="10"/>
      <c r="BS111" s="10"/>
      <c r="BT111" s="10"/>
      <c r="BU111" s="10"/>
      <c r="BV111" s="10"/>
      <c r="BW111" s="10"/>
      <c r="BX111" s="10"/>
      <c r="BY111" s="10"/>
      <c r="BZ111" s="10"/>
      <c r="CA111" s="10"/>
      <c r="CB111" s="10"/>
      <c r="CC111" s="10"/>
      <c r="CD111" s="10"/>
      <c r="CE111" s="10"/>
      <c r="CF111" s="10"/>
      <c r="CG111" s="10"/>
      <c r="CH111" s="10"/>
      <c r="CI111" s="10"/>
      <c r="CJ111" s="10"/>
      <c r="CK111" s="10"/>
      <c r="CL111" s="11"/>
    </row>
    <row r="112" spans="1:90" x14ac:dyDescent="0.3">
      <c r="A112" s="147" t="s">
        <v>7</v>
      </c>
      <c r="B112" s="33" t="s">
        <v>190</v>
      </c>
      <c r="C112" s="77">
        <v>0.05</v>
      </c>
      <c r="K112" s="167"/>
      <c r="L112" s="167"/>
      <c r="M112" s="167"/>
      <c r="N112" s="167"/>
      <c r="O112" s="167"/>
      <c r="P112" s="167"/>
      <c r="Q112" s="167"/>
      <c r="R112" s="167"/>
      <c r="S112" s="167"/>
      <c r="T112" s="167"/>
    </row>
    <row r="113" spans="1:20" x14ac:dyDescent="0.3">
      <c r="K113" s="167"/>
      <c r="L113" s="167"/>
      <c r="M113" s="167"/>
      <c r="N113" s="167"/>
      <c r="O113" s="167"/>
      <c r="P113" s="167"/>
      <c r="Q113" s="167"/>
      <c r="R113" s="167"/>
      <c r="S113" s="167"/>
      <c r="T113" s="167"/>
    </row>
    <row r="114" spans="1:20" x14ac:dyDescent="0.3">
      <c r="A114" s="80" t="s">
        <v>440</v>
      </c>
      <c r="B114" s="10"/>
      <c r="C114" s="10"/>
      <c r="D114" s="10"/>
      <c r="E114" s="209"/>
    </row>
    <row r="115" spans="1:20" x14ac:dyDescent="0.3">
      <c r="A115" s="484" t="s">
        <v>439</v>
      </c>
      <c r="B115" s="485"/>
      <c r="C115" s="485"/>
      <c r="D115" s="485"/>
      <c r="E115" s="486"/>
    </row>
    <row r="116" spans="1:20" x14ac:dyDescent="0.3">
      <c r="A116" s="211" t="s">
        <v>210</v>
      </c>
      <c r="B116" s="55" t="s">
        <v>202</v>
      </c>
      <c r="C116" s="214">
        <v>2.9</v>
      </c>
      <c r="D116" s="44"/>
      <c r="E116" s="44"/>
    </row>
    <row r="117" spans="1:20" x14ac:dyDescent="0.3">
      <c r="C117" s="208"/>
      <c r="D117" s="208"/>
      <c r="E117" s="208"/>
    </row>
    <row r="118" spans="1:20" x14ac:dyDescent="0.3">
      <c r="A118" s="80" t="s">
        <v>436</v>
      </c>
      <c r="B118" s="10"/>
      <c r="C118" s="10"/>
      <c r="D118" s="10"/>
      <c r="E118" s="209"/>
      <c r="F118" s="44"/>
      <c r="G118" s="44"/>
      <c r="H118" s="44"/>
      <c r="I118" s="44"/>
      <c r="J118" s="44"/>
      <c r="K118" s="44"/>
      <c r="L118" s="44"/>
      <c r="M118" s="44"/>
      <c r="N118" s="44"/>
      <c r="O118" s="44"/>
      <c r="P118" s="44"/>
      <c r="Q118" s="44"/>
      <c r="R118" s="44"/>
      <c r="S118" s="44"/>
      <c r="T118" s="44"/>
    </row>
    <row r="119" spans="1:20" x14ac:dyDescent="0.3">
      <c r="A119" s="211" t="s">
        <v>435</v>
      </c>
      <c r="B119" s="212" t="s">
        <v>80</v>
      </c>
      <c r="C119" s="214">
        <v>1</v>
      </c>
      <c r="D119" s="44"/>
      <c r="E119" s="45"/>
      <c r="F119" s="167"/>
      <c r="G119" s="167"/>
      <c r="H119" s="167"/>
      <c r="I119" s="44"/>
      <c r="J119" s="44"/>
      <c r="K119" s="44"/>
      <c r="L119" s="44"/>
      <c r="M119" s="44"/>
      <c r="N119" s="44"/>
      <c r="O119" s="44"/>
      <c r="P119" s="44"/>
      <c r="Q119" s="44"/>
      <c r="R119" s="44"/>
      <c r="S119" s="44"/>
      <c r="T119" s="44"/>
    </row>
    <row r="120" spans="1:20" x14ac:dyDescent="0.3">
      <c r="C120" s="167"/>
      <c r="D120" s="167"/>
      <c r="E120" s="167"/>
      <c r="F120" s="167"/>
      <c r="G120" s="167"/>
      <c r="H120" s="167"/>
      <c r="I120" s="167"/>
      <c r="J120" s="167"/>
      <c r="K120" s="167"/>
      <c r="L120" s="167"/>
      <c r="M120" s="167"/>
      <c r="N120" s="167"/>
      <c r="O120" s="167"/>
      <c r="P120" s="167"/>
      <c r="Q120" s="167"/>
      <c r="R120" s="167"/>
      <c r="S120" s="167"/>
      <c r="T120" s="167"/>
    </row>
    <row r="121" spans="1:20" x14ac:dyDescent="0.3">
      <c r="A121" s="80" t="s">
        <v>595</v>
      </c>
      <c r="B121" s="10"/>
      <c r="C121" s="10"/>
      <c r="D121" s="10"/>
      <c r="E121" s="10"/>
      <c r="F121" s="209"/>
      <c r="G121" s="44"/>
      <c r="H121" s="44"/>
      <c r="I121" s="44"/>
      <c r="J121" s="44"/>
      <c r="K121" s="44"/>
      <c r="L121" s="44"/>
      <c r="M121" s="44"/>
      <c r="N121" s="44"/>
      <c r="O121" s="44"/>
      <c r="P121" s="44"/>
      <c r="Q121" s="44"/>
      <c r="R121" s="44"/>
      <c r="S121" s="44"/>
      <c r="T121" s="44"/>
    </row>
    <row r="122" spans="1:20" x14ac:dyDescent="0.3">
      <c r="A122" s="455" t="s">
        <v>589</v>
      </c>
      <c r="B122" s="64" t="s">
        <v>590</v>
      </c>
      <c r="C122" s="267">
        <v>2015</v>
      </c>
      <c r="D122" s="469" t="s">
        <v>603</v>
      </c>
      <c r="E122" s="470" t="s">
        <v>590</v>
      </c>
      <c r="F122" s="452">
        <v>2015</v>
      </c>
      <c r="G122" s="265"/>
      <c r="H122" s="265"/>
      <c r="I122" s="48"/>
      <c r="J122" s="48"/>
      <c r="K122" s="48"/>
      <c r="L122" s="48"/>
      <c r="M122" s="48"/>
      <c r="N122" s="48"/>
      <c r="O122" s="48"/>
      <c r="P122" s="48"/>
      <c r="Q122" s="48"/>
      <c r="R122" s="48"/>
      <c r="S122" s="48"/>
      <c r="T122" s="48"/>
    </row>
    <row r="123" spans="1:20" x14ac:dyDescent="0.3">
      <c r="A123" s="455"/>
      <c r="B123" s="266" t="s">
        <v>591</v>
      </c>
      <c r="C123" s="268">
        <v>0</v>
      </c>
      <c r="D123" s="466"/>
      <c r="E123" s="467"/>
      <c r="F123" s="443"/>
      <c r="G123" s="265"/>
      <c r="H123" s="265"/>
      <c r="I123" s="48"/>
      <c r="J123" s="48"/>
      <c r="K123" s="48"/>
      <c r="L123" s="48"/>
      <c r="M123" s="48"/>
      <c r="N123" s="48"/>
      <c r="O123" s="48"/>
      <c r="P123" s="48"/>
      <c r="Q123" s="48"/>
      <c r="R123" s="48"/>
      <c r="S123" s="48"/>
      <c r="T123" s="48"/>
    </row>
    <row r="124" spans="1:20" x14ac:dyDescent="0.3">
      <c r="A124" s="455" t="s">
        <v>592</v>
      </c>
      <c r="B124" s="64" t="s">
        <v>590</v>
      </c>
      <c r="C124" s="267">
        <v>2015</v>
      </c>
      <c r="D124" s="466"/>
      <c r="E124" s="467" t="s">
        <v>591</v>
      </c>
      <c r="F124" s="479">
        <v>0</v>
      </c>
    </row>
    <row r="125" spans="1:20" x14ac:dyDescent="0.3">
      <c r="A125" s="455"/>
      <c r="B125" s="266" t="s">
        <v>591</v>
      </c>
      <c r="C125" s="268">
        <v>0</v>
      </c>
      <c r="D125" s="466"/>
      <c r="E125" s="468"/>
      <c r="F125" s="443"/>
    </row>
    <row r="126" spans="1:20" x14ac:dyDescent="0.3">
      <c r="A126" s="455" t="s">
        <v>593</v>
      </c>
      <c r="B126" s="64" t="s">
        <v>590</v>
      </c>
      <c r="C126" s="267">
        <v>2015</v>
      </c>
      <c r="D126" s="455" t="s">
        <v>604</v>
      </c>
      <c r="E126" s="467" t="s">
        <v>590</v>
      </c>
      <c r="F126" s="443">
        <v>2015</v>
      </c>
    </row>
    <row r="127" spans="1:20" x14ac:dyDescent="0.3">
      <c r="A127" s="455"/>
      <c r="B127" s="266" t="s">
        <v>591</v>
      </c>
      <c r="C127" s="268">
        <v>0</v>
      </c>
      <c r="D127" s="466"/>
      <c r="E127" s="467"/>
      <c r="F127" s="443"/>
    </row>
    <row r="128" spans="1:20" x14ac:dyDescent="0.3">
      <c r="A128" s="455" t="s">
        <v>594</v>
      </c>
      <c r="B128" s="64" t="s">
        <v>590</v>
      </c>
      <c r="C128" s="267">
        <v>2015</v>
      </c>
      <c r="D128" s="466"/>
      <c r="E128" s="467" t="s">
        <v>591</v>
      </c>
      <c r="F128" s="479">
        <v>0</v>
      </c>
      <c r="G128" s="49"/>
      <c r="H128" s="44"/>
      <c r="I128" s="46"/>
      <c r="J128" s="46"/>
      <c r="K128" s="46"/>
      <c r="L128" s="46"/>
      <c r="M128" s="46"/>
      <c r="N128" s="46"/>
      <c r="O128" s="46"/>
      <c r="P128" s="46"/>
      <c r="Q128" s="46"/>
      <c r="R128" s="46"/>
      <c r="S128" s="46"/>
      <c r="T128" s="46"/>
    </row>
    <row r="129" spans="1:20" x14ac:dyDescent="0.3">
      <c r="A129" s="455"/>
      <c r="B129" s="266" t="s">
        <v>591</v>
      </c>
      <c r="C129" s="268">
        <v>0</v>
      </c>
      <c r="D129" s="466"/>
      <c r="E129" s="468"/>
      <c r="F129" s="443"/>
    </row>
    <row r="130" spans="1:20" x14ac:dyDescent="0.3">
      <c r="A130" s="455" t="s">
        <v>29</v>
      </c>
      <c r="B130" s="64" t="s">
        <v>590</v>
      </c>
      <c r="C130" s="267">
        <v>2015</v>
      </c>
    </row>
    <row r="131" spans="1:20" x14ac:dyDescent="0.3">
      <c r="A131" s="455"/>
      <c r="B131" s="266" t="s">
        <v>591</v>
      </c>
      <c r="C131" s="268">
        <v>0</v>
      </c>
    </row>
    <row r="132" spans="1:20" x14ac:dyDescent="0.3">
      <c r="A132" s="269" t="s">
        <v>596</v>
      </c>
      <c r="B132" s="15"/>
      <c r="C132" s="15"/>
    </row>
    <row r="133" spans="1:20" x14ac:dyDescent="0.3">
      <c r="A133" s="15"/>
      <c r="B133" s="15"/>
      <c r="C133" s="15"/>
    </row>
    <row r="134" spans="1:20" s="326" customFormat="1" x14ac:dyDescent="0.3">
      <c r="A134" s="80" t="s">
        <v>892</v>
      </c>
      <c r="B134" s="10"/>
      <c r="C134" s="10"/>
      <c r="D134" s="10"/>
      <c r="E134" s="209"/>
      <c r="F134" s="44"/>
      <c r="G134" s="44"/>
      <c r="H134" s="44"/>
      <c r="I134" s="44"/>
      <c r="J134" s="44"/>
      <c r="K134" s="44"/>
      <c r="L134" s="44"/>
      <c r="M134" s="44"/>
      <c r="N134" s="44"/>
      <c r="O134" s="44"/>
      <c r="P134" s="44"/>
      <c r="Q134" s="44"/>
      <c r="R134" s="44"/>
      <c r="S134" s="44"/>
      <c r="T134" s="44"/>
    </row>
    <row r="135" spans="1:20" s="326" customFormat="1" x14ac:dyDescent="0.3">
      <c r="A135" s="211" t="s">
        <v>893</v>
      </c>
      <c r="B135" s="212" t="s">
        <v>80</v>
      </c>
      <c r="C135" s="214">
        <v>1</v>
      </c>
      <c r="D135" s="44"/>
      <c r="E135" s="45"/>
      <c r="F135" s="344"/>
      <c r="G135" s="344"/>
      <c r="H135" s="344"/>
      <c r="I135" s="44"/>
      <c r="J135" s="44"/>
      <c r="K135" s="44"/>
      <c r="L135" s="44"/>
      <c r="M135" s="44"/>
      <c r="N135" s="44"/>
      <c r="O135" s="44"/>
      <c r="P135" s="44"/>
      <c r="Q135" s="44"/>
      <c r="R135" s="44"/>
      <c r="S135" s="44"/>
      <c r="T135" s="44"/>
    </row>
    <row r="136" spans="1:20" s="326" customFormat="1" x14ac:dyDescent="0.3">
      <c r="A136" s="211" t="s">
        <v>894</v>
      </c>
      <c r="B136" s="212" t="s">
        <v>80</v>
      </c>
      <c r="C136" s="214">
        <v>0</v>
      </c>
    </row>
    <row r="137" spans="1:20" x14ac:dyDescent="0.3">
      <c r="A137" s="15"/>
      <c r="B137" s="15"/>
      <c r="C137" s="15"/>
    </row>
    <row r="138" spans="1:20" x14ac:dyDescent="0.3">
      <c r="A138" s="15"/>
      <c r="B138" s="15"/>
      <c r="C138" s="15"/>
    </row>
    <row r="140" spans="1:20" hidden="1" x14ac:dyDescent="0.3"/>
    <row r="141" spans="1:20" hidden="1" x14ac:dyDescent="0.3"/>
    <row r="142" spans="1:20" hidden="1" x14ac:dyDescent="0.3"/>
    <row r="143" spans="1:20" hidden="1" x14ac:dyDescent="0.3"/>
    <row r="144" spans="1:20" hidden="1" x14ac:dyDescent="0.3"/>
    <row r="145" hidden="1" x14ac:dyDescent="0.3"/>
    <row r="146" hidden="1" x14ac:dyDescent="0.3"/>
    <row r="147" hidden="1" x14ac:dyDescent="0.3"/>
    <row r="148" hidden="1" x14ac:dyDescent="0.3"/>
    <row r="149" hidden="1" x14ac:dyDescent="0.3"/>
    <row r="150" hidden="1" x14ac:dyDescent="0.3"/>
    <row r="151" hidden="1" x14ac:dyDescent="0.3"/>
    <row r="152" hidden="1" x14ac:dyDescent="0.3"/>
    <row r="153" hidden="1" x14ac:dyDescent="0.3"/>
    <row r="154" hidden="1" x14ac:dyDescent="0.3"/>
    <row r="155" hidden="1" x14ac:dyDescent="0.3"/>
    <row r="156" hidden="1" x14ac:dyDescent="0.3"/>
    <row r="157" hidden="1" x14ac:dyDescent="0.3"/>
    <row r="158" hidden="1" x14ac:dyDescent="0.3"/>
    <row r="159" hidden="1" x14ac:dyDescent="0.3"/>
    <row r="160" hidden="1" x14ac:dyDescent="0.3"/>
    <row r="161" spans="1:3" hidden="1" x14ac:dyDescent="0.3">
      <c r="A161" s="15"/>
      <c r="B161" s="15"/>
      <c r="C161" s="15"/>
    </row>
    <row r="162" spans="1:3" hidden="1" x14ac:dyDescent="0.3">
      <c r="A162" s="15"/>
      <c r="B162" s="15"/>
      <c r="C162" s="15"/>
    </row>
    <row r="163" spans="1:3" hidden="1" x14ac:dyDescent="0.3">
      <c r="A163" s="15"/>
      <c r="B163" s="15"/>
      <c r="C163" s="15"/>
    </row>
    <row r="164" spans="1:3" hidden="1" x14ac:dyDescent="0.3">
      <c r="A164" s="15"/>
      <c r="B164" s="15"/>
      <c r="C164" s="15"/>
    </row>
    <row r="165" spans="1:3" hidden="1" x14ac:dyDescent="0.3">
      <c r="A165" s="15"/>
      <c r="B165" s="15"/>
      <c r="C165" s="15"/>
    </row>
    <row r="166" spans="1:3" hidden="1" x14ac:dyDescent="0.3">
      <c r="A166" s="15"/>
      <c r="B166" s="15"/>
      <c r="C166" s="15"/>
    </row>
    <row r="167" spans="1:3" hidden="1" x14ac:dyDescent="0.3">
      <c r="A167" s="15"/>
      <c r="B167" s="15"/>
      <c r="C167" s="15"/>
    </row>
    <row r="168" spans="1:3" hidden="1" x14ac:dyDescent="0.3">
      <c r="A168" s="15"/>
      <c r="B168" s="15"/>
      <c r="C168" s="15"/>
    </row>
    <row r="169" spans="1:3" hidden="1" x14ac:dyDescent="0.3">
      <c r="A169" s="15"/>
      <c r="B169" s="15"/>
      <c r="C169" s="15"/>
    </row>
    <row r="170" spans="1:3" x14ac:dyDescent="0.3">
      <c r="A170" s="296" t="s">
        <v>875</v>
      </c>
      <c r="B170" s="296"/>
      <c r="C170" s="296"/>
    </row>
    <row r="171" spans="1:3" x14ac:dyDescent="0.3">
      <c r="A171" s="29" t="s">
        <v>849</v>
      </c>
      <c r="B171" s="7" t="s">
        <v>80</v>
      </c>
      <c r="C171" s="70">
        <v>0</v>
      </c>
    </row>
    <row r="172" spans="1:3" x14ac:dyDescent="0.3">
      <c r="A172" s="29" t="s">
        <v>850</v>
      </c>
      <c r="B172" s="7" t="s">
        <v>80</v>
      </c>
      <c r="C172" s="70">
        <v>0</v>
      </c>
    </row>
    <row r="173" spans="1:3" x14ac:dyDescent="0.3">
      <c r="A173" s="29" t="s">
        <v>856</v>
      </c>
      <c r="B173" s="7" t="s">
        <v>167</v>
      </c>
      <c r="C173" s="70">
        <v>2015</v>
      </c>
    </row>
    <row r="174" spans="1:3" x14ac:dyDescent="0.3">
      <c r="A174" s="29" t="s">
        <v>851</v>
      </c>
      <c r="B174" s="7" t="s">
        <v>167</v>
      </c>
      <c r="C174" s="70">
        <v>2020</v>
      </c>
    </row>
    <row r="175" spans="1:3" x14ac:dyDescent="0.3">
      <c r="A175" s="29" t="s">
        <v>852</v>
      </c>
      <c r="B175" s="7" t="s">
        <v>167</v>
      </c>
      <c r="C175" s="70">
        <v>2015</v>
      </c>
    </row>
    <row r="176" spans="1:3" x14ac:dyDescent="0.3">
      <c r="A176" s="296" t="s">
        <v>866</v>
      </c>
      <c r="B176" s="296"/>
      <c r="C176" s="296" t="s">
        <v>900</v>
      </c>
    </row>
    <row r="177" spans="1:3" x14ac:dyDescent="0.3">
      <c r="A177" s="29" t="s">
        <v>869</v>
      </c>
      <c r="B177" s="7" t="s">
        <v>80</v>
      </c>
      <c r="C177" s="70">
        <v>6.4000000000000003E-3</v>
      </c>
    </row>
    <row r="178" spans="1:3" x14ac:dyDescent="0.3">
      <c r="A178" s="29" t="s">
        <v>867</v>
      </c>
      <c r="B178" s="7" t="s">
        <v>80</v>
      </c>
      <c r="C178" s="70">
        <v>1.0800000000000001E-2</v>
      </c>
    </row>
    <row r="179" spans="1:3" x14ac:dyDescent="0.3">
      <c r="A179" s="29" t="s">
        <v>868</v>
      </c>
      <c r="B179" s="7" t="s">
        <v>80</v>
      </c>
      <c r="C179" s="70">
        <v>0.1489</v>
      </c>
    </row>
    <row r="180" spans="1:3" x14ac:dyDescent="0.3">
      <c r="A180" s="29" t="s">
        <v>853</v>
      </c>
      <c r="B180" s="7" t="s">
        <v>80</v>
      </c>
      <c r="C180" s="70">
        <v>0.9254</v>
      </c>
    </row>
    <row r="181" spans="1:3" x14ac:dyDescent="0.3">
      <c r="A181" s="29" t="s">
        <v>854</v>
      </c>
      <c r="B181" s="7" t="s">
        <v>80</v>
      </c>
      <c r="C181" s="70">
        <v>0.33250000000000002</v>
      </c>
    </row>
    <row r="182" spans="1:3" x14ac:dyDescent="0.3">
      <c r="A182" s="296" t="s">
        <v>855</v>
      </c>
      <c r="B182" s="296"/>
      <c r="C182" s="296" t="s">
        <v>900</v>
      </c>
    </row>
    <row r="183" spans="1:3" x14ac:dyDescent="0.3">
      <c r="A183" s="29" t="s">
        <v>857</v>
      </c>
      <c r="B183" s="7" t="s">
        <v>80</v>
      </c>
      <c r="C183" s="70">
        <v>4.4999999999999999E-4</v>
      </c>
    </row>
    <row r="184" spans="1:3" x14ac:dyDescent="0.3">
      <c r="A184" s="29" t="s">
        <v>858</v>
      </c>
      <c r="B184" s="7" t="s">
        <v>80</v>
      </c>
      <c r="C184" s="70">
        <v>4.4999999999999999E-4</v>
      </c>
    </row>
    <row r="185" spans="1:3" x14ac:dyDescent="0.3">
      <c r="A185" s="29" t="s">
        <v>859</v>
      </c>
      <c r="B185" s="7" t="s">
        <v>80</v>
      </c>
      <c r="C185" s="70">
        <v>7.3999999999999999E-4</v>
      </c>
    </row>
    <row r="186" spans="1:3" x14ac:dyDescent="0.3">
      <c r="A186" s="29" t="s">
        <v>860</v>
      </c>
      <c r="B186" s="7" t="s">
        <v>80</v>
      </c>
      <c r="C186" s="70">
        <v>3.6000000000000002E-4</v>
      </c>
    </row>
    <row r="187" spans="1:3" x14ac:dyDescent="0.3">
      <c r="A187" s="29" t="s">
        <v>861</v>
      </c>
      <c r="B187" s="7" t="s">
        <v>80</v>
      </c>
      <c r="C187" s="70">
        <v>1.5970000000000002E-2</v>
      </c>
    </row>
    <row r="188" spans="1:3" x14ac:dyDescent="0.3">
      <c r="A188" s="29" t="s">
        <v>862</v>
      </c>
      <c r="B188" s="7" t="s">
        <v>80</v>
      </c>
      <c r="C188" s="70">
        <v>0</v>
      </c>
    </row>
    <row r="189" spans="1:3" x14ac:dyDescent="0.3">
      <c r="A189" s="29" t="s">
        <v>863</v>
      </c>
      <c r="B189" s="7" t="s">
        <v>80</v>
      </c>
      <c r="C189" s="70">
        <v>0</v>
      </c>
    </row>
    <row r="190" spans="1:3" x14ac:dyDescent="0.3">
      <c r="A190" s="29" t="s">
        <v>864</v>
      </c>
      <c r="B190" s="7" t="s">
        <v>80</v>
      </c>
      <c r="C190" s="70">
        <v>0</v>
      </c>
    </row>
    <row r="191" spans="1:3" x14ac:dyDescent="0.3">
      <c r="A191" s="29" t="s">
        <v>865</v>
      </c>
      <c r="B191" s="7" t="s">
        <v>80</v>
      </c>
      <c r="C191" s="70">
        <v>0.2</v>
      </c>
    </row>
    <row r="192" spans="1:3" x14ac:dyDescent="0.3">
      <c r="A192" s="15"/>
      <c r="B192" s="15"/>
      <c r="C192" s="15"/>
    </row>
    <row r="193" spans="1:3" x14ac:dyDescent="0.3">
      <c r="A193" s="15"/>
      <c r="B193" s="15"/>
      <c r="C193" s="15"/>
    </row>
    <row r="194" spans="1:3" x14ac:dyDescent="0.3">
      <c r="A194" s="15"/>
      <c r="B194" s="15"/>
      <c r="C194" s="15"/>
    </row>
    <row r="195" spans="1:3" x14ac:dyDescent="0.3">
      <c r="A195" s="15"/>
      <c r="B195" s="15"/>
      <c r="C195" s="15"/>
    </row>
    <row r="196" spans="1:3" x14ac:dyDescent="0.3">
      <c r="A196" s="15"/>
      <c r="B196" s="15"/>
      <c r="C196" s="15"/>
    </row>
    <row r="197" spans="1:3" x14ac:dyDescent="0.3">
      <c r="A197" s="15"/>
      <c r="B197" s="15"/>
      <c r="C197" s="15"/>
    </row>
    <row r="198" spans="1:3" x14ac:dyDescent="0.3">
      <c r="A198" s="15"/>
      <c r="B198" s="15"/>
      <c r="C198" s="15"/>
    </row>
    <row r="199" spans="1:3" x14ac:dyDescent="0.3">
      <c r="A199" s="15"/>
      <c r="B199" s="15"/>
      <c r="C199" s="15"/>
    </row>
    <row r="200" spans="1:3" x14ac:dyDescent="0.3">
      <c r="A200" s="15"/>
      <c r="B200" s="15"/>
      <c r="C200" s="15"/>
    </row>
    <row r="201" spans="1:3" x14ac:dyDescent="0.3">
      <c r="A201" s="15"/>
      <c r="B201" s="15"/>
      <c r="C201" s="15"/>
    </row>
    <row r="202" spans="1:3" x14ac:dyDescent="0.3">
      <c r="A202" s="15"/>
      <c r="B202" s="15"/>
      <c r="C202" s="15"/>
    </row>
    <row r="203" spans="1:3" x14ac:dyDescent="0.3">
      <c r="A203" s="15"/>
      <c r="B203" s="15"/>
      <c r="C203" s="15"/>
    </row>
    <row r="204" spans="1:3" x14ac:dyDescent="0.3">
      <c r="A204" s="15"/>
      <c r="B204" s="15"/>
      <c r="C204" s="15"/>
    </row>
    <row r="205" spans="1:3" x14ac:dyDescent="0.3">
      <c r="A205" s="15"/>
      <c r="B205" s="15"/>
      <c r="C205" s="15"/>
    </row>
    <row r="206" spans="1:3" x14ac:dyDescent="0.3">
      <c r="A206" s="15"/>
      <c r="B206" s="15"/>
      <c r="C206" s="15"/>
    </row>
    <row r="207" spans="1:3" x14ac:dyDescent="0.3">
      <c r="A207" s="15"/>
      <c r="B207" s="15"/>
      <c r="C207" s="15"/>
    </row>
    <row r="208" spans="1:3" x14ac:dyDescent="0.3">
      <c r="A208" s="15"/>
      <c r="B208" s="15"/>
      <c r="C208" s="15"/>
    </row>
    <row r="209" spans="1:3" x14ac:dyDescent="0.3">
      <c r="A209" s="15"/>
      <c r="B209" s="15"/>
      <c r="C209" s="15"/>
    </row>
    <row r="210" spans="1:3" x14ac:dyDescent="0.3">
      <c r="A210" s="15"/>
      <c r="B210" s="15"/>
      <c r="C210" s="15"/>
    </row>
    <row r="211" spans="1:3" x14ac:dyDescent="0.3">
      <c r="A211" s="15"/>
      <c r="B211" s="15"/>
      <c r="C211" s="15"/>
    </row>
    <row r="212" spans="1:3" x14ac:dyDescent="0.3">
      <c r="A212" s="15"/>
      <c r="B212" s="15"/>
      <c r="C212" s="15"/>
    </row>
    <row r="213" spans="1:3" x14ac:dyDescent="0.3">
      <c r="A213" s="15"/>
      <c r="B213" s="15"/>
      <c r="C213" s="15"/>
    </row>
    <row r="214" spans="1:3" x14ac:dyDescent="0.3">
      <c r="A214" s="15"/>
      <c r="B214" s="15"/>
      <c r="C214" s="15"/>
    </row>
  </sheetData>
  <mergeCells count="42">
    <mergeCell ref="A122:A123"/>
    <mergeCell ref="A124:A125"/>
    <mergeCell ref="A126:A127"/>
    <mergeCell ref="A128:A129"/>
    <mergeCell ref="A130:A131"/>
    <mergeCell ref="A80:A82"/>
    <mergeCell ref="D76:D79"/>
    <mergeCell ref="A84:A87"/>
    <mergeCell ref="A88:A91"/>
    <mergeCell ref="A68:A71"/>
    <mergeCell ref="A72:A75"/>
    <mergeCell ref="D68:D71"/>
    <mergeCell ref="D72:D75"/>
    <mergeCell ref="D80:D82"/>
    <mergeCell ref="D84:D87"/>
    <mergeCell ref="D88:D91"/>
    <mergeCell ref="A19:A22"/>
    <mergeCell ref="A76:A79"/>
    <mergeCell ref="A115:E115"/>
    <mergeCell ref="D92:D95"/>
    <mergeCell ref="D100:D103"/>
    <mergeCell ref="D105:D108"/>
    <mergeCell ref="D96:D98"/>
    <mergeCell ref="A100:A103"/>
    <mergeCell ref="A105:A108"/>
    <mergeCell ref="A92:A95"/>
    <mergeCell ref="A96:A98"/>
    <mergeCell ref="B19:C19"/>
    <mergeCell ref="D19:D22"/>
    <mergeCell ref="B20:C20"/>
    <mergeCell ref="B21:C21"/>
    <mergeCell ref="B22:C22"/>
    <mergeCell ref="D122:D125"/>
    <mergeCell ref="E122:E123"/>
    <mergeCell ref="F122:F123"/>
    <mergeCell ref="E124:E125"/>
    <mergeCell ref="F124:F125"/>
    <mergeCell ref="D126:D129"/>
    <mergeCell ref="E126:E127"/>
    <mergeCell ref="F126:F127"/>
    <mergeCell ref="E128:E129"/>
    <mergeCell ref="F128:F129"/>
  </mergeCells>
  <pageMargins left="0.7" right="0.7" top="0.75" bottom="0.75" header="0.3" footer="0.3"/>
  <pageSetup paperSize="9" orientation="portrait" r:id="rId1"/>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CL198"/>
  <sheetViews>
    <sheetView zoomScale="90" zoomScaleNormal="90" workbookViewId="0"/>
  </sheetViews>
  <sheetFormatPr baseColWidth="10" defaultRowHeight="14.4" x14ac:dyDescent="0.3"/>
  <cols>
    <col min="1" max="1" width="44.88671875" bestFit="1" customWidth="1"/>
    <col min="2" max="2" width="35.33203125" bestFit="1" customWidth="1"/>
    <col min="3" max="3" width="49.6640625" bestFit="1" customWidth="1"/>
    <col min="4" max="4" width="59.6640625" bestFit="1" customWidth="1"/>
    <col min="5" max="5" width="50.33203125" bestFit="1" customWidth="1"/>
    <col min="6" max="6" width="26" customWidth="1"/>
    <col min="7" max="7" width="34.33203125" customWidth="1"/>
    <col min="8" max="8" width="32.44140625" customWidth="1"/>
    <col min="9" max="9" width="20.33203125" customWidth="1"/>
  </cols>
  <sheetData>
    <row r="1" spans="1:90" ht="31.8" thickBot="1" x14ac:dyDescent="0.65">
      <c r="A1" s="1" t="s">
        <v>245</v>
      </c>
      <c r="B1" s="115"/>
      <c r="C1" s="148"/>
      <c r="D1" s="148"/>
    </row>
    <row r="2" spans="1:90" x14ac:dyDescent="0.3">
      <c r="A2" s="71" t="s">
        <v>442</v>
      </c>
      <c r="B2" s="2"/>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c r="CA2" s="2"/>
      <c r="CB2" s="2"/>
      <c r="CC2" s="2"/>
      <c r="CD2" s="2"/>
      <c r="CE2" s="2"/>
      <c r="CF2" s="2"/>
      <c r="CG2" s="2"/>
      <c r="CH2" s="2"/>
      <c r="CI2" s="2"/>
      <c r="CJ2" s="2"/>
      <c r="CK2" s="2"/>
      <c r="CL2" s="3"/>
    </row>
    <row r="3" spans="1:90" s="35" customFormat="1" x14ac:dyDescent="0.3">
      <c r="A3" s="220"/>
      <c r="B3" s="314"/>
      <c r="C3" s="78"/>
      <c r="D3" s="215" t="s">
        <v>721</v>
      </c>
      <c r="E3" s="7">
        <v>2015</v>
      </c>
      <c r="F3" s="7">
        <v>2016</v>
      </c>
      <c r="G3" s="7">
        <v>2017</v>
      </c>
      <c r="H3" s="7">
        <v>2018</v>
      </c>
      <c r="I3" s="7">
        <v>2019</v>
      </c>
      <c r="J3" s="7">
        <v>2020</v>
      </c>
      <c r="K3" s="7">
        <v>2021</v>
      </c>
      <c r="L3" s="7">
        <v>2022</v>
      </c>
      <c r="M3" s="7">
        <v>2023</v>
      </c>
      <c r="N3" s="7">
        <v>2024</v>
      </c>
      <c r="O3" s="7">
        <v>2025</v>
      </c>
      <c r="P3" s="7">
        <v>2026</v>
      </c>
      <c r="Q3" s="7">
        <v>2027</v>
      </c>
      <c r="R3" s="7">
        <v>2028</v>
      </c>
      <c r="S3" s="7">
        <v>2029</v>
      </c>
      <c r="T3" s="7">
        <v>2030</v>
      </c>
      <c r="U3" s="7">
        <v>2031</v>
      </c>
      <c r="V3" s="7">
        <v>2032</v>
      </c>
      <c r="W3" s="7">
        <v>2033</v>
      </c>
      <c r="X3" s="7">
        <v>2034</v>
      </c>
      <c r="Y3" s="7">
        <v>2035</v>
      </c>
      <c r="Z3" s="7">
        <v>2036</v>
      </c>
      <c r="AA3" s="7">
        <v>2037</v>
      </c>
      <c r="AB3" s="7">
        <v>2038</v>
      </c>
      <c r="AC3" s="7">
        <v>2039</v>
      </c>
      <c r="AD3" s="7">
        <v>2040</v>
      </c>
      <c r="AE3" s="7">
        <v>2041</v>
      </c>
      <c r="AF3" s="7">
        <v>2042</v>
      </c>
      <c r="AG3" s="7">
        <v>2043</v>
      </c>
      <c r="AH3" s="7">
        <v>2044</v>
      </c>
      <c r="AI3" s="7">
        <v>2045</v>
      </c>
      <c r="AJ3" s="7">
        <v>2046</v>
      </c>
      <c r="AK3" s="7">
        <v>2047</v>
      </c>
      <c r="AL3" s="7">
        <v>2048</v>
      </c>
      <c r="AM3" s="7">
        <v>2049</v>
      </c>
      <c r="AN3" s="7">
        <v>2050</v>
      </c>
      <c r="AO3" s="7">
        <v>2051</v>
      </c>
      <c r="AP3" s="7">
        <v>2052</v>
      </c>
      <c r="AQ3" s="7">
        <v>2053</v>
      </c>
      <c r="AR3" s="7">
        <v>2054</v>
      </c>
      <c r="AS3" s="7">
        <v>2055</v>
      </c>
      <c r="AT3" s="7">
        <v>2056</v>
      </c>
      <c r="AU3" s="7">
        <v>2057</v>
      </c>
      <c r="AV3" s="7">
        <v>2058</v>
      </c>
      <c r="AW3" s="7">
        <v>2059</v>
      </c>
      <c r="AX3" s="7">
        <v>2060</v>
      </c>
      <c r="AY3" s="7">
        <v>2061</v>
      </c>
      <c r="AZ3" s="7">
        <v>2062</v>
      </c>
      <c r="BA3" s="7">
        <v>2063</v>
      </c>
      <c r="BB3" s="7">
        <v>2064</v>
      </c>
      <c r="BC3" s="7">
        <v>2065</v>
      </c>
      <c r="BD3" s="7">
        <v>2066</v>
      </c>
      <c r="BE3" s="7">
        <v>2067</v>
      </c>
      <c r="BF3" s="7">
        <v>2068</v>
      </c>
      <c r="BG3" s="7">
        <v>2069</v>
      </c>
      <c r="BH3" s="7">
        <v>2070</v>
      </c>
      <c r="BI3" s="7">
        <v>2071</v>
      </c>
      <c r="BJ3" s="7">
        <v>2072</v>
      </c>
      <c r="BK3" s="7">
        <v>2073</v>
      </c>
      <c r="BL3" s="7">
        <v>2074</v>
      </c>
      <c r="BM3" s="7">
        <v>2075</v>
      </c>
      <c r="BN3" s="7">
        <v>2076</v>
      </c>
      <c r="BO3" s="7">
        <v>2077</v>
      </c>
      <c r="BP3" s="7">
        <v>2078</v>
      </c>
      <c r="BQ3" s="7">
        <v>2079</v>
      </c>
      <c r="BR3" s="7">
        <v>2080</v>
      </c>
      <c r="BS3" s="7">
        <v>2081</v>
      </c>
      <c r="BT3" s="7">
        <v>2082</v>
      </c>
      <c r="BU3" s="7">
        <v>2083</v>
      </c>
      <c r="BV3" s="7">
        <v>2084</v>
      </c>
      <c r="BW3" s="7">
        <v>2085</v>
      </c>
      <c r="BX3" s="7">
        <v>2086</v>
      </c>
      <c r="BY3" s="7">
        <v>2087</v>
      </c>
      <c r="BZ3" s="7">
        <v>2088</v>
      </c>
      <c r="CA3" s="7">
        <v>2089</v>
      </c>
      <c r="CB3" s="7">
        <v>2090</v>
      </c>
      <c r="CC3" s="7">
        <v>2091</v>
      </c>
      <c r="CD3" s="7">
        <v>2092</v>
      </c>
      <c r="CE3" s="7">
        <v>2093</v>
      </c>
      <c r="CF3" s="7">
        <v>2094</v>
      </c>
      <c r="CG3" s="7">
        <v>2095</v>
      </c>
      <c r="CH3" s="7">
        <v>2096</v>
      </c>
      <c r="CI3" s="7">
        <v>2097</v>
      </c>
      <c r="CJ3" s="7">
        <v>2098</v>
      </c>
      <c r="CK3" s="7">
        <v>2099</v>
      </c>
      <c r="CL3" s="8">
        <v>2100</v>
      </c>
    </row>
    <row r="4" spans="1:90" s="315" customFormat="1" ht="15" thickBot="1" x14ac:dyDescent="0.35">
      <c r="A4" s="220" t="s">
        <v>722</v>
      </c>
      <c r="B4" s="314" t="s">
        <v>80</v>
      </c>
      <c r="C4" s="78">
        <v>-5.8072243834002002E-3</v>
      </c>
      <c r="D4" s="216" t="s">
        <v>174</v>
      </c>
      <c r="E4" s="7">
        <v>2.92E-2</v>
      </c>
      <c r="F4" s="7">
        <v>2.9262E-2</v>
      </c>
      <c r="G4" s="7">
        <v>2.9295000000000002E-2</v>
      </c>
      <c r="H4" s="7">
        <v>2.9422E-2</v>
      </c>
      <c r="I4" s="7">
        <v>2.9631000000000001E-2</v>
      </c>
      <c r="J4" s="7">
        <v>3.0252000000000001E-2</v>
      </c>
      <c r="K4" s="7">
        <v>3.0463E-2</v>
      </c>
      <c r="L4" s="7">
        <v>3.0415999999999999E-2</v>
      </c>
      <c r="M4" s="7">
        <v>3.0554000000000001E-2</v>
      </c>
      <c r="N4" s="7">
        <v>3.0653E-2</v>
      </c>
      <c r="O4" s="7">
        <v>3.1399000000000003E-2</v>
      </c>
      <c r="P4" s="7">
        <v>3.1482999999999997E-2</v>
      </c>
      <c r="Q4" s="7">
        <v>3.1439000000000002E-2</v>
      </c>
      <c r="R4" s="7">
        <v>3.1546999999999999E-2</v>
      </c>
      <c r="S4" s="7">
        <v>3.1444E-2</v>
      </c>
      <c r="T4" s="7">
        <v>3.1738000000000002E-2</v>
      </c>
      <c r="U4" s="7">
        <v>3.1571000000000002E-2</v>
      </c>
      <c r="V4" s="7">
        <v>3.1546999999999999E-2</v>
      </c>
      <c r="W4" s="7">
        <v>3.1419000000000002E-2</v>
      </c>
      <c r="X4" s="7">
        <v>3.1420999999999998E-2</v>
      </c>
      <c r="Y4" s="7">
        <v>3.1322000000000003E-2</v>
      </c>
      <c r="Z4" s="7">
        <v>3.1133000000000001E-2</v>
      </c>
      <c r="AA4" s="7">
        <v>3.0932999999999999E-2</v>
      </c>
      <c r="AB4" s="7">
        <v>3.0852999999999998E-2</v>
      </c>
      <c r="AC4" s="7">
        <v>3.0624999999999999E-2</v>
      </c>
      <c r="AD4" s="7">
        <v>3.082E-2</v>
      </c>
      <c r="AE4" s="7">
        <v>3.0494E-2</v>
      </c>
      <c r="AF4" s="7">
        <v>3.0286E-2</v>
      </c>
      <c r="AG4" s="7">
        <v>3.0068000000000001E-2</v>
      </c>
      <c r="AH4" s="7">
        <v>2.9843999999999999E-2</v>
      </c>
      <c r="AI4" s="7">
        <v>3.0249000000000002E-2</v>
      </c>
      <c r="AJ4" s="7">
        <v>2.9822000000000001E-2</v>
      </c>
      <c r="AK4" s="7">
        <v>2.9406999999999999E-2</v>
      </c>
      <c r="AL4" s="7">
        <v>2.9051E-2</v>
      </c>
      <c r="AM4" s="7">
        <v>2.8889999999999999E-2</v>
      </c>
      <c r="AN4" s="7">
        <v>2.9085E-2</v>
      </c>
      <c r="AO4" s="7">
        <v>2.8752E-2</v>
      </c>
      <c r="AP4" s="7">
        <v>2.8466999999999999E-2</v>
      </c>
      <c r="AQ4" s="7">
        <v>2.8098999999999999E-2</v>
      </c>
      <c r="AR4" s="7">
        <v>2.7862000000000001E-2</v>
      </c>
      <c r="AS4" s="7">
        <v>2.7226E-2</v>
      </c>
      <c r="AT4" s="7">
        <v>2.6775E-2</v>
      </c>
      <c r="AU4" s="7">
        <v>2.6415999999999999E-2</v>
      </c>
      <c r="AV4" s="7">
        <v>2.6030000000000001E-2</v>
      </c>
      <c r="AW4" s="7">
        <v>2.5690999999999999E-2</v>
      </c>
      <c r="AX4" s="7">
        <v>2.5187999999999999E-2</v>
      </c>
      <c r="AY4" s="7">
        <v>2.4739000000000001E-2</v>
      </c>
      <c r="AZ4" s="7">
        <v>2.4374E-2</v>
      </c>
      <c r="BA4" s="7">
        <v>2.4021000000000001E-2</v>
      </c>
      <c r="BB4" s="7">
        <v>2.3710999999999999E-2</v>
      </c>
      <c r="BC4" s="7">
        <v>2.3997000000000001E-2</v>
      </c>
      <c r="BD4" s="7">
        <v>2.3646E-2</v>
      </c>
      <c r="BE4" s="7">
        <v>2.3335000000000002E-2</v>
      </c>
      <c r="BF4" s="7">
        <v>2.3063E-2</v>
      </c>
      <c r="BG4" s="7">
        <v>2.274E-2</v>
      </c>
      <c r="BH4" s="7">
        <v>2.2565000000000002E-2</v>
      </c>
      <c r="BI4" s="7">
        <v>2.2336999999999999E-2</v>
      </c>
      <c r="BJ4" s="7">
        <v>2.2112E-2</v>
      </c>
      <c r="BK4" s="7">
        <v>2.1892000000000002E-2</v>
      </c>
      <c r="BL4" s="7">
        <v>2.1700000000000001E-2</v>
      </c>
      <c r="BM4" s="7">
        <v>2.1536E-2</v>
      </c>
      <c r="BN4" s="7">
        <v>2.1347999999999999E-2</v>
      </c>
      <c r="BO4" s="7">
        <v>2.1162E-2</v>
      </c>
      <c r="BP4" s="7">
        <v>2.1000999999999999E-2</v>
      </c>
      <c r="BQ4" s="7">
        <v>2.0819000000000001E-2</v>
      </c>
      <c r="BR4" s="7">
        <v>2.1329000000000001E-2</v>
      </c>
      <c r="BS4" s="7">
        <v>2.1079000000000001E-2</v>
      </c>
      <c r="BT4" s="7">
        <v>2.0879000000000002E-2</v>
      </c>
      <c r="BU4" s="7">
        <v>2.0660999999999999E-2</v>
      </c>
      <c r="BV4" s="7">
        <v>2.0466999999999999E-2</v>
      </c>
      <c r="BW4" s="7">
        <v>1.9956999999999999E-2</v>
      </c>
      <c r="BX4" s="7">
        <v>1.9861E-2</v>
      </c>
      <c r="BY4" s="7">
        <v>1.9744000000000001E-2</v>
      </c>
      <c r="BZ4" s="7">
        <v>1.9664999999999998E-2</v>
      </c>
      <c r="CA4" s="7">
        <v>1.9563000000000001E-2</v>
      </c>
      <c r="CB4" s="7">
        <v>1.9406E-2</v>
      </c>
      <c r="CC4" s="7">
        <v>1.9428999999999998E-2</v>
      </c>
      <c r="CD4" s="7">
        <v>1.9427E-2</v>
      </c>
      <c r="CE4" s="7">
        <v>1.9417E-2</v>
      </c>
      <c r="CF4" s="7">
        <v>1.9434E-2</v>
      </c>
      <c r="CG4" s="7">
        <v>1.8881999999999999E-2</v>
      </c>
      <c r="CH4" s="7">
        <v>1.8856999999999999E-2</v>
      </c>
      <c r="CI4" s="7">
        <v>1.8842000000000001E-2</v>
      </c>
      <c r="CJ4" s="7">
        <v>1.8821000000000001E-2</v>
      </c>
      <c r="CK4" s="7">
        <v>1.8811000000000001E-2</v>
      </c>
      <c r="CL4" s="8">
        <v>1.8811000000000001E-2</v>
      </c>
    </row>
    <row r="5" spans="1:90" x14ac:dyDescent="0.3">
      <c r="A5" s="71" t="s">
        <v>441</v>
      </c>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c r="BC5" s="2"/>
      <c r="BD5" s="2"/>
      <c r="BE5" s="2"/>
      <c r="BF5" s="2"/>
      <c r="BG5" s="2"/>
      <c r="BH5" s="2"/>
      <c r="BI5" s="2"/>
      <c r="BJ5" s="2"/>
      <c r="BK5" s="2"/>
      <c r="BL5" s="2"/>
      <c r="BM5" s="2"/>
      <c r="BN5" s="2"/>
      <c r="BO5" s="2"/>
      <c r="BP5" s="2"/>
      <c r="BQ5" s="2"/>
      <c r="BR5" s="2"/>
      <c r="BS5" s="2"/>
      <c r="BT5" s="2"/>
      <c r="BU5" s="2"/>
      <c r="BV5" s="2"/>
      <c r="BW5" s="2"/>
      <c r="BX5" s="2"/>
      <c r="BY5" s="2"/>
      <c r="BZ5" s="2"/>
      <c r="CA5" s="2"/>
      <c r="CB5" s="2"/>
      <c r="CC5" s="2"/>
      <c r="CD5" s="2"/>
      <c r="CE5" s="2"/>
      <c r="CF5" s="2"/>
      <c r="CG5" s="2"/>
      <c r="CH5" s="2"/>
      <c r="CI5" s="2"/>
      <c r="CJ5" s="2"/>
      <c r="CK5" s="2"/>
      <c r="CL5" s="3"/>
    </row>
    <row r="6" spans="1:90" x14ac:dyDescent="0.3">
      <c r="A6" s="4" t="s">
        <v>184</v>
      </c>
      <c r="B6" s="5" t="s">
        <v>174</v>
      </c>
      <c r="C6" s="5"/>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6"/>
    </row>
    <row r="7" spans="1:90" x14ac:dyDescent="0.3">
      <c r="A7" s="7">
        <v>2015</v>
      </c>
      <c r="B7" s="7">
        <v>2016</v>
      </c>
      <c r="C7" s="7">
        <v>2017</v>
      </c>
      <c r="D7" s="7">
        <v>2018</v>
      </c>
      <c r="E7" s="7">
        <v>2019</v>
      </c>
      <c r="F7" s="7">
        <v>2020</v>
      </c>
      <c r="G7" s="7">
        <v>2021</v>
      </c>
      <c r="H7" s="7">
        <v>2022</v>
      </c>
      <c r="I7" s="7">
        <v>2023</v>
      </c>
      <c r="J7" s="7">
        <v>2024</v>
      </c>
      <c r="K7" s="7">
        <v>2025</v>
      </c>
      <c r="L7" s="7">
        <v>2026</v>
      </c>
      <c r="M7" s="7">
        <v>2027</v>
      </c>
      <c r="N7" s="7">
        <v>2028</v>
      </c>
      <c r="O7" s="7">
        <v>2029</v>
      </c>
      <c r="P7" s="7">
        <v>2030</v>
      </c>
      <c r="Q7" s="7">
        <v>2031</v>
      </c>
      <c r="R7" s="7">
        <v>2032</v>
      </c>
      <c r="S7" s="7">
        <v>2033</v>
      </c>
      <c r="T7" s="7">
        <v>2034</v>
      </c>
      <c r="U7" s="7">
        <v>2035</v>
      </c>
      <c r="V7" s="7">
        <v>2036</v>
      </c>
      <c r="W7" s="7">
        <v>2037</v>
      </c>
      <c r="X7" s="7">
        <v>2038</v>
      </c>
      <c r="Y7" s="7">
        <v>2039</v>
      </c>
      <c r="Z7" s="7">
        <v>2040</v>
      </c>
      <c r="AA7" s="7">
        <v>2041</v>
      </c>
      <c r="AB7" s="7">
        <v>2042</v>
      </c>
      <c r="AC7" s="7">
        <v>2043</v>
      </c>
      <c r="AD7" s="7">
        <v>2044</v>
      </c>
      <c r="AE7" s="7">
        <v>2045</v>
      </c>
      <c r="AF7" s="7">
        <v>2046</v>
      </c>
      <c r="AG7" s="7">
        <v>2047</v>
      </c>
      <c r="AH7" s="7">
        <v>2048</v>
      </c>
      <c r="AI7" s="7">
        <v>2049</v>
      </c>
      <c r="AJ7" s="7">
        <v>2050</v>
      </c>
      <c r="AK7" s="7">
        <v>2051</v>
      </c>
      <c r="AL7" s="7">
        <v>2052</v>
      </c>
      <c r="AM7" s="7">
        <v>2053</v>
      </c>
      <c r="AN7" s="7">
        <v>2054</v>
      </c>
      <c r="AO7" s="7">
        <v>2055</v>
      </c>
      <c r="AP7" s="7">
        <v>2056</v>
      </c>
      <c r="AQ7" s="7">
        <v>2057</v>
      </c>
      <c r="AR7" s="7">
        <v>2058</v>
      </c>
      <c r="AS7" s="7">
        <v>2059</v>
      </c>
      <c r="AT7" s="7">
        <v>2060</v>
      </c>
      <c r="AU7" s="7">
        <v>2061</v>
      </c>
      <c r="AV7" s="7">
        <v>2062</v>
      </c>
      <c r="AW7" s="7">
        <v>2063</v>
      </c>
      <c r="AX7" s="7">
        <v>2064</v>
      </c>
      <c r="AY7" s="7">
        <v>2065</v>
      </c>
      <c r="AZ7" s="7">
        <v>2066</v>
      </c>
      <c r="BA7" s="7">
        <v>2067</v>
      </c>
      <c r="BB7" s="7">
        <v>2068</v>
      </c>
      <c r="BC7" s="7">
        <v>2069</v>
      </c>
      <c r="BD7" s="7">
        <v>2070</v>
      </c>
      <c r="BE7" s="7">
        <v>2071</v>
      </c>
      <c r="BF7" s="7">
        <v>2072</v>
      </c>
      <c r="BG7" s="7">
        <v>2073</v>
      </c>
      <c r="BH7" s="7">
        <v>2074</v>
      </c>
      <c r="BI7" s="7">
        <v>2075</v>
      </c>
      <c r="BJ7" s="7">
        <v>2076</v>
      </c>
      <c r="BK7" s="7">
        <v>2077</v>
      </c>
      <c r="BL7" s="7">
        <v>2078</v>
      </c>
      <c r="BM7" s="7">
        <v>2079</v>
      </c>
      <c r="BN7" s="7">
        <v>2080</v>
      </c>
      <c r="BO7" s="7">
        <v>2081</v>
      </c>
      <c r="BP7" s="7">
        <v>2082</v>
      </c>
      <c r="BQ7" s="7">
        <v>2083</v>
      </c>
      <c r="BR7" s="7">
        <v>2084</v>
      </c>
      <c r="BS7" s="7">
        <v>2085</v>
      </c>
      <c r="BT7" s="7">
        <v>2086</v>
      </c>
      <c r="BU7" s="7">
        <v>2087</v>
      </c>
      <c r="BV7" s="7">
        <v>2088</v>
      </c>
      <c r="BW7" s="7">
        <v>2089</v>
      </c>
      <c r="BX7" s="7">
        <v>2090</v>
      </c>
      <c r="BY7" s="7">
        <v>2091</v>
      </c>
      <c r="BZ7" s="7">
        <v>2092</v>
      </c>
      <c r="CA7" s="7">
        <v>2093</v>
      </c>
      <c r="CB7" s="7">
        <v>2094</v>
      </c>
      <c r="CC7" s="7">
        <v>2095</v>
      </c>
      <c r="CD7" s="7">
        <v>2096</v>
      </c>
      <c r="CE7" s="7">
        <v>2097</v>
      </c>
      <c r="CF7" s="7">
        <v>2098</v>
      </c>
      <c r="CG7" s="7">
        <v>2099</v>
      </c>
      <c r="CH7" s="8">
        <v>2100</v>
      </c>
      <c r="CI7" s="328">
        <v>2101</v>
      </c>
    </row>
    <row r="8" spans="1:90" x14ac:dyDescent="0.3">
      <c r="A8" s="7">
        <v>7.208E-3</v>
      </c>
      <c r="B8" s="7">
        <v>7.2969999999999997E-3</v>
      </c>
      <c r="C8" s="7">
        <v>7.2439999999999996E-3</v>
      </c>
      <c r="D8" s="7">
        <v>7.1919999999999996E-3</v>
      </c>
      <c r="E8" s="7">
        <v>7.1409999999999998E-3</v>
      </c>
      <c r="F8" s="7">
        <v>6.136E-3</v>
      </c>
      <c r="G8" s="7">
        <v>6.0980000000000001E-3</v>
      </c>
      <c r="H8" s="7">
        <v>6.1960000000000001E-3</v>
      </c>
      <c r="I8" s="7">
        <v>6.0239999999999998E-3</v>
      </c>
      <c r="J8" s="7">
        <v>6.1209999999999997E-3</v>
      </c>
      <c r="K8" s="7">
        <v>4.8939999999999999E-3</v>
      </c>
      <c r="L8" s="7">
        <v>4.8700000000000002E-3</v>
      </c>
      <c r="M8" s="7">
        <v>4.9769999999999997E-3</v>
      </c>
      <c r="N8" s="7">
        <v>4.8219999999999999E-3</v>
      </c>
      <c r="O8" s="7">
        <v>4.7990000000000003E-3</v>
      </c>
      <c r="P8" s="7">
        <v>4.0020000000000003E-3</v>
      </c>
      <c r="Q8" s="7">
        <v>3.986E-3</v>
      </c>
      <c r="R8" s="7">
        <v>3.9699999999999996E-3</v>
      </c>
      <c r="S8" s="7">
        <v>3.8270000000000001E-3</v>
      </c>
      <c r="T8" s="7">
        <v>3.9389999999999998E-3</v>
      </c>
      <c r="U8" s="7">
        <v>3.0379999999999999E-3</v>
      </c>
      <c r="V8" s="7">
        <v>3.0279999999999999E-3</v>
      </c>
      <c r="W8" s="7">
        <v>3.019E-3</v>
      </c>
      <c r="X8" s="7">
        <v>3.0100000000000001E-3</v>
      </c>
      <c r="Y8" s="7">
        <v>3.0010000000000002E-3</v>
      </c>
      <c r="Z8" s="7">
        <v>2.1189999999999998E-3</v>
      </c>
      <c r="AA8" s="7">
        <v>2.2390000000000001E-3</v>
      </c>
      <c r="AB8" s="7">
        <v>2.1099999999999999E-3</v>
      </c>
      <c r="AC8" s="7">
        <v>2.2300000000000002E-3</v>
      </c>
      <c r="AD8" s="7">
        <v>2.101E-3</v>
      </c>
      <c r="AE8" s="7">
        <v>1.727E-3</v>
      </c>
      <c r="AF8" s="7">
        <v>1.7240000000000001E-3</v>
      </c>
      <c r="AG8" s="7">
        <v>1.7210000000000001E-3</v>
      </c>
      <c r="AH8" s="7">
        <v>1.8400000000000001E-3</v>
      </c>
      <c r="AI8" s="7">
        <v>1.7149999999999999E-3</v>
      </c>
      <c r="AJ8" s="7">
        <v>1.2229999999999999E-3</v>
      </c>
      <c r="AK8" s="7">
        <v>1.2210000000000001E-3</v>
      </c>
      <c r="AL8" s="7">
        <v>1.2199999999999999E-3</v>
      </c>
      <c r="AM8" s="7">
        <v>1.2179999999999999E-3</v>
      </c>
      <c r="AN8" s="7">
        <v>1.217E-3</v>
      </c>
      <c r="AO8" s="7">
        <v>-1.22E-4</v>
      </c>
      <c r="AP8" s="7">
        <v>0</v>
      </c>
      <c r="AQ8" s="7">
        <v>0</v>
      </c>
      <c r="AR8" s="7">
        <v>0</v>
      </c>
      <c r="AS8" s="7">
        <v>0</v>
      </c>
      <c r="AT8" s="7">
        <v>-1.58E-3</v>
      </c>
      <c r="AU8" s="7">
        <v>-1.4610000000000001E-3</v>
      </c>
      <c r="AV8" s="7">
        <v>-1.4630000000000001E-3</v>
      </c>
      <c r="AW8" s="7">
        <v>-1.4649999999999999E-3</v>
      </c>
      <c r="AX8" s="7">
        <v>-1.5889999999999999E-3</v>
      </c>
      <c r="AY8" s="7">
        <v>-2.0820000000000001E-3</v>
      </c>
      <c r="AZ8" s="7">
        <v>-2.209E-3</v>
      </c>
      <c r="BA8" s="7">
        <v>-2.2139999999999998E-3</v>
      </c>
      <c r="BB8" s="7">
        <v>-2.2190000000000001E-3</v>
      </c>
      <c r="BC8" s="7">
        <v>-2.2239999999999998E-3</v>
      </c>
      <c r="BD8" s="7">
        <v>-2.8479999999999998E-3</v>
      </c>
      <c r="BE8" s="7">
        <v>-2.856E-3</v>
      </c>
      <c r="BF8" s="7">
        <v>-2.7390000000000001E-3</v>
      </c>
      <c r="BG8" s="7">
        <v>-2.872E-3</v>
      </c>
      <c r="BH8" s="7">
        <v>-2.8800000000000002E-3</v>
      </c>
      <c r="BI8" s="7">
        <v>-3.8930000000000002E-3</v>
      </c>
      <c r="BJ8" s="7">
        <v>-4.0340000000000003E-3</v>
      </c>
      <c r="BK8" s="7">
        <v>-3.9240000000000004E-3</v>
      </c>
      <c r="BL8" s="7">
        <v>-4.0670000000000003E-3</v>
      </c>
      <c r="BM8" s="7">
        <v>-3.9560000000000003E-3</v>
      </c>
      <c r="BN8" s="7">
        <v>-3.9709999999999997E-3</v>
      </c>
      <c r="BO8" s="7">
        <v>-3.9870000000000001E-3</v>
      </c>
      <c r="BP8" s="7">
        <v>-4.1320000000000003E-3</v>
      </c>
      <c r="BQ8" s="7">
        <v>-4.0200000000000001E-3</v>
      </c>
      <c r="BR8" s="7">
        <v>-4.0359999999999997E-3</v>
      </c>
      <c r="BS8" s="7">
        <v>-4.3140000000000001E-3</v>
      </c>
      <c r="BT8" s="7">
        <v>-4.2009999999999999E-3</v>
      </c>
      <c r="BU8" s="7">
        <v>-4.2189999999999997E-3</v>
      </c>
      <c r="BV8" s="7">
        <v>-4.3689999999999996E-3</v>
      </c>
      <c r="BW8" s="7">
        <v>-4.2550000000000001E-3</v>
      </c>
      <c r="BX8" s="7">
        <v>-6.9439999999999997E-3</v>
      </c>
      <c r="BY8" s="7">
        <v>-6.8589999999999996E-3</v>
      </c>
      <c r="BZ8" s="7">
        <v>-7.0410000000000004E-3</v>
      </c>
      <c r="CA8" s="7">
        <v>-7.0910000000000001E-3</v>
      </c>
      <c r="CB8" s="7">
        <v>-7.1419999999999999E-3</v>
      </c>
      <c r="CC8" s="7">
        <v>-9.2680000000000002E-3</v>
      </c>
      <c r="CD8" s="7">
        <v>-9.495E-3</v>
      </c>
      <c r="CE8" s="7">
        <v>-9.5860000000000008E-3</v>
      </c>
      <c r="CF8" s="7">
        <v>-9.6780000000000008E-3</v>
      </c>
      <c r="CG8" s="7">
        <v>-9.7730000000000004E-3</v>
      </c>
      <c r="CH8" s="8">
        <v>0</v>
      </c>
      <c r="CI8" s="329">
        <v>0</v>
      </c>
    </row>
    <row r="9" spans="1:90" x14ac:dyDescent="0.3">
      <c r="A9" s="72" t="s">
        <v>564</v>
      </c>
      <c r="B9" s="10"/>
      <c r="C9" s="10"/>
      <c r="D9" s="10"/>
      <c r="E9" s="10" t="s">
        <v>744</v>
      </c>
      <c r="F9" s="10"/>
      <c r="G9" s="10"/>
      <c r="H9" s="10"/>
      <c r="I9" s="10"/>
      <c r="J9" s="10"/>
      <c r="K9" s="10"/>
      <c r="L9" s="10"/>
      <c r="M9" s="10"/>
      <c r="N9" s="10"/>
      <c r="O9" s="10"/>
      <c r="P9" s="10"/>
      <c r="Q9" s="10"/>
      <c r="R9" s="10"/>
      <c r="S9" s="10"/>
      <c r="T9" s="10"/>
      <c r="U9" s="10"/>
      <c r="V9" s="10"/>
      <c r="W9" s="10"/>
      <c r="X9" s="10"/>
      <c r="Y9" s="10"/>
      <c r="Z9" s="10"/>
      <c r="AA9" s="10"/>
      <c r="AB9" s="10"/>
      <c r="AC9" s="10"/>
      <c r="AD9" s="10"/>
      <c r="AE9" s="10"/>
      <c r="AF9" s="10"/>
      <c r="AG9" s="10"/>
      <c r="AH9" s="10"/>
      <c r="AI9" s="10"/>
      <c r="AJ9" s="10"/>
      <c r="AK9" s="10"/>
      <c r="AL9" s="10"/>
      <c r="AM9" s="10"/>
      <c r="AN9" s="10"/>
      <c r="AO9" s="10"/>
      <c r="AP9" s="10"/>
      <c r="AQ9" s="10"/>
      <c r="AR9" s="10"/>
      <c r="AS9" s="10"/>
      <c r="AT9" s="10"/>
      <c r="AU9" s="10"/>
      <c r="AV9" s="10"/>
      <c r="AW9" s="10"/>
      <c r="AX9" s="10"/>
      <c r="AY9" s="10"/>
      <c r="AZ9" s="10"/>
      <c r="BA9" s="10"/>
      <c r="BB9" s="10"/>
      <c r="BC9" s="10"/>
      <c r="BD9" s="10"/>
      <c r="BE9" s="10"/>
      <c r="BF9" s="10"/>
      <c r="BG9" s="10"/>
      <c r="BH9" s="10"/>
      <c r="BI9" s="10"/>
      <c r="BJ9" s="10"/>
      <c r="BK9" s="10"/>
      <c r="BL9" s="10"/>
      <c r="BM9" s="10"/>
      <c r="BN9" s="10"/>
      <c r="BO9" s="10"/>
      <c r="BP9" s="10"/>
      <c r="BQ9" s="10"/>
      <c r="BR9" s="10"/>
      <c r="BS9" s="10"/>
      <c r="BT9" s="10"/>
      <c r="BU9" s="10"/>
      <c r="BV9" s="10"/>
      <c r="BW9" s="10"/>
      <c r="BX9" s="10"/>
      <c r="BY9" s="10"/>
      <c r="BZ9" s="10"/>
      <c r="CA9" s="10"/>
      <c r="CB9" s="10"/>
      <c r="CC9" s="10"/>
      <c r="CD9" s="10"/>
      <c r="CE9" s="10"/>
      <c r="CF9" s="10"/>
      <c r="CG9" s="10"/>
      <c r="CH9" s="10"/>
      <c r="CI9" s="10"/>
      <c r="CJ9" s="10"/>
      <c r="CK9" s="10"/>
      <c r="CL9" s="11"/>
    </row>
    <row r="10" spans="1:90" x14ac:dyDescent="0.3">
      <c r="A10" s="147" t="s">
        <v>637</v>
      </c>
      <c r="B10" s="7" t="s">
        <v>94</v>
      </c>
      <c r="C10" s="78">
        <v>8</v>
      </c>
      <c r="E10" s="147" t="s">
        <v>745</v>
      </c>
      <c r="F10" s="313" t="s">
        <v>80</v>
      </c>
      <c r="G10" s="78">
        <v>0.3</v>
      </c>
      <c r="H10" s="12"/>
      <c r="I10" s="12"/>
      <c r="J10" s="12"/>
      <c r="K10" s="12"/>
      <c r="L10" s="12"/>
      <c r="M10" s="12"/>
      <c r="N10" s="12"/>
      <c r="O10" s="12"/>
      <c r="P10" s="12"/>
      <c r="Q10" s="12"/>
      <c r="R10" s="12"/>
      <c r="S10" s="12"/>
      <c r="T10" s="12"/>
      <c r="U10" s="12"/>
      <c r="V10" s="12"/>
      <c r="W10" s="12"/>
      <c r="X10" s="12"/>
      <c r="Y10" s="12"/>
      <c r="Z10" s="12"/>
      <c r="AA10" s="12"/>
      <c r="AB10" s="12"/>
      <c r="AC10" s="12"/>
      <c r="AD10" s="12"/>
      <c r="AE10" s="12"/>
      <c r="AF10" s="12"/>
      <c r="AG10" s="12"/>
      <c r="AH10" s="12"/>
      <c r="AI10" s="12"/>
      <c r="AJ10" s="12"/>
      <c r="AK10" s="12"/>
      <c r="AL10" s="12"/>
      <c r="AM10" s="12"/>
      <c r="AN10" s="12"/>
      <c r="AO10" s="12"/>
      <c r="AP10" s="12"/>
      <c r="AQ10" s="12"/>
      <c r="AR10" s="12"/>
      <c r="AS10" s="12"/>
      <c r="AT10" s="12"/>
      <c r="AU10" s="12"/>
      <c r="AV10" s="12"/>
      <c r="AW10" s="12"/>
      <c r="AX10" s="12"/>
      <c r="AY10" s="12"/>
      <c r="AZ10" s="12"/>
      <c r="BA10" s="12"/>
      <c r="BB10" s="12"/>
      <c r="BC10" s="12"/>
      <c r="BD10" s="12"/>
      <c r="BE10" s="12"/>
      <c r="BF10" s="12"/>
      <c r="BG10" s="12"/>
      <c r="BH10" s="12"/>
      <c r="BI10" s="12"/>
      <c r="BJ10" s="12"/>
      <c r="BK10" s="12"/>
      <c r="BL10" s="12"/>
      <c r="BM10" s="12"/>
      <c r="BN10" s="12"/>
      <c r="BO10" s="12"/>
      <c r="BP10" s="12"/>
      <c r="BQ10" s="12"/>
      <c r="BR10" s="12"/>
      <c r="BS10" s="12"/>
      <c r="BT10" s="12"/>
      <c r="BU10" s="12"/>
      <c r="BV10" s="12"/>
      <c r="BW10" s="12"/>
      <c r="BX10" s="12"/>
      <c r="BY10" s="12"/>
      <c r="BZ10" s="12"/>
      <c r="CA10" s="12"/>
      <c r="CB10" s="12"/>
      <c r="CC10" s="12"/>
      <c r="CD10" s="12"/>
      <c r="CE10" s="12"/>
      <c r="CF10" s="12"/>
      <c r="CG10" s="12"/>
      <c r="CH10" s="12"/>
      <c r="CI10" s="12"/>
      <c r="CJ10" s="12"/>
      <c r="CK10" s="12"/>
      <c r="CL10" s="13"/>
    </row>
    <row r="11" spans="1:90" x14ac:dyDescent="0.3">
      <c r="A11" s="147" t="s">
        <v>638</v>
      </c>
      <c r="B11" s="33" t="s">
        <v>190</v>
      </c>
      <c r="C11" s="78">
        <v>0.1</v>
      </c>
      <c r="D11" s="14"/>
      <c r="E11" s="12"/>
      <c r="F11" s="12"/>
      <c r="G11" s="12"/>
      <c r="H11" s="12"/>
      <c r="I11" s="12"/>
      <c r="J11" s="12"/>
      <c r="K11" s="12"/>
      <c r="L11" s="12"/>
      <c r="M11" s="12"/>
      <c r="N11" s="12"/>
      <c r="O11" s="12"/>
      <c r="P11" s="12"/>
      <c r="Q11" s="12"/>
      <c r="R11" s="12"/>
      <c r="S11" s="12"/>
      <c r="T11" s="12"/>
      <c r="U11" s="12"/>
      <c r="V11" s="12"/>
      <c r="W11" s="12"/>
      <c r="X11" s="12"/>
      <c r="Y11" s="12"/>
      <c r="Z11" s="12"/>
      <c r="AA11" s="12"/>
      <c r="AB11" s="12"/>
      <c r="AC11" s="12"/>
      <c r="AD11" s="12"/>
      <c r="AE11" s="12"/>
      <c r="AF11" s="12"/>
      <c r="AG11" s="12"/>
      <c r="AH11" s="12"/>
      <c r="AI11" s="12"/>
      <c r="AJ11" s="12"/>
      <c r="AK11" s="12"/>
      <c r="AL11" s="12"/>
      <c r="AM11" s="12"/>
      <c r="AN11" s="12"/>
      <c r="AO11" s="12"/>
      <c r="AP11" s="12"/>
      <c r="AQ11" s="12"/>
      <c r="AR11" s="12"/>
      <c r="AS11" s="12"/>
      <c r="AT11" s="12"/>
      <c r="AU11" s="12"/>
      <c r="AV11" s="12"/>
      <c r="AW11" s="12"/>
      <c r="AX11" s="12"/>
      <c r="AY11" s="12"/>
      <c r="AZ11" s="12"/>
      <c r="BA11" s="12"/>
      <c r="BB11" s="12"/>
      <c r="BC11" s="12"/>
      <c r="BD11" s="12"/>
      <c r="BE11" s="12"/>
      <c r="BF11" s="12"/>
      <c r="BG11" s="12"/>
      <c r="BH11" s="12"/>
      <c r="BI11" s="12"/>
      <c r="BJ11" s="12"/>
      <c r="BK11" s="12"/>
      <c r="BL11" s="12"/>
      <c r="BM11" s="12"/>
      <c r="BN11" s="12"/>
      <c r="BO11" s="12"/>
      <c r="BP11" s="12"/>
      <c r="BQ11" s="12"/>
      <c r="BR11" s="12"/>
      <c r="BS11" s="12"/>
      <c r="BT11" s="12"/>
      <c r="BU11" s="12"/>
      <c r="BV11" s="12"/>
      <c r="BW11" s="12"/>
      <c r="BX11" s="12"/>
      <c r="BY11" s="12"/>
      <c r="BZ11" s="12"/>
      <c r="CA11" s="12"/>
      <c r="CB11" s="12"/>
      <c r="CC11" s="12"/>
      <c r="CD11" s="12"/>
      <c r="CE11" s="12"/>
      <c r="CF11" s="12"/>
      <c r="CG11" s="12"/>
      <c r="CH11" s="12"/>
      <c r="CI11" s="12"/>
      <c r="CJ11" s="12"/>
      <c r="CK11" s="12"/>
      <c r="CL11" s="13"/>
    </row>
    <row r="12" spans="1:90" x14ac:dyDescent="0.3">
      <c r="A12" s="147"/>
      <c r="B12" s="7"/>
      <c r="C12" s="78"/>
      <c r="E12" s="12"/>
      <c r="F12" s="12"/>
      <c r="G12" s="12"/>
      <c r="H12" s="12"/>
      <c r="I12" s="12"/>
      <c r="J12" s="12"/>
      <c r="K12" s="12"/>
      <c r="L12" s="12"/>
      <c r="M12" s="12"/>
      <c r="N12" s="12"/>
      <c r="O12" s="12"/>
      <c r="P12" s="12"/>
      <c r="Q12" s="12"/>
      <c r="R12" s="12"/>
      <c r="S12" s="12"/>
      <c r="T12" s="12"/>
      <c r="U12" s="12"/>
      <c r="V12" s="12"/>
      <c r="W12" s="12"/>
      <c r="X12" s="12"/>
      <c r="Y12" s="12"/>
      <c r="Z12" s="12"/>
      <c r="AA12" s="12"/>
      <c r="AB12" s="12"/>
      <c r="AC12" s="12"/>
      <c r="AD12" s="12"/>
      <c r="AE12" s="12"/>
      <c r="AF12" s="12"/>
      <c r="AG12" s="12"/>
      <c r="AH12" s="12"/>
      <c r="AI12" s="12"/>
      <c r="AJ12" s="12"/>
      <c r="AK12" s="12"/>
      <c r="AL12" s="12"/>
      <c r="AM12" s="12"/>
      <c r="AN12" s="12"/>
      <c r="AO12" s="12"/>
      <c r="AP12" s="12"/>
      <c r="AQ12" s="12"/>
      <c r="AR12" s="12"/>
      <c r="AS12" s="12"/>
      <c r="AT12" s="12"/>
      <c r="AU12" s="12"/>
      <c r="AV12" s="12"/>
      <c r="AW12" s="12"/>
      <c r="AX12" s="12"/>
      <c r="AY12" s="12"/>
      <c r="AZ12" s="12"/>
      <c r="BA12" s="12"/>
      <c r="BB12" s="12"/>
      <c r="BC12" s="12"/>
      <c r="BD12" s="12"/>
      <c r="BE12" s="12"/>
      <c r="BF12" s="12"/>
      <c r="BG12" s="12"/>
      <c r="BH12" s="12"/>
      <c r="BI12" s="12"/>
      <c r="BJ12" s="12"/>
      <c r="BK12" s="12"/>
      <c r="BL12" s="12"/>
      <c r="BM12" s="12"/>
      <c r="BN12" s="12"/>
      <c r="BO12" s="12"/>
      <c r="BP12" s="12"/>
      <c r="BQ12" s="12"/>
      <c r="BR12" s="12"/>
      <c r="BS12" s="12"/>
      <c r="BT12" s="12"/>
      <c r="BU12" s="12"/>
      <c r="BV12" s="12"/>
      <c r="BW12" s="12"/>
      <c r="BX12" s="12"/>
      <c r="BY12" s="12"/>
      <c r="BZ12" s="12"/>
      <c r="CA12" s="12"/>
      <c r="CB12" s="12"/>
      <c r="CC12" s="12"/>
      <c r="CD12" s="12"/>
      <c r="CE12" s="12"/>
      <c r="CF12" s="12"/>
      <c r="CG12" s="12"/>
      <c r="CH12" s="12"/>
      <c r="CI12" s="12"/>
      <c r="CJ12" s="12"/>
      <c r="CK12" s="12"/>
      <c r="CL12" s="13"/>
    </row>
    <row r="13" spans="1:90" x14ac:dyDescent="0.3">
      <c r="A13" s="147"/>
      <c r="B13" s="7"/>
      <c r="C13" s="78"/>
      <c r="D13" s="14"/>
      <c r="E13" s="12"/>
      <c r="F13" s="12"/>
      <c r="G13" s="12"/>
      <c r="H13" s="12"/>
      <c r="I13" s="12"/>
      <c r="J13" s="12"/>
      <c r="K13" s="12"/>
      <c r="L13" s="12"/>
      <c r="M13" s="12"/>
      <c r="N13" s="12"/>
      <c r="O13" s="12"/>
      <c r="P13" s="12"/>
      <c r="Q13" s="12"/>
      <c r="R13" s="12"/>
      <c r="S13" s="12"/>
      <c r="T13" s="12"/>
      <c r="U13" s="12"/>
      <c r="V13" s="12"/>
      <c r="W13" s="12"/>
      <c r="X13" s="12"/>
      <c r="Y13" s="12"/>
      <c r="Z13" s="12"/>
      <c r="AA13" s="12"/>
      <c r="AB13" s="12"/>
      <c r="AC13" s="12"/>
      <c r="AD13" s="12"/>
      <c r="AE13" s="12"/>
      <c r="AF13" s="12"/>
      <c r="AG13" s="12"/>
      <c r="AH13" s="12"/>
      <c r="AI13" s="12"/>
      <c r="AJ13" s="12"/>
      <c r="AK13" s="12"/>
      <c r="AL13" s="12"/>
      <c r="AM13" s="12"/>
      <c r="AN13" s="12"/>
      <c r="AO13" s="12"/>
      <c r="AP13" s="12"/>
      <c r="AQ13" s="12"/>
      <c r="AR13" s="12"/>
      <c r="AS13" s="12"/>
      <c r="AT13" s="12"/>
      <c r="AU13" s="12"/>
      <c r="AV13" s="12"/>
      <c r="AW13" s="12"/>
      <c r="AX13" s="12"/>
      <c r="AY13" s="12"/>
      <c r="AZ13" s="12"/>
      <c r="BA13" s="12"/>
      <c r="BB13" s="12"/>
      <c r="BC13" s="12"/>
      <c r="BD13" s="12"/>
      <c r="BE13" s="12"/>
      <c r="BF13" s="12"/>
      <c r="BG13" s="12"/>
      <c r="BH13" s="12"/>
      <c r="BI13" s="12"/>
      <c r="BJ13" s="12"/>
      <c r="BK13" s="12"/>
      <c r="BL13" s="12"/>
      <c r="BM13" s="12"/>
      <c r="BN13" s="12"/>
      <c r="BO13" s="12"/>
      <c r="BP13" s="12"/>
      <c r="BQ13" s="12"/>
      <c r="BR13" s="12"/>
      <c r="BS13" s="12"/>
      <c r="BT13" s="12"/>
      <c r="BU13" s="12"/>
      <c r="BV13" s="12"/>
      <c r="BW13" s="12"/>
      <c r="BX13" s="12"/>
      <c r="BY13" s="12"/>
      <c r="BZ13" s="12"/>
      <c r="CA13" s="12"/>
      <c r="CB13" s="12"/>
      <c r="CC13" s="12"/>
      <c r="CD13" s="12"/>
      <c r="CE13" s="12"/>
      <c r="CF13" s="12"/>
      <c r="CG13" s="12"/>
      <c r="CH13" s="12"/>
      <c r="CI13" s="12"/>
      <c r="CJ13" s="12"/>
      <c r="CK13" s="12"/>
      <c r="CL13" s="13"/>
    </row>
    <row r="14" spans="1:90" x14ac:dyDescent="0.3">
      <c r="A14" s="147"/>
      <c r="B14" s="7"/>
      <c r="C14" s="78"/>
      <c r="E14" s="12"/>
      <c r="F14" s="12"/>
      <c r="G14" s="12"/>
      <c r="H14" s="12"/>
      <c r="I14" s="12"/>
      <c r="J14" s="12"/>
      <c r="K14" s="12"/>
      <c r="L14" s="12"/>
      <c r="M14" s="12"/>
      <c r="N14" s="12"/>
      <c r="O14" s="12"/>
      <c r="P14" s="12"/>
      <c r="Q14" s="12"/>
      <c r="R14" s="12"/>
      <c r="S14" s="12"/>
      <c r="T14" s="12"/>
      <c r="U14" s="12"/>
      <c r="V14" s="12"/>
      <c r="W14" s="12"/>
      <c r="X14" s="12"/>
      <c r="Y14" s="12"/>
      <c r="Z14" s="12"/>
      <c r="AA14" s="12"/>
      <c r="AB14" s="12"/>
      <c r="AC14" s="12"/>
      <c r="AD14" s="12"/>
      <c r="AE14" s="12"/>
      <c r="AF14" s="12"/>
      <c r="AG14" s="12"/>
      <c r="AH14" s="12"/>
      <c r="AI14" s="12"/>
      <c r="AJ14" s="12"/>
      <c r="AK14" s="12"/>
      <c r="AL14" s="12"/>
      <c r="AM14" s="12"/>
      <c r="AN14" s="12"/>
      <c r="AO14" s="12"/>
      <c r="AP14" s="12"/>
      <c r="AQ14" s="12"/>
      <c r="AR14" s="12"/>
      <c r="AS14" s="12"/>
      <c r="AT14" s="12"/>
      <c r="AU14" s="12"/>
      <c r="AV14" s="12"/>
      <c r="AW14" s="12"/>
      <c r="AX14" s="12"/>
      <c r="AY14" s="12"/>
      <c r="AZ14" s="12"/>
      <c r="BA14" s="12"/>
      <c r="BB14" s="12"/>
      <c r="BC14" s="12"/>
      <c r="BD14" s="12"/>
      <c r="BE14" s="12"/>
      <c r="BF14" s="12"/>
      <c r="BG14" s="12"/>
      <c r="BH14" s="12"/>
      <c r="BI14" s="12"/>
      <c r="BJ14" s="12"/>
      <c r="BK14" s="12"/>
      <c r="BL14" s="12"/>
      <c r="BM14" s="12"/>
      <c r="BN14" s="12"/>
      <c r="BO14" s="12"/>
      <c r="BP14" s="12"/>
      <c r="BQ14" s="12"/>
      <c r="BR14" s="12"/>
      <c r="BS14" s="12"/>
      <c r="BT14" s="12"/>
      <c r="BU14" s="12"/>
      <c r="BV14" s="12"/>
      <c r="BW14" s="12"/>
      <c r="BX14" s="12"/>
      <c r="BY14" s="12"/>
      <c r="BZ14" s="12"/>
      <c r="CA14" s="12"/>
      <c r="CB14" s="12"/>
      <c r="CC14" s="12"/>
      <c r="CD14" s="12"/>
      <c r="CE14" s="12"/>
      <c r="CF14" s="12"/>
      <c r="CG14" s="12"/>
      <c r="CH14" s="12"/>
      <c r="CI14" s="12"/>
      <c r="CJ14" s="12"/>
      <c r="CK14" s="12"/>
      <c r="CL14" s="13"/>
    </row>
    <row r="15" spans="1:90" x14ac:dyDescent="0.3">
      <c r="A15" s="72" t="s">
        <v>665</v>
      </c>
      <c r="B15" s="10"/>
      <c r="C15" s="10"/>
      <c r="D15" s="23"/>
      <c r="E15" s="23"/>
      <c r="F15" s="23"/>
      <c r="G15" s="23"/>
      <c r="H15" s="23"/>
      <c r="I15" s="23"/>
      <c r="J15" s="23"/>
      <c r="K15" s="23"/>
      <c r="L15" s="23"/>
      <c r="M15" s="23"/>
      <c r="N15" s="23"/>
      <c r="O15" s="23"/>
      <c r="P15" s="23"/>
      <c r="Q15" s="23"/>
      <c r="R15" s="23"/>
      <c r="S15" s="23"/>
      <c r="T15" s="23"/>
      <c r="U15" s="23"/>
      <c r="V15" s="23"/>
      <c r="W15" s="23"/>
      <c r="X15" s="23"/>
      <c r="Y15" s="23"/>
      <c r="Z15" s="23"/>
      <c r="AA15" s="23"/>
      <c r="AB15" s="23"/>
      <c r="AC15" s="23"/>
      <c r="AD15" s="23"/>
      <c r="AE15" s="23"/>
      <c r="AF15" s="23"/>
      <c r="AG15" s="23"/>
      <c r="AH15" s="23"/>
      <c r="AI15" s="23"/>
      <c r="AJ15" s="23"/>
      <c r="AK15" s="23"/>
      <c r="AL15" s="23"/>
      <c r="AM15" s="23"/>
      <c r="AN15" s="23"/>
      <c r="AO15" s="23"/>
      <c r="AP15" s="23"/>
      <c r="AQ15" s="23"/>
      <c r="AR15" s="23"/>
      <c r="AS15" s="23"/>
      <c r="AT15" s="23"/>
      <c r="AU15" s="23"/>
      <c r="AV15" s="23"/>
      <c r="AW15" s="23"/>
      <c r="AX15" s="23"/>
      <c r="AY15" s="23"/>
      <c r="AZ15" s="23"/>
      <c r="BA15" s="23"/>
      <c r="BB15" s="23"/>
      <c r="BC15" s="23"/>
      <c r="BD15" s="23"/>
      <c r="BE15" s="23"/>
      <c r="BF15" s="23"/>
      <c r="BG15" s="23"/>
      <c r="BH15" s="23"/>
      <c r="BI15" s="23"/>
      <c r="BJ15" s="23"/>
      <c r="BK15" s="23"/>
      <c r="BL15" s="23"/>
      <c r="BM15" s="23"/>
      <c r="BN15" s="23"/>
      <c r="BO15" s="23"/>
      <c r="BP15" s="23"/>
      <c r="BQ15" s="23"/>
      <c r="BR15" s="23"/>
      <c r="BS15" s="23"/>
      <c r="BT15" s="23"/>
      <c r="BU15" s="23"/>
      <c r="BV15" s="23"/>
      <c r="BW15" s="23"/>
      <c r="BX15" s="23"/>
      <c r="BY15" s="23"/>
      <c r="BZ15" s="23"/>
      <c r="CA15" s="23"/>
      <c r="CB15" s="23"/>
      <c r="CC15" s="23"/>
      <c r="CD15" s="23"/>
      <c r="CE15" s="23"/>
      <c r="CF15" s="23"/>
      <c r="CG15" s="23"/>
      <c r="CH15" s="23"/>
      <c r="CI15" s="23"/>
      <c r="CJ15" s="23"/>
      <c r="CK15" s="23"/>
      <c r="CL15" s="299"/>
    </row>
    <row r="16" spans="1:90" s="15" customFormat="1" x14ac:dyDescent="0.3">
      <c r="A16" s="147" t="s">
        <v>799</v>
      </c>
      <c r="B16" s="159" t="s">
        <v>664</v>
      </c>
      <c r="C16" s="298">
        <v>0.02</v>
      </c>
    </row>
    <row r="17" spans="1:90" x14ac:dyDescent="0.3">
      <c r="A17" s="147" t="s">
        <v>800</v>
      </c>
      <c r="B17" s="159" t="s">
        <v>664</v>
      </c>
      <c r="C17" s="232">
        <v>0.02</v>
      </c>
      <c r="D17" s="15"/>
      <c r="E17" s="15"/>
      <c r="F17" s="12"/>
      <c r="G17" s="12"/>
      <c r="H17" s="12"/>
      <c r="I17" s="12"/>
      <c r="J17" s="12"/>
      <c r="K17" s="12"/>
      <c r="L17" s="12"/>
      <c r="M17" s="12"/>
      <c r="N17" s="12"/>
      <c r="O17" s="12"/>
      <c r="P17" s="12"/>
      <c r="Q17" s="12"/>
      <c r="R17" s="12"/>
      <c r="S17" s="12"/>
      <c r="T17" s="12"/>
      <c r="U17" s="12"/>
      <c r="V17" s="12"/>
      <c r="W17" s="12"/>
      <c r="X17" s="12"/>
      <c r="Y17" s="12"/>
      <c r="Z17" s="12"/>
      <c r="AA17" s="12"/>
      <c r="AB17" s="12"/>
      <c r="AC17" s="12"/>
      <c r="AD17" s="12"/>
      <c r="AE17" s="12"/>
      <c r="AF17" s="12"/>
      <c r="AG17" s="12"/>
      <c r="AH17" s="12"/>
      <c r="AI17" s="12"/>
      <c r="AJ17" s="12"/>
      <c r="AK17" s="12"/>
      <c r="AL17" s="12"/>
      <c r="AM17" s="12"/>
      <c r="AN17" s="12"/>
      <c r="AO17" s="12"/>
      <c r="AP17" s="12"/>
      <c r="AQ17" s="12"/>
      <c r="AR17" s="12"/>
      <c r="AS17" s="12"/>
      <c r="AT17" s="12"/>
      <c r="AU17" s="12"/>
      <c r="AV17" s="12"/>
      <c r="AW17" s="12"/>
      <c r="AX17" s="12"/>
      <c r="AY17" s="12"/>
      <c r="AZ17" s="12"/>
      <c r="BA17" s="12"/>
      <c r="BB17" s="12"/>
      <c r="BC17" s="12"/>
      <c r="BD17" s="12"/>
      <c r="BE17" s="12"/>
      <c r="BF17" s="12"/>
      <c r="BG17" s="12"/>
      <c r="BH17" s="12"/>
      <c r="BI17" s="12"/>
      <c r="BJ17" s="12"/>
      <c r="BK17" s="12"/>
      <c r="BL17" s="12"/>
      <c r="BM17" s="12"/>
      <c r="BN17" s="12"/>
      <c r="BO17" s="12"/>
      <c r="BP17" s="12"/>
      <c r="BQ17" s="12"/>
      <c r="BR17" s="12"/>
      <c r="BS17" s="12"/>
      <c r="BT17" s="12"/>
      <c r="BU17" s="12"/>
      <c r="BV17" s="12"/>
      <c r="BW17" s="12"/>
      <c r="BX17" s="12"/>
      <c r="BY17" s="12"/>
      <c r="BZ17" s="12"/>
      <c r="CA17" s="12"/>
      <c r="CB17" s="12"/>
      <c r="CC17" s="12"/>
      <c r="CD17" s="12"/>
      <c r="CE17" s="12"/>
      <c r="CF17" s="12"/>
      <c r="CG17" s="12"/>
      <c r="CH17" s="12"/>
      <c r="CI17" s="12"/>
      <c r="CJ17" s="12"/>
      <c r="CK17" s="12"/>
      <c r="CL17" s="13"/>
    </row>
    <row r="18" spans="1:90" x14ac:dyDescent="0.3">
      <c r="A18" s="72" t="s">
        <v>8</v>
      </c>
      <c r="B18" s="10"/>
      <c r="C18" s="10"/>
      <c r="D18" s="10"/>
      <c r="E18" s="21"/>
      <c r="F18" s="21"/>
      <c r="G18" s="21"/>
      <c r="H18" s="10"/>
      <c r="I18" s="10"/>
      <c r="J18" s="10"/>
      <c r="K18" s="10"/>
      <c r="L18" s="10"/>
      <c r="M18" s="10"/>
      <c r="N18" s="10"/>
      <c r="O18" s="10"/>
      <c r="P18" s="10"/>
      <c r="Q18" s="10"/>
      <c r="R18" s="10"/>
      <c r="S18" s="10"/>
      <c r="T18" s="10"/>
      <c r="U18" s="10"/>
      <c r="V18" s="10"/>
      <c r="W18" s="10"/>
      <c r="X18" s="10"/>
      <c r="Y18" s="10"/>
      <c r="Z18" s="10"/>
      <c r="AA18" s="10"/>
      <c r="AB18" s="10"/>
      <c r="AC18" s="10"/>
      <c r="AD18" s="10"/>
      <c r="AE18" s="10"/>
      <c r="AF18" s="10"/>
      <c r="AG18" s="10"/>
      <c r="AH18" s="10"/>
      <c r="AI18" s="10"/>
      <c r="AJ18" s="10"/>
      <c r="AK18" s="10"/>
      <c r="AL18" s="10"/>
      <c r="AM18" s="10"/>
      <c r="AN18" s="10"/>
      <c r="AO18" s="10"/>
      <c r="AP18" s="10"/>
      <c r="AQ18" s="10"/>
      <c r="AR18" s="10"/>
      <c r="AS18" s="10"/>
      <c r="AT18" s="10"/>
      <c r="AU18" s="10"/>
      <c r="AV18" s="10"/>
      <c r="AW18" s="10"/>
      <c r="AX18" s="10"/>
      <c r="AY18" s="10"/>
      <c r="AZ18" s="10"/>
      <c r="BA18" s="10"/>
      <c r="BB18" s="10"/>
      <c r="BC18" s="10"/>
      <c r="BD18" s="10"/>
      <c r="BE18" s="10"/>
      <c r="BF18" s="10"/>
      <c r="BG18" s="10"/>
      <c r="BH18" s="10"/>
      <c r="BI18" s="10"/>
      <c r="BJ18" s="10"/>
      <c r="BK18" s="10"/>
      <c r="BL18" s="10"/>
      <c r="BM18" s="10"/>
      <c r="BN18" s="10"/>
      <c r="BO18" s="10"/>
      <c r="BP18" s="10"/>
      <c r="BQ18" s="10"/>
      <c r="BR18" s="10"/>
      <c r="BS18" s="10"/>
      <c r="BT18" s="10"/>
      <c r="BU18" s="10"/>
      <c r="BV18" s="10"/>
      <c r="BW18" s="10"/>
      <c r="BX18" s="10"/>
      <c r="BY18" s="10"/>
      <c r="BZ18" s="10"/>
      <c r="CA18" s="10"/>
      <c r="CB18" s="10"/>
      <c r="CC18" s="10"/>
      <c r="CD18" s="10"/>
      <c r="CE18" s="10"/>
      <c r="CF18" s="10"/>
      <c r="CG18" s="10"/>
      <c r="CH18" s="10"/>
      <c r="CI18" s="10"/>
      <c r="CJ18" s="10"/>
      <c r="CK18" s="10"/>
      <c r="CL18" s="11"/>
    </row>
    <row r="19" spans="1:90" x14ac:dyDescent="0.3">
      <c r="A19" s="445" t="s">
        <v>9</v>
      </c>
      <c r="B19" s="453" t="s">
        <v>445</v>
      </c>
      <c r="C19" s="453"/>
      <c r="D19" s="443">
        <v>3</v>
      </c>
      <c r="E19" s="44"/>
      <c r="F19" s="44"/>
      <c r="G19" s="226"/>
      <c r="H19" s="12"/>
      <c r="J19" s="12"/>
      <c r="K19" s="12"/>
      <c r="L19" s="223"/>
      <c r="M19" s="12"/>
      <c r="N19" s="12"/>
      <c r="O19" s="12"/>
      <c r="P19" s="12"/>
      <c r="Q19" s="12"/>
      <c r="R19" s="12"/>
      <c r="S19" s="12"/>
      <c r="T19" s="12"/>
      <c r="U19" s="12"/>
      <c r="V19" s="12"/>
      <c r="W19" s="12"/>
      <c r="X19" s="12"/>
      <c r="Y19" s="12"/>
      <c r="Z19" s="12"/>
      <c r="AA19" s="12"/>
      <c r="AB19" s="12"/>
      <c r="AC19" s="12"/>
      <c r="AD19" s="12"/>
      <c r="AE19" s="12"/>
      <c r="AF19" s="12"/>
      <c r="AG19" s="12"/>
      <c r="AH19" s="12"/>
      <c r="AI19" s="12"/>
      <c r="AJ19" s="12"/>
      <c r="AK19" s="12"/>
      <c r="AL19" s="12"/>
      <c r="AM19" s="12"/>
      <c r="AN19" s="12"/>
      <c r="AO19" s="12"/>
      <c r="AP19" s="12"/>
      <c r="AQ19" s="12"/>
      <c r="AR19" s="12"/>
      <c r="AS19" s="12"/>
      <c r="AT19" s="12"/>
      <c r="AU19" s="12"/>
      <c r="AV19" s="12"/>
      <c r="AW19" s="12"/>
      <c r="AX19" s="12"/>
      <c r="AY19" s="12"/>
      <c r="AZ19" s="12"/>
      <c r="BA19" s="12"/>
      <c r="BB19" s="12"/>
      <c r="BC19" s="12"/>
      <c r="BD19" s="12"/>
      <c r="BE19" s="12"/>
      <c r="BF19" s="12"/>
      <c r="BG19" s="12"/>
      <c r="BH19" s="12"/>
      <c r="BI19" s="12"/>
      <c r="BJ19" s="12"/>
      <c r="BK19" s="12"/>
      <c r="BL19" s="12"/>
      <c r="BM19" s="12"/>
      <c r="BN19" s="12"/>
      <c r="BO19" s="12"/>
      <c r="BP19" s="12"/>
      <c r="BQ19" s="12"/>
      <c r="BR19" s="12"/>
      <c r="BS19" s="12"/>
      <c r="BT19" s="12"/>
      <c r="BU19" s="12"/>
      <c r="BV19" s="12"/>
      <c r="BW19" s="12"/>
      <c r="BX19" s="12"/>
      <c r="BY19" s="12"/>
      <c r="BZ19" s="12"/>
      <c r="CA19" s="12"/>
      <c r="CB19" s="12"/>
      <c r="CC19" s="12"/>
      <c r="CD19" s="12"/>
      <c r="CE19" s="12"/>
      <c r="CF19" s="12"/>
      <c r="CG19" s="12"/>
      <c r="CH19" s="12"/>
      <c r="CI19" s="12"/>
      <c r="CJ19" s="12"/>
      <c r="CK19" s="12"/>
      <c r="CL19" s="13"/>
    </row>
    <row r="20" spans="1:90" x14ac:dyDescent="0.3">
      <c r="A20" s="445"/>
      <c r="B20" s="453" t="s">
        <v>446</v>
      </c>
      <c r="C20" s="453"/>
      <c r="D20" s="443"/>
      <c r="E20" s="44"/>
      <c r="F20" s="44"/>
      <c r="G20" s="226"/>
      <c r="H20" s="12"/>
      <c r="J20" s="12"/>
      <c r="K20" s="12"/>
      <c r="L20" s="224"/>
      <c r="M20" s="12"/>
      <c r="N20" s="12"/>
      <c r="O20" s="12"/>
      <c r="P20" s="12"/>
      <c r="Q20" s="12"/>
      <c r="R20" s="12"/>
      <c r="S20" s="12"/>
      <c r="T20" s="12"/>
      <c r="U20" s="12"/>
      <c r="V20" s="12"/>
      <c r="W20" s="12"/>
      <c r="X20" s="12"/>
      <c r="Y20" s="12"/>
      <c r="Z20" s="12"/>
      <c r="AA20" s="12"/>
      <c r="AB20" s="12"/>
      <c r="AC20" s="12"/>
      <c r="AD20" s="12"/>
      <c r="AE20" s="12"/>
      <c r="AF20" s="12"/>
      <c r="AG20" s="12"/>
      <c r="AH20" s="12"/>
      <c r="AI20" s="12"/>
      <c r="AJ20" s="12"/>
      <c r="AK20" s="12"/>
      <c r="AL20" s="12"/>
      <c r="AM20" s="12"/>
      <c r="AN20" s="12"/>
      <c r="AO20" s="12"/>
      <c r="AP20" s="12"/>
      <c r="AQ20" s="12"/>
      <c r="AR20" s="12"/>
      <c r="AS20" s="12"/>
      <c r="AT20" s="12"/>
      <c r="AU20" s="12"/>
      <c r="AV20" s="12"/>
      <c r="AW20" s="12"/>
      <c r="AX20" s="12"/>
      <c r="AY20" s="12"/>
      <c r="AZ20" s="12"/>
      <c r="BA20" s="12"/>
      <c r="BB20" s="12"/>
      <c r="BC20" s="12"/>
      <c r="BD20" s="12"/>
      <c r="BE20" s="12"/>
      <c r="BF20" s="12"/>
      <c r="BG20" s="12"/>
      <c r="BH20" s="12"/>
      <c r="BI20" s="12"/>
      <c r="BJ20" s="12"/>
      <c r="BK20" s="12"/>
      <c r="BL20" s="12"/>
      <c r="BM20" s="12"/>
      <c r="BN20" s="12"/>
      <c r="BO20" s="12"/>
      <c r="BP20" s="12"/>
      <c r="BQ20" s="12"/>
      <c r="BR20" s="12"/>
      <c r="BS20" s="12"/>
      <c r="BT20" s="12"/>
      <c r="BU20" s="12"/>
      <c r="BV20" s="12"/>
      <c r="BW20" s="12"/>
      <c r="BX20" s="12"/>
      <c r="BY20" s="12"/>
      <c r="BZ20" s="12"/>
      <c r="CA20" s="12"/>
      <c r="CB20" s="12"/>
      <c r="CC20" s="12"/>
      <c r="CD20" s="12"/>
      <c r="CE20" s="12"/>
      <c r="CF20" s="12"/>
      <c r="CG20" s="12"/>
      <c r="CH20" s="12"/>
      <c r="CI20" s="12"/>
      <c r="CJ20" s="12"/>
      <c r="CK20" s="12"/>
      <c r="CL20" s="13"/>
    </row>
    <row r="21" spans="1:90" x14ac:dyDescent="0.3">
      <c r="A21" s="445"/>
      <c r="B21" s="453" t="s">
        <v>447</v>
      </c>
      <c r="C21" s="453"/>
      <c r="D21" s="443"/>
      <c r="E21" s="44"/>
      <c r="F21" s="44"/>
      <c r="G21" s="226"/>
      <c r="H21" s="12"/>
      <c r="J21" s="12"/>
      <c r="K21" s="12"/>
      <c r="L21" s="224"/>
      <c r="M21" s="12"/>
      <c r="N21" s="12"/>
      <c r="O21" s="12"/>
      <c r="P21" s="12"/>
      <c r="Q21" s="12"/>
      <c r="R21" s="12"/>
      <c r="S21" s="12"/>
      <c r="T21" s="12"/>
      <c r="U21" s="12"/>
      <c r="V21" s="12"/>
      <c r="W21" s="12"/>
      <c r="X21" s="12"/>
      <c r="Y21" s="12"/>
      <c r="Z21" s="12"/>
      <c r="AA21" s="12"/>
      <c r="AB21" s="12"/>
      <c r="AC21" s="12"/>
      <c r="AD21" s="12"/>
      <c r="AE21" s="12"/>
      <c r="AF21" s="12"/>
      <c r="AG21" s="12"/>
      <c r="AH21" s="12"/>
      <c r="AI21" s="12"/>
      <c r="AJ21" s="12"/>
      <c r="AK21" s="12"/>
      <c r="AL21" s="12"/>
      <c r="AM21" s="12"/>
      <c r="AN21" s="12"/>
      <c r="AO21" s="12"/>
      <c r="AP21" s="12"/>
      <c r="AQ21" s="12"/>
      <c r="AR21" s="12"/>
      <c r="AS21" s="12"/>
      <c r="AT21" s="12"/>
      <c r="AU21" s="12"/>
      <c r="AV21" s="12"/>
      <c r="AW21" s="12"/>
      <c r="AX21" s="12"/>
      <c r="AY21" s="12"/>
      <c r="AZ21" s="12"/>
      <c r="BA21" s="12"/>
      <c r="BB21" s="12"/>
      <c r="BC21" s="12"/>
      <c r="BD21" s="12"/>
      <c r="BE21" s="12"/>
      <c r="BF21" s="12"/>
      <c r="BG21" s="12"/>
      <c r="BH21" s="12"/>
      <c r="BI21" s="12"/>
      <c r="BJ21" s="12"/>
      <c r="BK21" s="12"/>
      <c r="BL21" s="12"/>
      <c r="BM21" s="12"/>
      <c r="BN21" s="12"/>
      <c r="BO21" s="12"/>
      <c r="BP21" s="12"/>
      <c r="BQ21" s="12"/>
      <c r="BR21" s="12"/>
      <c r="BS21" s="12"/>
      <c r="BT21" s="12"/>
      <c r="BU21" s="12"/>
      <c r="BV21" s="12"/>
      <c r="BW21" s="12"/>
      <c r="BX21" s="12"/>
      <c r="BY21" s="12"/>
      <c r="BZ21" s="12"/>
      <c r="CA21" s="12"/>
      <c r="CB21" s="12"/>
      <c r="CC21" s="12"/>
      <c r="CD21" s="12"/>
      <c r="CE21" s="12"/>
      <c r="CF21" s="12"/>
      <c r="CG21" s="12"/>
      <c r="CH21" s="12"/>
      <c r="CI21" s="12"/>
      <c r="CJ21" s="12"/>
      <c r="CK21" s="12"/>
      <c r="CL21" s="13"/>
    </row>
    <row r="22" spans="1:90" x14ac:dyDescent="0.3">
      <c r="A22" s="446"/>
      <c r="B22" s="453" t="s">
        <v>448</v>
      </c>
      <c r="C22" s="453"/>
      <c r="D22" s="443"/>
      <c r="E22" s="28" t="s">
        <v>449</v>
      </c>
      <c r="F22" s="222">
        <v>0.03</v>
      </c>
      <c r="G22" s="29" t="s">
        <v>450</v>
      </c>
      <c r="H22" s="70">
        <v>2015</v>
      </c>
      <c r="L22" s="225"/>
      <c r="M22" s="34"/>
      <c r="N22" s="227"/>
      <c r="O22" s="15"/>
      <c r="P22" s="15"/>
      <c r="Q22" s="12"/>
      <c r="R22" s="12"/>
      <c r="S22" s="12"/>
      <c r="T22" s="12"/>
      <c r="U22" s="12"/>
      <c r="V22" s="12"/>
      <c r="W22" s="12"/>
      <c r="X22" s="12"/>
      <c r="Y22" s="12"/>
      <c r="Z22" s="12"/>
      <c r="AA22" s="12"/>
      <c r="AB22" s="12"/>
      <c r="AC22" s="12"/>
      <c r="AD22" s="12"/>
      <c r="AE22" s="12"/>
      <c r="AF22" s="12"/>
      <c r="AG22" s="12"/>
      <c r="AH22" s="12"/>
      <c r="AI22" s="12"/>
      <c r="AJ22" s="12"/>
      <c r="AK22" s="12"/>
      <c r="AL22" s="12"/>
      <c r="AM22" s="12"/>
      <c r="AN22" s="12"/>
      <c r="AO22" s="12"/>
      <c r="AP22" s="12"/>
      <c r="AQ22" s="12"/>
      <c r="AR22" s="12"/>
      <c r="AS22" s="12"/>
      <c r="AT22" s="12"/>
      <c r="AU22" s="12"/>
      <c r="AV22" s="12"/>
      <c r="AW22" s="12"/>
      <c r="AX22" s="12"/>
      <c r="AY22" s="12"/>
      <c r="AZ22" s="12"/>
      <c r="BA22" s="12"/>
      <c r="BB22" s="12"/>
      <c r="BC22" s="12"/>
      <c r="BD22" s="12"/>
      <c r="BE22" s="12"/>
      <c r="BF22" s="12"/>
      <c r="BG22" s="12"/>
      <c r="BH22" s="12"/>
      <c r="BI22" s="12"/>
      <c r="BJ22" s="12"/>
      <c r="BK22" s="12"/>
      <c r="BL22" s="12"/>
      <c r="BM22" s="12"/>
      <c r="BN22" s="12"/>
      <c r="BO22" s="12"/>
      <c r="BP22" s="12"/>
      <c r="BQ22" s="12"/>
      <c r="BR22" s="12"/>
      <c r="BS22" s="12"/>
      <c r="BT22" s="12"/>
      <c r="BU22" s="12"/>
      <c r="BV22" s="12"/>
      <c r="BW22" s="12"/>
      <c r="BX22" s="12"/>
      <c r="BY22" s="12"/>
      <c r="BZ22" s="12"/>
      <c r="CA22" s="12"/>
      <c r="CB22" s="12"/>
      <c r="CC22" s="12"/>
      <c r="CD22" s="12"/>
      <c r="CE22" s="12"/>
      <c r="CF22" s="12"/>
      <c r="CG22" s="12"/>
      <c r="CH22" s="12"/>
      <c r="CI22" s="12"/>
      <c r="CJ22" s="12"/>
      <c r="CK22" s="12"/>
      <c r="CL22" s="13"/>
    </row>
    <row r="23" spans="1:90" x14ac:dyDescent="0.3">
      <c r="A23" s="72" t="s">
        <v>44</v>
      </c>
      <c r="B23" s="10"/>
      <c r="C23" s="10"/>
      <c r="D23" s="10"/>
      <c r="E23" s="10"/>
      <c r="F23" s="10"/>
      <c r="G23" s="10"/>
      <c r="H23" s="10"/>
      <c r="I23" s="10"/>
      <c r="J23" s="10"/>
      <c r="K23" s="10"/>
      <c r="L23" s="10"/>
      <c r="M23" s="10"/>
      <c r="N23" s="10"/>
      <c r="O23" s="10"/>
      <c r="P23" s="10"/>
      <c r="Q23" s="10"/>
      <c r="R23" s="10"/>
      <c r="S23" s="10"/>
      <c r="T23" s="10"/>
      <c r="U23" s="10"/>
      <c r="V23" s="10"/>
      <c r="W23" s="10"/>
      <c r="X23" s="10"/>
      <c r="Y23" s="10"/>
      <c r="Z23" s="10"/>
      <c r="AA23" s="10"/>
      <c r="AB23" s="10"/>
      <c r="AC23" s="10"/>
      <c r="AD23" s="10"/>
      <c r="AE23" s="10"/>
      <c r="AF23" s="10"/>
      <c r="AG23" s="10"/>
      <c r="AH23" s="10"/>
      <c r="AI23" s="10"/>
      <c r="AJ23" s="10"/>
      <c r="AK23" s="10"/>
      <c r="AL23" s="10"/>
      <c r="AM23" s="10"/>
      <c r="AN23" s="10"/>
      <c r="AO23" s="10"/>
      <c r="AP23" s="10"/>
      <c r="AQ23" s="10"/>
      <c r="AR23" s="10"/>
      <c r="AS23" s="10"/>
      <c r="AT23" s="10"/>
      <c r="AU23" s="10"/>
      <c r="AV23" s="10"/>
      <c r="AW23" s="10"/>
      <c r="AX23" s="10"/>
      <c r="AY23" s="10"/>
      <c r="AZ23" s="10"/>
      <c r="BA23" s="10"/>
      <c r="BB23" s="10"/>
      <c r="BC23" s="10"/>
      <c r="BD23" s="10"/>
      <c r="BE23" s="10"/>
      <c r="BF23" s="10"/>
      <c r="BG23" s="10"/>
      <c r="BH23" s="10"/>
      <c r="BI23" s="10"/>
      <c r="BJ23" s="10"/>
      <c r="BK23" s="10"/>
      <c r="BL23" s="10"/>
      <c r="BM23" s="10"/>
      <c r="BN23" s="10"/>
      <c r="BO23" s="10"/>
      <c r="BP23" s="10"/>
      <c r="BQ23" s="10"/>
      <c r="BR23" s="10"/>
      <c r="BS23" s="10"/>
      <c r="BT23" s="10"/>
      <c r="BU23" s="10"/>
      <c r="BV23" s="10"/>
      <c r="BW23" s="10"/>
      <c r="BX23" s="10"/>
      <c r="BY23" s="10"/>
      <c r="BZ23" s="10"/>
      <c r="CA23" s="10"/>
      <c r="CB23" s="10"/>
      <c r="CC23" s="10"/>
      <c r="CD23" s="10"/>
      <c r="CE23" s="10"/>
      <c r="CF23" s="10"/>
      <c r="CG23" s="10"/>
      <c r="CH23" s="10"/>
      <c r="CI23" s="10"/>
      <c r="CJ23" s="10"/>
      <c r="CK23" s="10"/>
      <c r="CL23" s="11"/>
    </row>
    <row r="24" spans="1:90" ht="15" customHeight="1" x14ac:dyDescent="0.3">
      <c r="A24" s="147" t="s">
        <v>186</v>
      </c>
      <c r="B24" s="33" t="s">
        <v>312</v>
      </c>
      <c r="C24" s="78">
        <v>1</v>
      </c>
      <c r="D24" s="14"/>
      <c r="E24" s="147" t="s">
        <v>703</v>
      </c>
      <c r="F24" s="313" t="s">
        <v>312</v>
      </c>
      <c r="G24" s="78">
        <v>0.25</v>
      </c>
      <c r="K24" s="12"/>
      <c r="L24" s="12"/>
      <c r="M24" s="12"/>
      <c r="N24" s="12"/>
      <c r="O24" s="12"/>
      <c r="P24" s="12"/>
      <c r="Q24" s="12"/>
      <c r="R24" s="12"/>
      <c r="S24" s="12"/>
      <c r="T24" s="12"/>
      <c r="U24" s="12"/>
      <c r="V24" s="12"/>
      <c r="W24" s="12"/>
      <c r="X24" s="12"/>
      <c r="Y24" s="12"/>
      <c r="Z24" s="12"/>
      <c r="AA24" s="12"/>
      <c r="AB24" s="12"/>
      <c r="AC24" s="12"/>
      <c r="AD24" s="12"/>
      <c r="AE24" s="12"/>
      <c r="AF24" s="12"/>
      <c r="AG24" s="12"/>
      <c r="AH24" s="12"/>
      <c r="AI24" s="12"/>
      <c r="AJ24" s="12"/>
      <c r="AK24" s="12"/>
      <c r="AL24" s="12"/>
      <c r="AM24" s="12"/>
      <c r="AN24" s="12"/>
      <c r="AO24" s="12"/>
      <c r="AP24" s="12"/>
      <c r="AQ24" s="12"/>
      <c r="AR24" s="12"/>
      <c r="AS24" s="12"/>
      <c r="AT24" s="12"/>
      <c r="AU24" s="12"/>
      <c r="AV24" s="12"/>
      <c r="AW24" s="12"/>
      <c r="AX24" s="12"/>
      <c r="AY24" s="12"/>
      <c r="AZ24" s="12"/>
      <c r="BA24" s="12"/>
      <c r="BB24" s="12"/>
      <c r="BC24" s="12"/>
      <c r="BD24" s="12"/>
      <c r="BE24" s="12"/>
      <c r="BF24" s="12"/>
      <c r="BG24" s="12"/>
      <c r="BH24" s="12"/>
      <c r="BI24" s="12"/>
      <c r="BJ24" s="12"/>
      <c r="BK24" s="12"/>
      <c r="BL24" s="12"/>
      <c r="BM24" s="12"/>
      <c r="BN24" s="12"/>
      <c r="BO24" s="12"/>
      <c r="BP24" s="12"/>
      <c r="BQ24" s="12"/>
      <c r="BR24" s="12"/>
      <c r="BS24" s="12"/>
      <c r="BT24" s="12"/>
      <c r="BU24" s="12"/>
      <c r="BV24" s="12"/>
      <c r="BW24" s="12"/>
      <c r="BX24" s="12"/>
      <c r="BY24" s="12"/>
      <c r="BZ24" s="12"/>
      <c r="CA24" s="12"/>
      <c r="CB24" s="12"/>
      <c r="CC24" s="12"/>
      <c r="CD24" s="12"/>
      <c r="CE24" s="12"/>
      <c r="CF24" s="12"/>
      <c r="CG24" s="12"/>
      <c r="CH24" s="12"/>
      <c r="CI24" s="12"/>
      <c r="CJ24" s="12"/>
      <c r="CK24" s="12"/>
      <c r="CL24" s="13"/>
    </row>
    <row r="25" spans="1:90" x14ac:dyDescent="0.3">
      <c r="A25" s="147" t="s">
        <v>587</v>
      </c>
      <c r="B25" s="33" t="s">
        <v>230</v>
      </c>
      <c r="C25" s="78">
        <v>0.3</v>
      </c>
      <c r="D25" s="14"/>
      <c r="E25" s="14"/>
      <c r="F25" s="34"/>
      <c r="K25" s="12"/>
      <c r="L25" s="12"/>
      <c r="M25" s="12"/>
      <c r="N25" s="12"/>
      <c r="O25" s="12"/>
      <c r="P25" s="12"/>
      <c r="Q25" s="12"/>
      <c r="R25" s="12"/>
      <c r="S25" s="12"/>
      <c r="T25" s="12"/>
      <c r="U25" s="12"/>
      <c r="V25" s="12"/>
      <c r="W25" s="12"/>
      <c r="X25" s="12"/>
      <c r="Y25" s="12"/>
      <c r="Z25" s="12"/>
      <c r="AA25" s="12"/>
      <c r="AB25" s="12"/>
      <c r="AC25" s="12"/>
      <c r="AD25" s="12"/>
      <c r="AE25" s="12"/>
      <c r="AF25" s="12"/>
      <c r="AG25" s="12"/>
      <c r="AH25" s="12"/>
      <c r="AI25" s="12"/>
      <c r="AJ25" s="12"/>
      <c r="AK25" s="12"/>
      <c r="AL25" s="12"/>
      <c r="AM25" s="12"/>
      <c r="AN25" s="12"/>
      <c r="AO25" s="12"/>
      <c r="AP25" s="12"/>
      <c r="AQ25" s="12"/>
      <c r="AR25" s="12"/>
      <c r="AS25" s="12"/>
      <c r="AT25" s="12"/>
      <c r="AU25" s="12"/>
      <c r="AV25" s="12"/>
      <c r="AW25" s="12"/>
      <c r="AX25" s="12"/>
      <c r="AY25" s="12"/>
      <c r="AZ25" s="12"/>
      <c r="BA25" s="12"/>
      <c r="BB25" s="12"/>
      <c r="BC25" s="12"/>
      <c r="BD25" s="12"/>
      <c r="BE25" s="12"/>
      <c r="BF25" s="12"/>
      <c r="BG25" s="12"/>
      <c r="BH25" s="12"/>
      <c r="BI25" s="12"/>
      <c r="BJ25" s="12"/>
      <c r="BK25" s="12"/>
      <c r="BL25" s="12"/>
      <c r="BM25" s="12"/>
      <c r="BN25" s="12"/>
      <c r="BO25" s="12"/>
      <c r="BP25" s="12"/>
      <c r="BQ25" s="12"/>
      <c r="BR25" s="12"/>
      <c r="BS25" s="12"/>
      <c r="BT25" s="12"/>
      <c r="BU25" s="12"/>
      <c r="BV25" s="12"/>
      <c r="BW25" s="12"/>
      <c r="BX25" s="12"/>
      <c r="BY25" s="12"/>
      <c r="BZ25" s="12"/>
      <c r="CA25" s="12"/>
      <c r="CB25" s="12"/>
      <c r="CC25" s="12"/>
      <c r="CD25" s="12"/>
      <c r="CE25" s="12"/>
      <c r="CF25" s="12"/>
      <c r="CG25" s="12"/>
      <c r="CH25" s="12"/>
      <c r="CI25" s="12"/>
      <c r="CJ25" s="12"/>
      <c r="CK25" s="12"/>
      <c r="CL25" s="13"/>
    </row>
    <row r="26" spans="1:90" x14ac:dyDescent="0.3">
      <c r="A26" s="147"/>
      <c r="B26" s="33"/>
      <c r="C26" s="78"/>
      <c r="D26" s="14"/>
      <c r="E26" s="14"/>
      <c r="K26" s="12"/>
      <c r="L26" s="12"/>
      <c r="M26" s="12"/>
      <c r="N26" s="12"/>
      <c r="O26" s="12"/>
      <c r="P26" s="12"/>
      <c r="Q26" s="12"/>
      <c r="R26" s="12"/>
      <c r="S26" s="12"/>
      <c r="T26" s="12"/>
      <c r="U26" s="12"/>
      <c r="V26" s="12"/>
      <c r="W26" s="12"/>
      <c r="X26" s="12"/>
      <c r="Y26" s="12"/>
      <c r="Z26" s="12"/>
      <c r="AA26" s="12"/>
      <c r="AB26" s="12"/>
      <c r="AC26" s="12"/>
      <c r="AD26" s="12"/>
      <c r="AE26" s="12"/>
      <c r="AF26" s="12"/>
      <c r="AG26" s="12"/>
      <c r="AH26" s="12"/>
      <c r="AI26" s="12"/>
      <c r="AJ26" s="12"/>
      <c r="AK26" s="12"/>
      <c r="AL26" s="12"/>
      <c r="AM26" s="12"/>
      <c r="AN26" s="12"/>
      <c r="AO26" s="12"/>
      <c r="AP26" s="12"/>
      <c r="AQ26" s="12"/>
      <c r="AR26" s="12"/>
      <c r="AS26" s="12"/>
      <c r="AT26" s="12"/>
      <c r="AU26" s="12"/>
      <c r="AV26" s="12"/>
      <c r="AW26" s="12"/>
      <c r="AX26" s="12"/>
      <c r="AY26" s="12"/>
      <c r="AZ26" s="12"/>
      <c r="BA26" s="12"/>
      <c r="BB26" s="12"/>
      <c r="BC26" s="12"/>
      <c r="BD26" s="12"/>
      <c r="BE26" s="12"/>
      <c r="BF26" s="12"/>
      <c r="BG26" s="12"/>
      <c r="BH26" s="12"/>
      <c r="BI26" s="12"/>
      <c r="BJ26" s="12"/>
      <c r="BK26" s="12"/>
      <c r="BL26" s="12"/>
      <c r="BM26" s="12"/>
      <c r="BN26" s="12"/>
      <c r="BO26" s="12"/>
      <c r="BP26" s="12"/>
      <c r="BQ26" s="12"/>
      <c r="BR26" s="12"/>
      <c r="BS26" s="12"/>
      <c r="BT26" s="12"/>
      <c r="BU26" s="12"/>
      <c r="BV26" s="12"/>
      <c r="BW26" s="12"/>
      <c r="BX26" s="12"/>
      <c r="BY26" s="12"/>
      <c r="BZ26" s="12"/>
      <c r="CA26" s="12"/>
      <c r="CB26" s="12"/>
      <c r="CC26" s="12"/>
      <c r="CD26" s="12"/>
      <c r="CE26" s="12"/>
      <c r="CF26" s="12"/>
      <c r="CG26" s="12"/>
      <c r="CH26" s="12"/>
      <c r="CI26" s="12"/>
      <c r="CJ26" s="12"/>
      <c r="CK26" s="12"/>
      <c r="CL26" s="13"/>
    </row>
    <row r="27" spans="1:90" x14ac:dyDescent="0.3">
      <c r="A27" s="147" t="s">
        <v>187</v>
      </c>
      <c r="B27" s="33" t="s">
        <v>312</v>
      </c>
      <c r="C27" s="78">
        <v>0.05</v>
      </c>
      <c r="D27" s="14"/>
      <c r="E27" s="14"/>
      <c r="F27" s="14"/>
      <c r="K27" s="12"/>
      <c r="L27" s="12"/>
      <c r="M27" s="12"/>
      <c r="N27" s="12"/>
      <c r="O27" s="12"/>
      <c r="P27" s="12"/>
      <c r="Q27" s="12"/>
      <c r="R27" s="12"/>
      <c r="S27" s="12"/>
      <c r="T27" s="12"/>
      <c r="U27" s="12"/>
      <c r="V27" s="12"/>
      <c r="W27" s="12"/>
      <c r="X27" s="12"/>
      <c r="Y27" s="12"/>
      <c r="Z27" s="12"/>
      <c r="AA27" s="12"/>
      <c r="AB27" s="12"/>
      <c r="AC27" s="12"/>
      <c r="AD27" s="12"/>
      <c r="AE27" s="12"/>
      <c r="AF27" s="12"/>
      <c r="AG27" s="12"/>
      <c r="AH27" s="12"/>
      <c r="AI27" s="12"/>
      <c r="AJ27" s="12"/>
      <c r="AK27" s="12"/>
      <c r="AL27" s="12"/>
      <c r="AM27" s="12"/>
      <c r="AN27" s="12"/>
      <c r="AO27" s="12"/>
      <c r="AP27" s="12"/>
      <c r="AQ27" s="12"/>
      <c r="AR27" s="12"/>
      <c r="AS27" s="12"/>
      <c r="AT27" s="12"/>
      <c r="AU27" s="12"/>
      <c r="AV27" s="12"/>
      <c r="AW27" s="12"/>
      <c r="AX27" s="12"/>
      <c r="AY27" s="12"/>
      <c r="AZ27" s="12"/>
      <c r="BA27" s="12"/>
      <c r="BB27" s="12"/>
      <c r="BC27" s="12"/>
      <c r="BD27" s="12"/>
      <c r="BE27" s="12"/>
      <c r="BF27" s="12"/>
      <c r="BG27" s="12"/>
      <c r="BH27" s="12"/>
      <c r="BI27" s="12"/>
      <c r="BJ27" s="12"/>
      <c r="BK27" s="12"/>
      <c r="BL27" s="12"/>
      <c r="BM27" s="12"/>
      <c r="BN27" s="12"/>
      <c r="BO27" s="12"/>
      <c r="BP27" s="12"/>
      <c r="BQ27" s="12"/>
      <c r="BR27" s="12"/>
      <c r="BS27" s="12"/>
      <c r="BT27" s="12"/>
      <c r="BU27" s="12"/>
      <c r="BV27" s="12"/>
      <c r="BW27" s="12"/>
      <c r="BX27" s="12"/>
      <c r="BY27" s="12"/>
      <c r="BZ27" s="12"/>
      <c r="CA27" s="12"/>
      <c r="CB27" s="12"/>
      <c r="CC27" s="12"/>
      <c r="CD27" s="12"/>
      <c r="CE27" s="12"/>
      <c r="CF27" s="12"/>
      <c r="CG27" s="12"/>
      <c r="CH27" s="12"/>
      <c r="CI27" s="12"/>
      <c r="CJ27" s="12"/>
      <c r="CK27" s="12"/>
      <c r="CL27" s="13"/>
    </row>
    <row r="28" spans="1:90" x14ac:dyDescent="0.3">
      <c r="A28" s="147" t="s">
        <v>188</v>
      </c>
      <c r="B28" s="33" t="s">
        <v>312</v>
      </c>
      <c r="C28" s="78">
        <v>1</v>
      </c>
      <c r="D28" s="14"/>
      <c r="E28" s="14"/>
      <c r="F28" s="34"/>
      <c r="K28" s="12"/>
      <c r="L28" s="12"/>
      <c r="M28" s="12"/>
      <c r="N28" s="12"/>
      <c r="O28" s="12"/>
      <c r="P28" s="12"/>
      <c r="Q28" s="12"/>
      <c r="R28" s="12"/>
      <c r="S28" s="12"/>
      <c r="T28" s="12"/>
      <c r="U28" s="12"/>
      <c r="V28" s="12"/>
      <c r="W28" s="12"/>
      <c r="X28" s="12"/>
      <c r="Y28" s="12"/>
      <c r="Z28" s="12"/>
      <c r="AA28" s="12"/>
      <c r="AB28" s="12"/>
      <c r="AC28" s="12"/>
      <c r="AD28" s="12"/>
      <c r="AE28" s="12"/>
      <c r="AF28" s="12"/>
      <c r="AG28" s="12"/>
      <c r="AH28" s="12"/>
      <c r="AI28" s="12"/>
      <c r="AJ28" s="12"/>
      <c r="AK28" s="12"/>
      <c r="AL28" s="12"/>
      <c r="AM28" s="12"/>
      <c r="AN28" s="12"/>
      <c r="AO28" s="12"/>
      <c r="AP28" s="12"/>
      <c r="AQ28" s="12"/>
      <c r="AR28" s="12"/>
      <c r="AS28" s="12"/>
      <c r="AT28" s="12"/>
      <c r="AU28" s="12"/>
      <c r="AV28" s="12"/>
      <c r="AW28" s="12"/>
      <c r="AX28" s="12"/>
      <c r="AY28" s="12"/>
      <c r="AZ28" s="12"/>
      <c r="BA28" s="12"/>
      <c r="BB28" s="12"/>
      <c r="BC28" s="12"/>
      <c r="BD28" s="12"/>
      <c r="BE28" s="12"/>
      <c r="BF28" s="12"/>
      <c r="BG28" s="12"/>
      <c r="BH28" s="12"/>
      <c r="BI28" s="12"/>
      <c r="BJ28" s="12"/>
      <c r="BK28" s="12"/>
      <c r="BL28" s="12"/>
      <c r="BM28" s="12"/>
      <c r="BN28" s="12"/>
      <c r="BO28" s="12"/>
      <c r="BP28" s="12"/>
      <c r="BQ28" s="12"/>
      <c r="BR28" s="12"/>
      <c r="BS28" s="12"/>
      <c r="BT28" s="12"/>
      <c r="BU28" s="12"/>
      <c r="BV28" s="12"/>
      <c r="BW28" s="12"/>
      <c r="BX28" s="12"/>
      <c r="BY28" s="12"/>
      <c r="BZ28" s="12"/>
      <c r="CA28" s="12"/>
      <c r="CB28" s="12"/>
      <c r="CC28" s="12"/>
      <c r="CD28" s="12"/>
      <c r="CE28" s="12"/>
      <c r="CF28" s="12"/>
      <c r="CG28" s="12"/>
      <c r="CH28" s="12"/>
      <c r="CI28" s="12"/>
      <c r="CJ28" s="12"/>
      <c r="CK28" s="12"/>
      <c r="CL28" s="13"/>
    </row>
    <row r="29" spans="1:90" x14ac:dyDescent="0.3">
      <c r="A29" s="147" t="s">
        <v>189</v>
      </c>
      <c r="B29" s="33" t="s">
        <v>312</v>
      </c>
      <c r="C29" s="78">
        <v>0.25</v>
      </c>
      <c r="D29" s="14"/>
      <c r="E29" s="14"/>
      <c r="F29" s="34"/>
      <c r="K29" s="12"/>
      <c r="L29" s="12"/>
      <c r="M29" s="12"/>
      <c r="N29" s="12"/>
      <c r="O29" s="12"/>
      <c r="P29" s="12"/>
      <c r="Q29" s="12"/>
      <c r="R29" s="12"/>
      <c r="S29" s="12"/>
      <c r="T29" s="12"/>
      <c r="U29" s="12"/>
      <c r="V29" s="12"/>
      <c r="W29" s="12"/>
      <c r="X29" s="12"/>
      <c r="Y29" s="12"/>
      <c r="Z29" s="12"/>
      <c r="AA29" s="12"/>
      <c r="AB29" s="12"/>
      <c r="AC29" s="12"/>
      <c r="AD29" s="12"/>
      <c r="AE29" s="12"/>
      <c r="AF29" s="12"/>
      <c r="AG29" s="12"/>
      <c r="AH29" s="12"/>
      <c r="AI29" s="12"/>
      <c r="AJ29" s="12"/>
      <c r="AK29" s="12"/>
      <c r="AL29" s="12"/>
      <c r="AM29" s="12"/>
      <c r="AN29" s="12"/>
      <c r="AO29" s="12"/>
      <c r="AP29" s="12"/>
      <c r="AQ29" s="12"/>
      <c r="AR29" s="12"/>
      <c r="AS29" s="12"/>
      <c r="AT29" s="12"/>
      <c r="AU29" s="12"/>
      <c r="AV29" s="12"/>
      <c r="AW29" s="12"/>
      <c r="AX29" s="12"/>
      <c r="AY29" s="12"/>
      <c r="AZ29" s="12"/>
      <c r="BA29" s="12"/>
      <c r="BB29" s="12"/>
      <c r="BC29" s="12"/>
      <c r="BD29" s="12"/>
      <c r="BE29" s="12"/>
      <c r="BF29" s="12"/>
      <c r="BG29" s="12"/>
      <c r="BH29" s="12"/>
      <c r="BI29" s="12"/>
      <c r="BJ29" s="12"/>
      <c r="BK29" s="12"/>
      <c r="BL29" s="12"/>
      <c r="BM29" s="12"/>
      <c r="BN29" s="12"/>
      <c r="BO29" s="12"/>
      <c r="BP29" s="12"/>
      <c r="BQ29" s="12"/>
      <c r="BR29" s="12"/>
      <c r="BS29" s="12"/>
      <c r="BT29" s="12"/>
      <c r="BU29" s="12"/>
      <c r="BV29" s="12"/>
      <c r="BW29" s="12"/>
      <c r="BX29" s="12"/>
      <c r="BY29" s="12"/>
      <c r="BZ29" s="12"/>
      <c r="CA29" s="12"/>
      <c r="CB29" s="12"/>
      <c r="CC29" s="12"/>
      <c r="CD29" s="12"/>
      <c r="CE29" s="12"/>
      <c r="CF29" s="12"/>
      <c r="CG29" s="12"/>
      <c r="CH29" s="12"/>
      <c r="CI29" s="12"/>
      <c r="CJ29" s="12"/>
      <c r="CK29" s="12"/>
      <c r="CL29" s="13"/>
    </row>
    <row r="30" spans="1:90" x14ac:dyDescent="0.3">
      <c r="A30" s="147" t="s">
        <v>891</v>
      </c>
      <c r="B30" s="33" t="s">
        <v>185</v>
      </c>
      <c r="C30" s="78">
        <v>100</v>
      </c>
      <c r="D30" s="14"/>
      <c r="E30" s="229"/>
      <c r="F30" s="314"/>
      <c r="G30" s="34"/>
      <c r="K30" s="12"/>
      <c r="L30" s="12"/>
      <c r="M30" s="12"/>
      <c r="N30" s="12"/>
      <c r="O30" s="12"/>
      <c r="P30" s="12"/>
      <c r="Q30" s="12"/>
      <c r="R30" s="12"/>
      <c r="S30" s="12"/>
      <c r="T30" s="12"/>
      <c r="U30" s="12"/>
      <c r="V30" s="12"/>
      <c r="W30" s="12"/>
      <c r="X30" s="12"/>
      <c r="Y30" s="12"/>
      <c r="Z30" s="12"/>
      <c r="AA30" s="12"/>
      <c r="AB30" s="12"/>
      <c r="AC30" s="12"/>
      <c r="AD30" s="12"/>
      <c r="AE30" s="12"/>
      <c r="AF30" s="12"/>
      <c r="AG30" s="12"/>
      <c r="AH30" s="12"/>
      <c r="AI30" s="12"/>
      <c r="AJ30" s="12"/>
      <c r="AK30" s="12"/>
      <c r="AL30" s="12"/>
      <c r="AM30" s="12"/>
      <c r="AN30" s="12"/>
      <c r="AO30" s="12"/>
      <c r="AP30" s="12"/>
      <c r="AQ30" s="12"/>
      <c r="AR30" s="12"/>
      <c r="AS30" s="12"/>
      <c r="AT30" s="12"/>
      <c r="AU30" s="12"/>
      <c r="AV30" s="12"/>
      <c r="AW30" s="12"/>
      <c r="AX30" s="12"/>
      <c r="AY30" s="12"/>
      <c r="AZ30" s="12"/>
      <c r="BA30" s="12"/>
      <c r="BB30" s="12"/>
      <c r="BC30" s="12"/>
      <c r="BD30" s="12"/>
      <c r="BE30" s="12"/>
      <c r="BF30" s="12"/>
      <c r="BG30" s="12"/>
      <c r="BH30" s="12"/>
      <c r="BI30" s="12"/>
      <c r="BJ30" s="12"/>
      <c r="BK30" s="12"/>
      <c r="BL30" s="12"/>
      <c r="BM30" s="12"/>
      <c r="BN30" s="12"/>
      <c r="BO30" s="12"/>
      <c r="BP30" s="12"/>
      <c r="BQ30" s="12"/>
      <c r="BR30" s="12"/>
      <c r="BS30" s="12"/>
      <c r="BT30" s="12"/>
      <c r="BU30" s="12"/>
      <c r="BV30" s="12"/>
      <c r="BW30" s="12"/>
      <c r="BX30" s="12"/>
      <c r="BY30" s="12"/>
      <c r="BZ30" s="12"/>
      <c r="CA30" s="12"/>
      <c r="CB30" s="12"/>
      <c r="CC30" s="12"/>
      <c r="CD30" s="12"/>
      <c r="CE30" s="12"/>
      <c r="CF30" s="12"/>
      <c r="CG30" s="12"/>
      <c r="CH30" s="12"/>
      <c r="CI30" s="12"/>
      <c r="CJ30" s="12"/>
      <c r="CK30" s="12"/>
      <c r="CL30" s="13"/>
    </row>
    <row r="31" spans="1:90" x14ac:dyDescent="0.3">
      <c r="A31" s="72" t="s">
        <v>64</v>
      </c>
      <c r="B31" s="10"/>
      <c r="C31" s="10"/>
      <c r="D31" s="21"/>
      <c r="E31" s="22"/>
      <c r="F31" s="22"/>
      <c r="G31" s="22"/>
      <c r="H31" s="10"/>
      <c r="I31" s="10"/>
      <c r="J31" s="10"/>
      <c r="K31" s="10"/>
      <c r="L31" s="10"/>
      <c r="M31" s="10"/>
      <c r="N31" s="10"/>
      <c r="O31" s="10"/>
      <c r="P31" s="10"/>
      <c r="Q31" s="10"/>
      <c r="R31" s="10"/>
      <c r="S31" s="10"/>
      <c r="T31" s="10"/>
      <c r="U31" s="10"/>
      <c r="V31" s="10"/>
      <c r="W31" s="10"/>
      <c r="X31" s="10"/>
      <c r="Y31" s="10"/>
      <c r="Z31" s="10"/>
      <c r="AA31" s="10"/>
      <c r="AB31" s="10"/>
      <c r="AC31" s="10"/>
      <c r="AD31" s="10"/>
      <c r="AE31" s="10"/>
      <c r="AF31" s="10"/>
      <c r="AG31" s="10"/>
      <c r="AH31" s="10"/>
      <c r="AI31" s="10"/>
      <c r="AJ31" s="10"/>
      <c r="AK31" s="10"/>
      <c r="AL31" s="10"/>
      <c r="AM31" s="10"/>
      <c r="AN31" s="10"/>
      <c r="AO31" s="10"/>
      <c r="AP31" s="10"/>
      <c r="AQ31" s="10"/>
      <c r="AR31" s="10"/>
      <c r="AS31" s="10"/>
      <c r="AT31" s="10"/>
      <c r="AU31" s="10"/>
      <c r="AV31" s="10"/>
      <c r="AW31" s="10"/>
      <c r="AX31" s="10"/>
      <c r="AY31" s="10"/>
      <c r="AZ31" s="10"/>
      <c r="BA31" s="10"/>
      <c r="BB31" s="10"/>
      <c r="BC31" s="10"/>
      <c r="BD31" s="10"/>
      <c r="BE31" s="10"/>
      <c r="BF31" s="10"/>
      <c r="BG31" s="10"/>
      <c r="BH31" s="10"/>
      <c r="BI31" s="10"/>
      <c r="BJ31" s="10"/>
      <c r="BK31" s="10"/>
      <c r="BL31" s="10"/>
      <c r="BM31" s="10"/>
      <c r="BN31" s="10"/>
      <c r="BO31" s="10"/>
      <c r="BP31" s="10"/>
      <c r="BQ31" s="10"/>
      <c r="BR31" s="10"/>
      <c r="BS31" s="10"/>
      <c r="BT31" s="10"/>
      <c r="BU31" s="10"/>
      <c r="BV31" s="10"/>
      <c r="BW31" s="10"/>
      <c r="BX31" s="10"/>
      <c r="BY31" s="10"/>
      <c r="BZ31" s="10"/>
      <c r="CA31" s="10"/>
      <c r="CB31" s="10"/>
      <c r="CC31" s="10"/>
      <c r="CD31" s="10"/>
      <c r="CE31" s="10"/>
      <c r="CF31" s="10"/>
      <c r="CG31" s="10"/>
      <c r="CH31" s="10"/>
      <c r="CI31" s="10"/>
      <c r="CJ31" s="10"/>
      <c r="CK31" s="10"/>
      <c r="CL31" s="11"/>
    </row>
    <row r="32" spans="1:90" x14ac:dyDescent="0.3">
      <c r="A32" s="147" t="s">
        <v>885</v>
      </c>
      <c r="B32" s="33" t="s">
        <v>192</v>
      </c>
      <c r="C32" s="78">
        <v>1</v>
      </c>
      <c r="D32" s="24"/>
      <c r="E32" s="229"/>
      <c r="F32" s="24"/>
      <c r="G32" s="24"/>
      <c r="H32" s="24"/>
      <c r="I32" s="24"/>
      <c r="J32" s="24"/>
      <c r="K32" s="24"/>
      <c r="L32" s="24"/>
      <c r="M32" s="24"/>
      <c r="N32" s="24"/>
      <c r="O32" s="24"/>
      <c r="P32" s="24"/>
      <c r="Q32" s="24"/>
      <c r="R32" s="24"/>
      <c r="S32" s="24"/>
      <c r="T32" s="24"/>
      <c r="U32" s="12"/>
      <c r="V32" s="12"/>
      <c r="W32" s="12"/>
      <c r="X32" s="12"/>
      <c r="Y32" s="12"/>
      <c r="Z32" s="12"/>
      <c r="AA32" s="12"/>
      <c r="AB32" s="12"/>
      <c r="AC32" s="12"/>
      <c r="AD32" s="12"/>
      <c r="AE32" s="12"/>
      <c r="AF32" s="12"/>
      <c r="AG32" s="12"/>
      <c r="AH32" s="12"/>
      <c r="AI32" s="12"/>
      <c r="AJ32" s="12"/>
      <c r="AK32" s="12"/>
      <c r="AL32" s="12"/>
      <c r="AM32" s="12"/>
      <c r="AN32" s="12"/>
      <c r="AO32" s="12"/>
      <c r="AP32" s="12"/>
      <c r="AQ32" s="12"/>
      <c r="AR32" s="12"/>
      <c r="AS32" s="12"/>
      <c r="AT32" s="12"/>
      <c r="AU32" s="12"/>
      <c r="AV32" s="12"/>
      <c r="AW32" s="12"/>
      <c r="AX32" s="12"/>
      <c r="AY32" s="12"/>
      <c r="AZ32" s="12"/>
      <c r="BA32" s="12"/>
      <c r="BB32" s="12"/>
      <c r="BC32" s="12"/>
      <c r="BD32" s="12"/>
      <c r="BE32" s="12"/>
      <c r="BF32" s="12"/>
      <c r="BG32" s="12"/>
      <c r="BH32" s="12"/>
      <c r="BI32" s="12"/>
      <c r="BJ32" s="12"/>
      <c r="BK32" s="12"/>
      <c r="BL32" s="12"/>
      <c r="BM32" s="12"/>
      <c r="BN32" s="12"/>
      <c r="BO32" s="12"/>
      <c r="BP32" s="12"/>
      <c r="BQ32" s="12"/>
      <c r="BR32" s="12"/>
      <c r="BS32" s="12"/>
      <c r="BT32" s="12"/>
      <c r="BU32" s="12"/>
      <c r="BV32" s="12"/>
      <c r="BW32" s="12"/>
      <c r="BX32" s="12"/>
      <c r="BY32" s="12"/>
      <c r="BZ32" s="12"/>
      <c r="CA32" s="12"/>
      <c r="CB32" s="12"/>
      <c r="CC32" s="12"/>
      <c r="CD32" s="12"/>
      <c r="CE32" s="12"/>
      <c r="CF32" s="12"/>
      <c r="CG32" s="12"/>
      <c r="CH32" s="12"/>
      <c r="CI32" s="12"/>
      <c r="CJ32" s="12"/>
      <c r="CK32" s="12"/>
      <c r="CL32" s="13"/>
    </row>
    <row r="33" spans="1:90" x14ac:dyDescent="0.3">
      <c r="A33" s="147" t="s">
        <v>886</v>
      </c>
      <c r="B33" s="33" t="s">
        <v>192</v>
      </c>
      <c r="C33" s="78">
        <v>1</v>
      </c>
      <c r="D33" s="24"/>
      <c r="E33" s="24"/>
      <c r="F33" s="24"/>
      <c r="G33" s="24"/>
      <c r="H33" s="24"/>
      <c r="I33" s="24"/>
      <c r="J33" s="24"/>
      <c r="K33" s="24"/>
      <c r="L33" s="24"/>
      <c r="M33" s="24"/>
      <c r="N33" s="24"/>
      <c r="O33" s="24"/>
      <c r="P33" s="24"/>
      <c r="Q33" s="24"/>
      <c r="R33" s="24"/>
      <c r="S33" s="24"/>
      <c r="T33" s="24"/>
      <c r="U33" s="12"/>
      <c r="V33" s="12"/>
      <c r="W33" s="12"/>
      <c r="X33" s="12"/>
      <c r="Y33" s="12"/>
      <c r="Z33" s="12"/>
      <c r="AA33" s="12"/>
      <c r="AB33" s="12"/>
      <c r="AC33" s="12"/>
      <c r="AD33" s="12"/>
      <c r="AE33" s="12"/>
      <c r="AF33" s="12"/>
      <c r="AG33" s="12"/>
      <c r="AH33" s="12"/>
      <c r="AI33" s="12"/>
      <c r="AJ33" s="12"/>
      <c r="AK33" s="12"/>
      <c r="AL33" s="12"/>
      <c r="AM33" s="12"/>
      <c r="AN33" s="12"/>
      <c r="AO33" s="12"/>
      <c r="AP33" s="12"/>
      <c r="AQ33" s="12"/>
      <c r="AR33" s="12"/>
      <c r="AS33" s="12"/>
      <c r="AT33" s="12"/>
      <c r="AU33" s="12"/>
      <c r="AV33" s="12"/>
      <c r="AW33" s="12"/>
      <c r="AX33" s="12"/>
      <c r="AY33" s="12"/>
      <c r="AZ33" s="12"/>
      <c r="BA33" s="12"/>
      <c r="BB33" s="12"/>
      <c r="BC33" s="12"/>
      <c r="BD33" s="12"/>
      <c r="BE33" s="12"/>
      <c r="BF33" s="12"/>
      <c r="BG33" s="12"/>
      <c r="BH33" s="12"/>
      <c r="BI33" s="12"/>
      <c r="BJ33" s="12"/>
      <c r="BK33" s="12"/>
      <c r="BL33" s="12"/>
      <c r="BM33" s="12"/>
      <c r="BN33" s="12"/>
      <c r="BO33" s="12"/>
      <c r="BP33" s="12"/>
      <c r="BQ33" s="12"/>
      <c r="BR33" s="12"/>
      <c r="BS33" s="12"/>
      <c r="BT33" s="12"/>
      <c r="BU33" s="12"/>
      <c r="BV33" s="12"/>
      <c r="BW33" s="12"/>
      <c r="BX33" s="12"/>
      <c r="BY33" s="12"/>
      <c r="BZ33" s="12"/>
      <c r="CA33" s="12"/>
      <c r="CB33" s="12"/>
      <c r="CC33" s="12"/>
      <c r="CD33" s="12"/>
      <c r="CE33" s="12"/>
      <c r="CF33" s="12"/>
      <c r="CG33" s="12"/>
      <c r="CH33" s="12"/>
      <c r="CI33" s="12"/>
      <c r="CJ33" s="12"/>
      <c r="CK33" s="12"/>
      <c r="CL33" s="13"/>
    </row>
    <row r="34" spans="1:90" x14ac:dyDescent="0.3">
      <c r="A34" s="147" t="s">
        <v>887</v>
      </c>
      <c r="B34" s="33" t="s">
        <v>192</v>
      </c>
      <c r="C34" s="78">
        <v>1</v>
      </c>
      <c r="D34" s="24"/>
      <c r="E34" s="24"/>
      <c r="F34" s="24"/>
      <c r="G34" s="24"/>
      <c r="H34" s="24"/>
      <c r="I34" s="24"/>
      <c r="J34" s="24"/>
      <c r="K34" s="24"/>
      <c r="L34" s="24"/>
      <c r="M34" s="24"/>
      <c r="N34" s="24"/>
      <c r="O34" s="24"/>
      <c r="P34" s="24"/>
      <c r="Q34" s="24"/>
      <c r="R34" s="24"/>
      <c r="S34" s="24"/>
      <c r="T34" s="24"/>
      <c r="U34" s="12"/>
      <c r="V34" s="12"/>
      <c r="W34" s="12"/>
      <c r="X34" s="12"/>
      <c r="Y34" s="12"/>
      <c r="Z34" s="12"/>
      <c r="AA34" s="12"/>
      <c r="AB34" s="12"/>
      <c r="AC34" s="12"/>
      <c r="AD34" s="12"/>
      <c r="AE34" s="12"/>
      <c r="AF34" s="12"/>
      <c r="AG34" s="12"/>
      <c r="AH34" s="12"/>
      <c r="AI34" s="12"/>
      <c r="AJ34" s="12"/>
      <c r="AK34" s="12"/>
      <c r="AL34" s="12"/>
      <c r="AM34" s="12"/>
      <c r="AN34" s="12"/>
      <c r="AO34" s="12"/>
      <c r="AP34" s="12"/>
      <c r="AQ34" s="12"/>
      <c r="AR34" s="12"/>
      <c r="AS34" s="12"/>
      <c r="AT34" s="12"/>
      <c r="AU34" s="12"/>
      <c r="AV34" s="12"/>
      <c r="AW34" s="12"/>
      <c r="AX34" s="12"/>
      <c r="AY34" s="12"/>
      <c r="AZ34" s="12"/>
      <c r="BA34" s="12"/>
      <c r="BB34" s="12"/>
      <c r="BC34" s="12"/>
      <c r="BD34" s="12"/>
      <c r="BE34" s="12"/>
      <c r="BF34" s="12"/>
      <c r="BG34" s="12"/>
      <c r="BH34" s="12"/>
      <c r="BI34" s="12"/>
      <c r="BJ34" s="12"/>
      <c r="BK34" s="12"/>
      <c r="BL34" s="12"/>
      <c r="BM34" s="12"/>
      <c r="BN34" s="12"/>
      <c r="BO34" s="12"/>
      <c r="BP34" s="12"/>
      <c r="BQ34" s="12"/>
      <c r="BR34" s="12"/>
      <c r="BS34" s="12"/>
      <c r="BT34" s="12"/>
      <c r="BU34" s="12"/>
      <c r="BV34" s="12"/>
      <c r="BW34" s="12"/>
      <c r="BX34" s="12"/>
      <c r="BY34" s="12"/>
      <c r="BZ34" s="12"/>
      <c r="CA34" s="12"/>
      <c r="CB34" s="12"/>
      <c r="CC34" s="12"/>
      <c r="CD34" s="12"/>
      <c r="CE34" s="12"/>
      <c r="CF34" s="12"/>
      <c r="CG34" s="12"/>
      <c r="CH34" s="12"/>
      <c r="CI34" s="12"/>
      <c r="CJ34" s="12"/>
      <c r="CK34" s="12"/>
      <c r="CL34" s="13"/>
    </row>
    <row r="35" spans="1:90" x14ac:dyDescent="0.3">
      <c r="A35" s="147" t="s">
        <v>228</v>
      </c>
      <c r="B35" s="33" t="s">
        <v>191</v>
      </c>
      <c r="C35" s="77">
        <v>0.2</v>
      </c>
      <c r="D35" s="24"/>
      <c r="E35" s="24"/>
      <c r="F35" s="24"/>
      <c r="G35" s="24"/>
      <c r="H35" s="12"/>
      <c r="I35" s="12"/>
      <c r="J35" s="12"/>
      <c r="K35" s="12"/>
      <c r="L35" s="12"/>
      <c r="M35" s="12"/>
      <c r="N35" s="12"/>
      <c r="O35" s="12"/>
      <c r="P35" s="12"/>
      <c r="Q35" s="12"/>
      <c r="R35" s="12"/>
      <c r="S35" s="12"/>
      <c r="T35" s="12"/>
      <c r="U35" s="12"/>
      <c r="V35" s="12"/>
      <c r="W35" s="12"/>
      <c r="X35" s="12"/>
      <c r="Y35" s="12"/>
      <c r="Z35" s="12"/>
      <c r="AA35" s="12"/>
      <c r="AB35" s="12"/>
      <c r="AC35" s="12"/>
      <c r="AD35" s="12"/>
      <c r="AE35" s="12"/>
      <c r="AF35" s="12"/>
      <c r="AG35" s="12"/>
      <c r="AH35" s="12"/>
      <c r="AI35" s="12"/>
      <c r="AJ35" s="12"/>
      <c r="AK35" s="12"/>
      <c r="AL35" s="12"/>
      <c r="AM35" s="12"/>
      <c r="AN35" s="12"/>
      <c r="AO35" s="12"/>
      <c r="AP35" s="12"/>
      <c r="AQ35" s="12"/>
      <c r="AR35" s="12"/>
      <c r="AS35" s="12"/>
      <c r="AT35" s="12"/>
      <c r="AU35" s="12"/>
      <c r="AV35" s="12"/>
      <c r="AW35" s="12"/>
      <c r="AX35" s="12"/>
      <c r="AY35" s="12"/>
      <c r="AZ35" s="12"/>
      <c r="BA35" s="12"/>
      <c r="BB35" s="12"/>
      <c r="BC35" s="12"/>
      <c r="BD35" s="12"/>
      <c r="BE35" s="12"/>
      <c r="BF35" s="12"/>
      <c r="BG35" s="12"/>
      <c r="BH35" s="12"/>
      <c r="BI35" s="12"/>
      <c r="BJ35" s="12"/>
      <c r="BK35" s="12"/>
      <c r="BL35" s="12"/>
      <c r="BM35" s="12"/>
      <c r="BN35" s="12"/>
      <c r="BO35" s="12"/>
      <c r="BP35" s="12"/>
      <c r="BQ35" s="12"/>
      <c r="BR35" s="12"/>
      <c r="BS35" s="12"/>
      <c r="BT35" s="12"/>
      <c r="BU35" s="12"/>
      <c r="BV35" s="12"/>
      <c r="BW35" s="12"/>
      <c r="BX35" s="12"/>
      <c r="BY35" s="12"/>
      <c r="BZ35" s="12"/>
      <c r="CA35" s="12"/>
      <c r="CB35" s="12"/>
      <c r="CC35" s="12"/>
      <c r="CD35" s="12"/>
      <c r="CE35" s="12"/>
      <c r="CF35" s="12"/>
      <c r="CG35" s="12"/>
      <c r="CH35" s="12"/>
      <c r="CI35" s="12"/>
      <c r="CJ35" s="12"/>
      <c r="CK35" s="12"/>
      <c r="CL35" s="13"/>
    </row>
    <row r="36" spans="1:90" x14ac:dyDescent="0.3">
      <c r="A36" s="147" t="s">
        <v>227</v>
      </c>
      <c r="B36" s="33" t="s">
        <v>190</v>
      </c>
      <c r="C36" s="77">
        <v>0.26</v>
      </c>
      <c r="D36" s="24"/>
      <c r="E36" s="24"/>
      <c r="F36" s="24"/>
      <c r="G36" s="25"/>
      <c r="H36" s="12"/>
      <c r="I36" s="12"/>
      <c r="J36" s="12"/>
      <c r="K36" s="12"/>
      <c r="L36" s="12"/>
      <c r="M36" s="12"/>
      <c r="N36" s="12"/>
      <c r="O36" s="12"/>
      <c r="P36" s="12"/>
      <c r="Q36" s="12"/>
      <c r="R36" s="12"/>
      <c r="S36" s="12"/>
      <c r="T36" s="12"/>
      <c r="U36" s="12"/>
      <c r="V36" s="12"/>
      <c r="W36" s="12"/>
      <c r="X36" s="12"/>
      <c r="Y36" s="12"/>
      <c r="Z36" s="12"/>
      <c r="AA36" s="12"/>
      <c r="AB36" s="12"/>
      <c r="AC36" s="12"/>
      <c r="AD36" s="12"/>
      <c r="AE36" s="12"/>
      <c r="AF36" s="12"/>
      <c r="AG36" s="12"/>
      <c r="AH36" s="12"/>
      <c r="AI36" s="12"/>
      <c r="AJ36" s="12"/>
      <c r="AK36" s="12"/>
      <c r="AL36" s="12"/>
      <c r="AM36" s="12"/>
      <c r="AN36" s="12"/>
      <c r="AO36" s="12"/>
      <c r="AP36" s="12"/>
      <c r="AQ36" s="12"/>
      <c r="AR36" s="12"/>
      <c r="AS36" s="12"/>
      <c r="AT36" s="12"/>
      <c r="AU36" s="12"/>
      <c r="AV36" s="12"/>
      <c r="AW36" s="12"/>
      <c r="AX36" s="12"/>
      <c r="AY36" s="12"/>
      <c r="AZ36" s="12"/>
      <c r="BA36" s="12"/>
      <c r="BB36" s="12"/>
      <c r="BC36" s="12"/>
      <c r="BD36" s="12"/>
      <c r="BE36" s="12"/>
      <c r="BF36" s="12"/>
      <c r="BG36" s="12"/>
      <c r="BH36" s="12"/>
      <c r="BI36" s="12"/>
      <c r="BJ36" s="12"/>
      <c r="BK36" s="12"/>
      <c r="BL36" s="12"/>
      <c r="BM36" s="12"/>
      <c r="BN36" s="12"/>
      <c r="BO36" s="12"/>
      <c r="BP36" s="12"/>
      <c r="BQ36" s="12"/>
      <c r="BR36" s="12"/>
      <c r="BS36" s="12"/>
      <c r="BT36" s="12"/>
      <c r="BU36" s="12"/>
      <c r="BV36" s="12"/>
      <c r="BW36" s="12"/>
      <c r="BX36" s="12"/>
      <c r="BY36" s="12"/>
      <c r="BZ36" s="12"/>
      <c r="CA36" s="12"/>
      <c r="CB36" s="12"/>
      <c r="CC36" s="12"/>
      <c r="CD36" s="12"/>
      <c r="CE36" s="12"/>
      <c r="CF36" s="12"/>
      <c r="CG36" s="12"/>
      <c r="CH36" s="12"/>
      <c r="CI36" s="12"/>
      <c r="CJ36" s="12"/>
      <c r="CK36" s="12"/>
      <c r="CL36" s="13"/>
    </row>
    <row r="37" spans="1:90" x14ac:dyDescent="0.3">
      <c r="A37" s="147" t="s">
        <v>229</v>
      </c>
      <c r="B37" s="33" t="s">
        <v>190</v>
      </c>
      <c r="C37" s="77">
        <f>C36</f>
        <v>0.26</v>
      </c>
      <c r="D37" s="24"/>
      <c r="E37" s="24"/>
      <c r="F37" s="24"/>
      <c r="G37" s="24"/>
      <c r="H37" s="24"/>
      <c r="I37" s="24"/>
      <c r="J37" s="24"/>
      <c r="K37" s="24"/>
      <c r="L37" s="24"/>
      <c r="M37" s="24"/>
      <c r="N37" s="24"/>
      <c r="O37" s="24"/>
      <c r="P37" s="24"/>
      <c r="Q37" s="24"/>
      <c r="R37" s="24"/>
      <c r="S37" s="24"/>
      <c r="T37" s="24"/>
      <c r="U37" s="12"/>
      <c r="V37" s="12"/>
      <c r="W37" s="12"/>
      <c r="X37" s="12"/>
      <c r="Y37" s="12"/>
      <c r="Z37" s="12"/>
      <c r="AA37" s="12"/>
      <c r="AB37" s="12"/>
      <c r="AC37" s="12"/>
      <c r="AD37" s="12"/>
      <c r="AE37" s="12"/>
      <c r="AF37" s="12"/>
      <c r="AG37" s="12"/>
      <c r="AH37" s="12"/>
      <c r="AI37" s="12"/>
      <c r="AJ37" s="12"/>
      <c r="AK37" s="12"/>
      <c r="AL37" s="12"/>
      <c r="AM37" s="12"/>
      <c r="AN37" s="12"/>
      <c r="AO37" s="12"/>
      <c r="AP37" s="12"/>
      <c r="AQ37" s="12"/>
      <c r="AR37" s="12"/>
      <c r="AS37" s="12"/>
      <c r="AT37" s="12"/>
      <c r="AU37" s="12"/>
      <c r="AV37" s="12"/>
      <c r="AW37" s="12"/>
      <c r="AX37" s="12"/>
      <c r="AY37" s="12"/>
      <c r="AZ37" s="12"/>
      <c r="BA37" s="12"/>
      <c r="BB37" s="12"/>
      <c r="BC37" s="12"/>
      <c r="BD37" s="12"/>
      <c r="BE37" s="12"/>
      <c r="BF37" s="12"/>
      <c r="BG37" s="12"/>
      <c r="BH37" s="12"/>
      <c r="BI37" s="12"/>
      <c r="BJ37" s="12"/>
      <c r="BK37" s="12"/>
      <c r="BL37" s="12"/>
      <c r="BM37" s="12"/>
      <c r="BN37" s="12"/>
      <c r="BO37" s="12"/>
      <c r="BP37" s="12"/>
      <c r="BQ37" s="12"/>
      <c r="BR37" s="12"/>
      <c r="BS37" s="12"/>
      <c r="BT37" s="12"/>
      <c r="BU37" s="12"/>
      <c r="BV37" s="12"/>
      <c r="BW37" s="12"/>
      <c r="BX37" s="12"/>
      <c r="BY37" s="12"/>
      <c r="BZ37" s="12"/>
      <c r="CA37" s="12"/>
      <c r="CB37" s="12"/>
      <c r="CC37" s="12"/>
      <c r="CD37" s="12"/>
      <c r="CE37" s="12"/>
      <c r="CF37" s="12"/>
      <c r="CG37" s="12"/>
      <c r="CH37" s="12"/>
      <c r="CI37" s="12"/>
      <c r="CJ37" s="12"/>
      <c r="CK37" s="12"/>
      <c r="CL37" s="13"/>
    </row>
    <row r="38" spans="1:90" x14ac:dyDescent="0.3">
      <c r="A38" s="147" t="s">
        <v>457</v>
      </c>
      <c r="B38" s="33" t="s">
        <v>190</v>
      </c>
      <c r="C38" s="77">
        <v>0.19</v>
      </c>
      <c r="E38" s="147" t="s">
        <v>458</v>
      </c>
      <c r="F38" s="33" t="s">
        <v>190</v>
      </c>
      <c r="G38" s="232">
        <v>0.3</v>
      </c>
      <c r="H38" s="12"/>
      <c r="I38" s="12"/>
      <c r="J38" s="12"/>
      <c r="K38" s="12"/>
      <c r="L38" s="12"/>
      <c r="M38" s="12"/>
      <c r="N38" s="12"/>
      <c r="O38" s="12"/>
      <c r="P38" s="12"/>
      <c r="Q38" s="12"/>
      <c r="R38" s="12"/>
      <c r="S38" s="12"/>
      <c r="T38" s="12"/>
      <c r="U38" s="12"/>
      <c r="V38" s="12"/>
      <c r="W38" s="12"/>
      <c r="X38" s="12"/>
      <c r="Y38" s="12"/>
      <c r="Z38" s="12"/>
      <c r="AA38" s="12"/>
      <c r="AB38" s="12"/>
      <c r="AC38" s="12"/>
      <c r="AD38" s="12"/>
      <c r="AE38" s="12"/>
      <c r="AF38" s="12"/>
      <c r="AG38" s="12"/>
      <c r="AH38" s="12"/>
      <c r="AI38" s="12"/>
      <c r="AJ38" s="12"/>
      <c r="AK38" s="12"/>
      <c r="AL38" s="12"/>
      <c r="AM38" s="12"/>
      <c r="AN38" s="12"/>
      <c r="AO38" s="12"/>
      <c r="AP38" s="12"/>
      <c r="AQ38" s="12"/>
      <c r="AR38" s="12"/>
      <c r="AS38" s="12"/>
      <c r="AT38" s="12"/>
      <c r="AU38" s="12"/>
      <c r="AV38" s="12"/>
      <c r="AW38" s="12"/>
      <c r="AX38" s="12"/>
      <c r="AY38" s="12"/>
      <c r="AZ38" s="12"/>
      <c r="BA38" s="12"/>
      <c r="BB38" s="12"/>
      <c r="BC38" s="12"/>
      <c r="BD38" s="12"/>
      <c r="BE38" s="12"/>
      <c r="BF38" s="12"/>
      <c r="BG38" s="12"/>
      <c r="BH38" s="12"/>
      <c r="BI38" s="12"/>
      <c r="BJ38" s="12"/>
      <c r="BK38" s="12"/>
      <c r="BL38" s="12"/>
      <c r="BM38" s="12"/>
      <c r="BN38" s="12"/>
      <c r="BO38" s="12"/>
      <c r="BP38" s="12"/>
      <c r="BQ38" s="12"/>
      <c r="BR38" s="12"/>
      <c r="BS38" s="12"/>
      <c r="BT38" s="12"/>
      <c r="BU38" s="12"/>
      <c r="BV38" s="12"/>
      <c r="BW38" s="12"/>
      <c r="BX38" s="12"/>
      <c r="BY38" s="12"/>
      <c r="BZ38" s="12"/>
      <c r="CA38" s="12"/>
      <c r="CB38" s="12"/>
      <c r="CC38" s="12"/>
      <c r="CD38" s="12"/>
      <c r="CE38" s="12"/>
      <c r="CF38" s="12"/>
      <c r="CG38" s="12"/>
      <c r="CH38" s="12"/>
      <c r="CI38" s="12"/>
      <c r="CJ38" s="12"/>
      <c r="CK38" s="12"/>
      <c r="CL38" s="13"/>
    </row>
    <row r="39" spans="1:90" x14ac:dyDescent="0.3">
      <c r="A39" s="73" t="s">
        <v>11</v>
      </c>
      <c r="B39" s="10"/>
      <c r="C39" s="10"/>
      <c r="D39" s="10"/>
      <c r="E39" s="10"/>
      <c r="F39" s="10"/>
      <c r="G39" s="10"/>
      <c r="H39" s="10"/>
      <c r="I39" s="10"/>
      <c r="J39" s="10"/>
      <c r="K39" s="10"/>
      <c r="L39" s="10"/>
      <c r="M39" s="10"/>
      <c r="N39" s="10"/>
      <c r="O39" s="10"/>
      <c r="P39" s="10"/>
      <c r="Q39" s="10"/>
      <c r="R39" s="10"/>
      <c r="S39" s="10"/>
      <c r="T39" s="10"/>
      <c r="U39" s="10"/>
      <c r="V39" s="10"/>
      <c r="W39" s="10"/>
      <c r="X39" s="10"/>
      <c r="Y39" s="10"/>
      <c r="Z39" s="10"/>
      <c r="AA39" s="10"/>
      <c r="AB39" s="10"/>
      <c r="AC39" s="10"/>
      <c r="AD39" s="10"/>
      <c r="AE39" s="10"/>
      <c r="AF39" s="10"/>
      <c r="AG39" s="10"/>
      <c r="AH39" s="10"/>
      <c r="AI39" s="10"/>
      <c r="AJ39" s="10"/>
      <c r="AK39" s="10"/>
      <c r="AL39" s="10"/>
      <c r="AM39" s="10"/>
      <c r="AN39" s="10"/>
      <c r="AO39" s="10"/>
      <c r="AP39" s="10"/>
      <c r="AQ39" s="10"/>
      <c r="AR39" s="10"/>
      <c r="AS39" s="10"/>
      <c r="AT39" s="10"/>
      <c r="AU39" s="10"/>
      <c r="AV39" s="10"/>
      <c r="AW39" s="10"/>
      <c r="AX39" s="10"/>
      <c r="AY39" s="10"/>
      <c r="AZ39" s="10"/>
      <c r="BA39" s="10"/>
      <c r="BB39" s="10"/>
      <c r="BC39" s="10"/>
      <c r="BD39" s="10"/>
      <c r="BE39" s="10"/>
      <c r="BF39" s="10"/>
      <c r="BG39" s="10"/>
      <c r="BH39" s="10"/>
      <c r="BI39" s="10"/>
      <c r="BJ39" s="10"/>
      <c r="BK39" s="10"/>
      <c r="BL39" s="10"/>
      <c r="BM39" s="10"/>
      <c r="BN39" s="10"/>
      <c r="BO39" s="10"/>
      <c r="BP39" s="10"/>
      <c r="BQ39" s="10"/>
      <c r="BR39" s="10"/>
      <c r="BS39" s="10"/>
      <c r="BT39" s="10"/>
      <c r="BU39" s="10"/>
      <c r="BV39" s="10"/>
      <c r="BW39" s="10"/>
      <c r="BX39" s="10"/>
      <c r="BY39" s="10"/>
      <c r="BZ39" s="10"/>
      <c r="CA39" s="10"/>
      <c r="CB39" s="10"/>
      <c r="CC39" s="10"/>
      <c r="CD39" s="10"/>
      <c r="CE39" s="10"/>
      <c r="CF39" s="10"/>
      <c r="CG39" s="10"/>
      <c r="CH39" s="10"/>
      <c r="CI39" s="10"/>
      <c r="CJ39" s="10"/>
      <c r="CK39" s="10"/>
      <c r="CL39" s="11"/>
    </row>
    <row r="40" spans="1:90" x14ac:dyDescent="0.3">
      <c r="A40" s="147" t="s">
        <v>193</v>
      </c>
      <c r="B40" s="33" t="s">
        <v>190</v>
      </c>
      <c r="C40" s="77">
        <v>0.2</v>
      </c>
      <c r="E40" s="147" t="s">
        <v>568</v>
      </c>
      <c r="F40" s="33" t="s">
        <v>192</v>
      </c>
      <c r="G40" s="78">
        <v>1</v>
      </c>
      <c r="H40" s="12"/>
      <c r="I40" s="12"/>
      <c r="J40" s="12"/>
      <c r="K40" s="12"/>
      <c r="L40" s="12"/>
      <c r="M40" s="12"/>
      <c r="N40" s="12"/>
      <c r="O40" s="12"/>
      <c r="P40" s="12"/>
      <c r="Q40" s="12"/>
      <c r="R40" s="12"/>
      <c r="S40" s="12"/>
      <c r="T40" s="12"/>
      <c r="U40" s="12"/>
      <c r="V40" s="12"/>
      <c r="W40" s="12"/>
      <c r="X40" s="12"/>
      <c r="Y40" s="12"/>
      <c r="Z40" s="12"/>
      <c r="AA40" s="12"/>
      <c r="AB40" s="12"/>
      <c r="AC40" s="12"/>
      <c r="AD40" s="12"/>
      <c r="AE40" s="12"/>
      <c r="AF40" s="12"/>
      <c r="AG40" s="12"/>
      <c r="AH40" s="12"/>
      <c r="AI40" s="12"/>
      <c r="AJ40" s="12"/>
      <c r="AK40" s="12"/>
      <c r="AL40" s="12"/>
      <c r="AM40" s="12"/>
      <c r="AN40" s="12"/>
      <c r="AO40" s="12"/>
      <c r="AP40" s="12"/>
      <c r="AQ40" s="12"/>
      <c r="AR40" s="12"/>
      <c r="AS40" s="12"/>
      <c r="AT40" s="12"/>
      <c r="AU40" s="12"/>
      <c r="AV40" s="12"/>
      <c r="AW40" s="12"/>
      <c r="AX40" s="12"/>
      <c r="AY40" s="12"/>
      <c r="AZ40" s="12"/>
      <c r="BA40" s="12"/>
      <c r="BB40" s="12"/>
      <c r="BC40" s="12"/>
      <c r="BD40" s="12"/>
      <c r="BE40" s="12"/>
      <c r="BF40" s="12"/>
      <c r="BG40" s="12"/>
      <c r="BH40" s="12"/>
      <c r="BI40" s="12"/>
      <c r="BJ40" s="12"/>
      <c r="BK40" s="12"/>
      <c r="BL40" s="12"/>
      <c r="BM40" s="12"/>
      <c r="BN40" s="12"/>
      <c r="BO40" s="12"/>
      <c r="BP40" s="12"/>
      <c r="BQ40" s="12"/>
      <c r="BR40" s="12"/>
      <c r="BS40" s="12"/>
      <c r="BT40" s="12"/>
      <c r="BU40" s="12"/>
      <c r="BV40" s="12"/>
      <c r="BW40" s="12"/>
      <c r="BX40" s="12"/>
      <c r="BY40" s="12"/>
      <c r="BZ40" s="12"/>
      <c r="CA40" s="12"/>
      <c r="CB40" s="12"/>
      <c r="CC40" s="12"/>
      <c r="CD40" s="12"/>
      <c r="CE40" s="12"/>
      <c r="CF40" s="12"/>
      <c r="CG40" s="12"/>
      <c r="CH40" s="12"/>
      <c r="CI40" s="12"/>
      <c r="CJ40" s="12"/>
      <c r="CK40" s="12"/>
      <c r="CL40" s="13"/>
    </row>
    <row r="41" spans="1:90" x14ac:dyDescent="0.3">
      <c r="A41" s="147" t="s">
        <v>257</v>
      </c>
      <c r="B41" s="33" t="s">
        <v>185</v>
      </c>
      <c r="C41" s="78">
        <v>200</v>
      </c>
      <c r="E41" s="147" t="s">
        <v>567</v>
      </c>
      <c r="F41" s="33" t="s">
        <v>94</v>
      </c>
      <c r="G41" s="78">
        <v>5</v>
      </c>
      <c r="H41" s="12"/>
      <c r="I41" s="12"/>
      <c r="J41" s="12"/>
      <c r="K41" s="12"/>
      <c r="L41" s="12"/>
      <c r="M41" s="12"/>
      <c r="N41" s="12"/>
      <c r="O41" s="12"/>
      <c r="P41" s="12"/>
      <c r="Q41" s="12"/>
      <c r="R41" s="12"/>
      <c r="S41" s="12"/>
      <c r="T41" s="12"/>
      <c r="U41" s="12"/>
      <c r="V41" s="12"/>
      <c r="W41" s="12"/>
      <c r="X41" s="12"/>
      <c r="Y41" s="12"/>
      <c r="Z41" s="12"/>
      <c r="AA41" s="12"/>
      <c r="AB41" s="12"/>
      <c r="AC41" s="12"/>
      <c r="AD41" s="12"/>
      <c r="AE41" s="12"/>
      <c r="AF41" s="12"/>
      <c r="AG41" s="12"/>
      <c r="AH41" s="12"/>
      <c r="AI41" s="12"/>
      <c r="AJ41" s="12"/>
      <c r="AK41" s="12"/>
      <c r="AL41" s="12"/>
      <c r="AM41" s="12"/>
      <c r="AN41" s="12"/>
      <c r="AO41" s="12"/>
      <c r="AP41" s="12"/>
      <c r="AQ41" s="12"/>
      <c r="AR41" s="12"/>
      <c r="AS41" s="12"/>
      <c r="AT41" s="12"/>
      <c r="AU41" s="12"/>
      <c r="AV41" s="12"/>
      <c r="AW41" s="12"/>
      <c r="AX41" s="12"/>
      <c r="AY41" s="12"/>
      <c r="AZ41" s="12"/>
      <c r="BA41" s="12"/>
      <c r="BB41" s="12"/>
      <c r="BC41" s="12"/>
      <c r="BD41" s="12"/>
      <c r="BE41" s="12"/>
      <c r="BF41" s="12"/>
      <c r="BG41" s="12"/>
      <c r="BH41" s="12"/>
      <c r="BI41" s="12"/>
      <c r="BJ41" s="12"/>
      <c r="BK41" s="12"/>
      <c r="BL41" s="12"/>
      <c r="BM41" s="12"/>
      <c r="BN41" s="12"/>
      <c r="BO41" s="12"/>
      <c r="BP41" s="12"/>
      <c r="BQ41" s="12"/>
      <c r="BR41" s="12"/>
      <c r="BS41" s="12"/>
      <c r="BT41" s="12"/>
      <c r="BU41" s="12"/>
      <c r="BV41" s="12"/>
      <c r="BW41" s="12"/>
      <c r="BX41" s="12"/>
      <c r="BY41" s="12"/>
      <c r="BZ41" s="12"/>
      <c r="CA41" s="12"/>
      <c r="CB41" s="12"/>
      <c r="CC41" s="12"/>
      <c r="CD41" s="12"/>
      <c r="CE41" s="12"/>
      <c r="CF41" s="12"/>
      <c r="CG41" s="12"/>
      <c r="CH41" s="12"/>
      <c r="CI41" s="12"/>
      <c r="CJ41" s="12"/>
      <c r="CK41" s="12"/>
      <c r="CL41" s="13"/>
    </row>
    <row r="42" spans="1:90" x14ac:dyDescent="0.3">
      <c r="A42" s="147" t="s">
        <v>195</v>
      </c>
      <c r="B42" s="33" t="s">
        <v>190</v>
      </c>
      <c r="C42" s="77">
        <v>0.2</v>
      </c>
      <c r="E42" s="147" t="s">
        <v>325</v>
      </c>
      <c r="F42" s="293" t="s">
        <v>93</v>
      </c>
      <c r="G42" s="78">
        <v>30</v>
      </c>
      <c r="H42" s="12"/>
      <c r="I42" s="12"/>
      <c r="J42" s="12"/>
      <c r="K42" s="12"/>
      <c r="L42" s="12"/>
      <c r="M42" s="12"/>
      <c r="N42" s="12"/>
      <c r="O42" s="12"/>
      <c r="P42" s="12"/>
      <c r="Q42" s="12"/>
      <c r="R42" s="12"/>
      <c r="S42" s="12"/>
      <c r="T42" s="12"/>
      <c r="U42" s="12"/>
      <c r="V42" s="12"/>
      <c r="W42" s="12"/>
      <c r="X42" s="12"/>
      <c r="Y42" s="12"/>
      <c r="Z42" s="12"/>
      <c r="AA42" s="12"/>
      <c r="AB42" s="12"/>
      <c r="AC42" s="12"/>
      <c r="AD42" s="12"/>
      <c r="AE42" s="12"/>
      <c r="AF42" s="12"/>
      <c r="AG42" s="12"/>
      <c r="AH42" s="12"/>
      <c r="AI42" s="12"/>
      <c r="AJ42" s="12"/>
      <c r="AK42" s="12"/>
      <c r="AL42" s="12"/>
      <c r="AM42" s="12"/>
      <c r="AN42" s="12"/>
      <c r="AO42" s="12"/>
      <c r="AP42" s="12"/>
      <c r="AQ42" s="12"/>
      <c r="AR42" s="12"/>
      <c r="AS42" s="12"/>
      <c r="AT42" s="12"/>
      <c r="AU42" s="12"/>
      <c r="AV42" s="12"/>
      <c r="AW42" s="12"/>
      <c r="AX42" s="12"/>
      <c r="AY42" s="12"/>
      <c r="AZ42" s="12"/>
      <c r="BA42" s="12"/>
      <c r="BB42" s="12"/>
      <c r="BC42" s="12"/>
      <c r="BD42" s="12"/>
      <c r="BE42" s="12"/>
      <c r="BF42" s="12"/>
      <c r="BG42" s="12"/>
      <c r="BH42" s="12"/>
      <c r="BI42" s="12"/>
      <c r="BJ42" s="12"/>
      <c r="BK42" s="12"/>
      <c r="BL42" s="12"/>
      <c r="BM42" s="12"/>
      <c r="BN42" s="12"/>
      <c r="BO42" s="12"/>
      <c r="BP42" s="12"/>
      <c r="BQ42" s="12"/>
      <c r="BR42" s="12"/>
      <c r="BS42" s="12"/>
      <c r="BT42" s="12"/>
      <c r="BU42" s="12"/>
      <c r="BV42" s="12"/>
      <c r="BW42" s="12"/>
      <c r="BX42" s="12"/>
      <c r="BY42" s="12"/>
      <c r="BZ42" s="12"/>
      <c r="CA42" s="12"/>
      <c r="CB42" s="12"/>
      <c r="CC42" s="12"/>
      <c r="CD42" s="12"/>
      <c r="CE42" s="12"/>
      <c r="CF42" s="12"/>
      <c r="CG42" s="12"/>
      <c r="CH42" s="12"/>
      <c r="CI42" s="12"/>
      <c r="CJ42" s="12"/>
      <c r="CK42" s="12"/>
      <c r="CL42" s="13"/>
    </row>
    <row r="43" spans="1:90" x14ac:dyDescent="0.3">
      <c r="A43" s="147" t="s">
        <v>196</v>
      </c>
      <c r="B43" s="33" t="s">
        <v>167</v>
      </c>
      <c r="C43" s="78">
        <v>2025</v>
      </c>
      <c r="E43" s="147" t="s">
        <v>327</v>
      </c>
      <c r="F43" s="293" t="s">
        <v>93</v>
      </c>
      <c r="G43" s="78">
        <v>25</v>
      </c>
      <c r="H43" s="12"/>
      <c r="I43" s="12"/>
      <c r="J43" s="12"/>
      <c r="K43" s="12"/>
      <c r="L43" s="12"/>
      <c r="M43" s="12"/>
      <c r="N43" s="12"/>
      <c r="O43" s="12"/>
      <c r="P43" s="12"/>
      <c r="Q43" s="12"/>
      <c r="R43" s="12"/>
      <c r="S43" s="12"/>
      <c r="T43" s="12"/>
      <c r="U43" s="12"/>
      <c r="V43" s="12"/>
      <c r="W43" s="12"/>
      <c r="X43" s="12"/>
      <c r="Y43" s="12"/>
      <c r="Z43" s="12"/>
      <c r="AA43" s="12"/>
      <c r="AB43" s="12"/>
      <c r="AC43" s="12"/>
      <c r="AD43" s="12"/>
      <c r="AE43" s="12"/>
      <c r="AF43" s="12"/>
      <c r="AG43" s="12"/>
      <c r="AH43" s="12"/>
      <c r="AI43" s="12"/>
      <c r="AJ43" s="12"/>
      <c r="AK43" s="12"/>
      <c r="AL43" s="12"/>
      <c r="AM43" s="12"/>
      <c r="AN43" s="12"/>
      <c r="AO43" s="12"/>
      <c r="AP43" s="12"/>
      <c r="AQ43" s="12"/>
      <c r="AR43" s="12"/>
      <c r="AS43" s="12"/>
      <c r="AT43" s="12"/>
      <c r="AU43" s="12"/>
      <c r="AV43" s="12"/>
      <c r="AW43" s="12"/>
      <c r="AX43" s="12"/>
      <c r="AY43" s="12"/>
      <c r="AZ43" s="12"/>
      <c r="BA43" s="12"/>
      <c r="BB43" s="12"/>
      <c r="BC43" s="12"/>
      <c r="BD43" s="12"/>
      <c r="BE43" s="12"/>
      <c r="BF43" s="12"/>
      <c r="BG43" s="12"/>
      <c r="BH43" s="12"/>
      <c r="BI43" s="12"/>
      <c r="BJ43" s="12"/>
      <c r="BK43" s="12"/>
      <c r="BL43" s="12"/>
      <c r="BM43" s="12"/>
      <c r="BN43" s="12"/>
      <c r="BO43" s="12"/>
      <c r="BP43" s="12"/>
      <c r="BQ43" s="12"/>
      <c r="BR43" s="12"/>
      <c r="BS43" s="12"/>
      <c r="BT43" s="12"/>
      <c r="BU43" s="12"/>
      <c r="BV43" s="12"/>
      <c r="BW43" s="12"/>
      <c r="BX43" s="12"/>
      <c r="BY43" s="12"/>
      <c r="BZ43" s="12"/>
      <c r="CA43" s="12"/>
      <c r="CB43" s="12"/>
      <c r="CC43" s="12"/>
      <c r="CD43" s="12"/>
      <c r="CE43" s="12"/>
      <c r="CF43" s="12"/>
      <c r="CG43" s="12"/>
      <c r="CH43" s="12"/>
      <c r="CI43" s="12"/>
      <c r="CJ43" s="12"/>
      <c r="CK43" s="12"/>
      <c r="CL43" s="13"/>
    </row>
    <row r="44" spans="1:90" x14ac:dyDescent="0.3">
      <c r="A44" s="147" t="s">
        <v>12</v>
      </c>
      <c r="B44" s="33" t="s">
        <v>80</v>
      </c>
      <c r="C44" s="70">
        <v>0.1</v>
      </c>
      <c r="E44" s="12"/>
      <c r="F44" s="12"/>
      <c r="G44" s="12"/>
      <c r="H44" s="12"/>
      <c r="I44" s="12"/>
      <c r="J44" s="12"/>
      <c r="K44" s="12"/>
      <c r="L44" s="12"/>
      <c r="M44" s="12"/>
      <c r="N44" s="12"/>
      <c r="O44" s="12"/>
      <c r="P44" s="12"/>
      <c r="Q44" s="12"/>
      <c r="R44" s="12"/>
      <c r="S44" s="12"/>
      <c r="T44" s="12"/>
      <c r="U44" s="12"/>
      <c r="V44" s="12"/>
      <c r="W44" s="12"/>
      <c r="X44" s="12"/>
      <c r="Y44" s="12"/>
      <c r="Z44" s="12"/>
      <c r="AA44" s="12"/>
      <c r="AB44" s="12"/>
      <c r="AC44" s="12"/>
      <c r="AD44" s="12"/>
      <c r="AE44" s="12"/>
      <c r="AF44" s="12"/>
      <c r="AG44" s="12"/>
      <c r="AH44" s="12"/>
      <c r="AI44" s="12"/>
      <c r="AJ44" s="12"/>
      <c r="AK44" s="12"/>
      <c r="AL44" s="12"/>
      <c r="AM44" s="12"/>
      <c r="AN44" s="12"/>
      <c r="AO44" s="12"/>
      <c r="AP44" s="12"/>
      <c r="AQ44" s="12"/>
      <c r="AR44" s="12"/>
      <c r="AS44" s="12"/>
      <c r="AT44" s="12"/>
      <c r="AU44" s="12"/>
      <c r="AV44" s="12"/>
      <c r="AW44" s="12"/>
      <c r="AX44" s="12"/>
      <c r="AY44" s="12"/>
      <c r="AZ44" s="12"/>
      <c r="BA44" s="12"/>
      <c r="BB44" s="12"/>
      <c r="BC44" s="12"/>
      <c r="BD44" s="12"/>
      <c r="BE44" s="12"/>
      <c r="BF44" s="12"/>
      <c r="BG44" s="12"/>
      <c r="BH44" s="12"/>
      <c r="BI44" s="12"/>
      <c r="BJ44" s="12"/>
      <c r="BK44" s="12"/>
      <c r="BL44" s="12"/>
      <c r="BM44" s="12"/>
      <c r="BN44" s="12"/>
      <c r="BO44" s="12"/>
      <c r="BP44" s="12"/>
      <c r="BQ44" s="12"/>
      <c r="BR44" s="12"/>
      <c r="BS44" s="12"/>
      <c r="BT44" s="12"/>
      <c r="BU44" s="12"/>
      <c r="BV44" s="12"/>
      <c r="BW44" s="12"/>
      <c r="BX44" s="12"/>
      <c r="BY44" s="12"/>
      <c r="BZ44" s="12"/>
      <c r="CA44" s="12"/>
      <c r="CB44" s="12"/>
      <c r="CC44" s="12"/>
      <c r="CD44" s="12"/>
      <c r="CE44" s="12"/>
      <c r="CF44" s="12"/>
      <c r="CG44" s="12"/>
      <c r="CH44" s="12"/>
      <c r="CI44" s="12"/>
      <c r="CJ44" s="12"/>
      <c r="CK44" s="12"/>
      <c r="CL44" s="13"/>
    </row>
    <row r="45" spans="1:90" x14ac:dyDescent="0.3">
      <c r="A45" s="147" t="s">
        <v>194</v>
      </c>
      <c r="B45" s="33" t="s">
        <v>167</v>
      </c>
      <c r="C45" s="70">
        <v>2020</v>
      </c>
      <c r="E45" s="12"/>
      <c r="F45" s="12"/>
      <c r="G45" s="12"/>
      <c r="H45" s="12"/>
      <c r="I45" s="12"/>
      <c r="J45" s="12"/>
      <c r="K45" s="12"/>
      <c r="L45" s="12"/>
      <c r="M45" s="12"/>
      <c r="N45" s="12"/>
      <c r="O45" s="12"/>
      <c r="P45" s="12"/>
      <c r="Q45" s="12"/>
      <c r="R45" s="12"/>
      <c r="S45" s="12"/>
      <c r="T45" s="12"/>
      <c r="U45" s="12"/>
      <c r="V45" s="12"/>
      <c r="W45" s="12"/>
      <c r="X45" s="12"/>
      <c r="Y45" s="12"/>
      <c r="Z45" s="12"/>
      <c r="AA45" s="12"/>
      <c r="AB45" s="12"/>
      <c r="AC45" s="12"/>
      <c r="AD45" s="12"/>
      <c r="AE45" s="12"/>
      <c r="AF45" s="12"/>
      <c r="AG45" s="12"/>
      <c r="AH45" s="12"/>
      <c r="AI45" s="12"/>
      <c r="AJ45" s="12"/>
      <c r="AK45" s="12"/>
      <c r="AL45" s="12"/>
      <c r="AM45" s="12"/>
      <c r="AN45" s="12"/>
      <c r="AO45" s="12"/>
      <c r="AP45" s="12"/>
      <c r="AQ45" s="12"/>
      <c r="AR45" s="12"/>
      <c r="AS45" s="12"/>
      <c r="AT45" s="12"/>
      <c r="AU45" s="12"/>
      <c r="AV45" s="12"/>
      <c r="AW45" s="12"/>
      <c r="AX45" s="12"/>
      <c r="AY45" s="12"/>
      <c r="AZ45" s="12"/>
      <c r="BA45" s="12"/>
      <c r="BB45" s="12"/>
      <c r="BC45" s="12"/>
      <c r="BD45" s="12"/>
      <c r="BE45" s="12"/>
      <c r="BF45" s="12"/>
      <c r="BG45" s="12"/>
      <c r="BH45" s="12"/>
      <c r="BI45" s="12"/>
      <c r="BJ45" s="12"/>
      <c r="BK45" s="12"/>
      <c r="BL45" s="12"/>
      <c r="BM45" s="12"/>
      <c r="BN45" s="12"/>
      <c r="BO45" s="12"/>
      <c r="BP45" s="12"/>
      <c r="BQ45" s="12"/>
      <c r="BR45" s="12"/>
      <c r="BS45" s="12"/>
      <c r="BT45" s="12"/>
      <c r="BU45" s="12"/>
      <c r="BV45" s="12"/>
      <c r="BW45" s="12"/>
      <c r="BX45" s="12"/>
      <c r="BY45" s="12"/>
      <c r="BZ45" s="12"/>
      <c r="CA45" s="12"/>
      <c r="CB45" s="12"/>
      <c r="CC45" s="12"/>
      <c r="CD45" s="12"/>
      <c r="CE45" s="12"/>
      <c r="CF45" s="12"/>
      <c r="CG45" s="12"/>
      <c r="CH45" s="12"/>
      <c r="CI45" s="12"/>
      <c r="CJ45" s="12"/>
      <c r="CK45" s="12"/>
      <c r="CL45" s="13"/>
    </row>
    <row r="46" spans="1:90" x14ac:dyDescent="0.3">
      <c r="A46" s="147" t="s">
        <v>231</v>
      </c>
      <c r="B46" s="33" t="s">
        <v>190</v>
      </c>
      <c r="C46" s="77">
        <v>0.2</v>
      </c>
      <c r="E46" s="12"/>
      <c r="F46" s="12"/>
      <c r="G46" s="12"/>
      <c r="H46" s="12"/>
      <c r="I46" s="12"/>
      <c r="J46" s="12"/>
      <c r="K46" s="12"/>
      <c r="L46" s="12"/>
      <c r="M46" s="12"/>
      <c r="N46" s="12"/>
      <c r="O46" s="12"/>
      <c r="P46" s="12"/>
      <c r="Q46" s="12"/>
      <c r="R46" s="12"/>
      <c r="S46" s="12"/>
      <c r="T46" s="12"/>
      <c r="U46" s="12"/>
      <c r="V46" s="12"/>
      <c r="W46" s="12"/>
      <c r="X46" s="12"/>
      <c r="Y46" s="12"/>
      <c r="Z46" s="12"/>
      <c r="AA46" s="12"/>
      <c r="AB46" s="12"/>
      <c r="AC46" s="12"/>
      <c r="AD46" s="12"/>
      <c r="AE46" s="12"/>
      <c r="AF46" s="12"/>
      <c r="AG46" s="12"/>
      <c r="AH46" s="12"/>
      <c r="AI46" s="12"/>
      <c r="AJ46" s="12"/>
      <c r="AK46" s="12"/>
      <c r="AL46" s="12"/>
      <c r="AM46" s="12"/>
      <c r="AN46" s="12"/>
      <c r="AO46" s="12"/>
      <c r="AP46" s="12"/>
      <c r="AQ46" s="12"/>
      <c r="AR46" s="12"/>
      <c r="AS46" s="12"/>
      <c r="AT46" s="12"/>
      <c r="AU46" s="12"/>
      <c r="AV46" s="12"/>
      <c r="AW46" s="12"/>
      <c r="AX46" s="12"/>
      <c r="AY46" s="12"/>
      <c r="AZ46" s="12"/>
      <c r="BA46" s="12"/>
      <c r="BB46" s="12"/>
      <c r="BC46" s="12"/>
      <c r="BD46" s="12"/>
      <c r="BE46" s="12"/>
      <c r="BF46" s="12"/>
      <c r="BG46" s="12"/>
      <c r="BH46" s="12"/>
      <c r="BI46" s="12"/>
      <c r="BJ46" s="12"/>
      <c r="BK46" s="12"/>
      <c r="BL46" s="12"/>
      <c r="BM46" s="12"/>
      <c r="BN46" s="12"/>
      <c r="BO46" s="12"/>
      <c r="BP46" s="12"/>
      <c r="BQ46" s="12"/>
      <c r="BR46" s="12"/>
      <c r="BS46" s="12"/>
      <c r="BT46" s="12"/>
      <c r="BU46" s="12"/>
      <c r="BV46" s="12"/>
      <c r="BW46" s="12"/>
      <c r="BX46" s="12"/>
      <c r="BY46" s="12"/>
      <c r="BZ46" s="12"/>
      <c r="CA46" s="12"/>
      <c r="CB46" s="12"/>
      <c r="CC46" s="12"/>
      <c r="CD46" s="12"/>
      <c r="CE46" s="12"/>
      <c r="CF46" s="12"/>
      <c r="CG46" s="12"/>
      <c r="CH46" s="12"/>
      <c r="CI46" s="12"/>
      <c r="CJ46" s="12"/>
      <c r="CK46" s="12"/>
      <c r="CL46" s="13"/>
    </row>
    <row r="47" spans="1:90" x14ac:dyDescent="0.3">
      <c r="A47" s="147" t="s">
        <v>232</v>
      </c>
      <c r="B47" s="33" t="s">
        <v>167</v>
      </c>
      <c r="C47" s="70">
        <v>2020</v>
      </c>
      <c r="E47" s="12"/>
      <c r="F47" s="12"/>
      <c r="G47" s="12"/>
      <c r="H47" s="12"/>
      <c r="I47" s="12"/>
      <c r="J47" s="12"/>
      <c r="K47" s="12"/>
      <c r="L47" s="12"/>
      <c r="M47" s="12"/>
      <c r="N47" s="12"/>
      <c r="O47" s="12"/>
      <c r="P47" s="12"/>
      <c r="Q47" s="12"/>
      <c r="R47" s="12"/>
      <c r="S47" s="12"/>
      <c r="T47" s="12"/>
      <c r="U47" s="12"/>
      <c r="V47" s="12"/>
      <c r="W47" s="12"/>
      <c r="X47" s="12"/>
      <c r="Y47" s="12"/>
      <c r="Z47" s="12"/>
      <c r="AA47" s="12"/>
      <c r="AB47" s="12"/>
      <c r="AC47" s="12"/>
      <c r="AD47" s="12"/>
      <c r="AE47" s="12"/>
      <c r="AF47" s="12"/>
      <c r="AG47" s="12"/>
      <c r="AH47" s="12"/>
      <c r="AI47" s="12"/>
      <c r="AJ47" s="12"/>
      <c r="AK47" s="12"/>
      <c r="AL47" s="12"/>
      <c r="AM47" s="12"/>
      <c r="AN47" s="12"/>
      <c r="AO47" s="12"/>
      <c r="AP47" s="12"/>
      <c r="AQ47" s="12"/>
      <c r="AR47" s="12"/>
      <c r="AS47" s="12"/>
      <c r="AT47" s="12"/>
      <c r="AU47" s="12"/>
      <c r="AV47" s="12"/>
      <c r="AW47" s="12"/>
      <c r="AX47" s="12"/>
      <c r="AY47" s="12"/>
      <c r="AZ47" s="12"/>
      <c r="BA47" s="12"/>
      <c r="BB47" s="12"/>
      <c r="BC47" s="12"/>
      <c r="BD47" s="12"/>
      <c r="BE47" s="12"/>
      <c r="BF47" s="12"/>
      <c r="BG47" s="12"/>
      <c r="BH47" s="12"/>
      <c r="BI47" s="12"/>
      <c r="BJ47" s="12"/>
      <c r="BK47" s="12"/>
      <c r="BL47" s="12"/>
      <c r="BM47" s="12"/>
      <c r="BN47" s="12"/>
      <c r="BO47" s="12"/>
      <c r="BP47" s="12"/>
      <c r="BQ47" s="12"/>
      <c r="BR47" s="12"/>
      <c r="BS47" s="12"/>
      <c r="BT47" s="12"/>
      <c r="BU47" s="12"/>
      <c r="BV47" s="12"/>
      <c r="BW47" s="12"/>
      <c r="BX47" s="12"/>
      <c r="BY47" s="12"/>
      <c r="BZ47" s="12"/>
      <c r="CA47" s="12"/>
      <c r="CB47" s="12"/>
      <c r="CC47" s="12"/>
      <c r="CD47" s="12"/>
      <c r="CE47" s="12"/>
      <c r="CF47" s="12"/>
      <c r="CG47" s="12"/>
      <c r="CH47" s="12"/>
      <c r="CI47" s="12"/>
      <c r="CJ47" s="12"/>
      <c r="CK47" s="12"/>
      <c r="CL47" s="13"/>
    </row>
    <row r="48" spans="1:90" x14ac:dyDescent="0.3">
      <c r="A48" s="147"/>
      <c r="B48" s="33"/>
      <c r="C48" s="70"/>
      <c r="E48" s="12"/>
      <c r="F48" s="12"/>
      <c r="G48" s="12"/>
      <c r="H48" s="12"/>
      <c r="I48" s="12"/>
      <c r="J48" s="12"/>
      <c r="K48" s="12"/>
      <c r="L48" s="12"/>
      <c r="M48" s="12"/>
      <c r="N48" s="12"/>
      <c r="O48" s="12"/>
      <c r="P48" s="12"/>
      <c r="Q48" s="12"/>
      <c r="R48" s="12"/>
      <c r="S48" s="12"/>
      <c r="T48" s="12"/>
      <c r="U48" s="12"/>
      <c r="V48" s="12"/>
      <c r="W48" s="12"/>
      <c r="X48" s="12"/>
      <c r="Y48" s="12"/>
      <c r="Z48" s="12"/>
      <c r="AA48" s="12"/>
      <c r="AB48" s="12"/>
      <c r="AC48" s="12"/>
      <c r="AD48" s="12"/>
      <c r="AE48" s="12"/>
      <c r="AF48" s="12"/>
      <c r="AG48" s="12"/>
      <c r="AH48" s="12"/>
      <c r="AI48" s="12"/>
      <c r="AJ48" s="12"/>
      <c r="AK48" s="12"/>
      <c r="AL48" s="12"/>
      <c r="AM48" s="12"/>
      <c r="AN48" s="12"/>
      <c r="AO48" s="12"/>
      <c r="AP48" s="12"/>
      <c r="AQ48" s="12"/>
      <c r="AR48" s="12"/>
      <c r="AS48" s="12"/>
      <c r="AT48" s="12"/>
      <c r="AU48" s="12"/>
      <c r="AV48" s="12"/>
      <c r="AW48" s="12"/>
      <c r="AX48" s="12"/>
      <c r="AY48" s="12"/>
      <c r="AZ48" s="12"/>
      <c r="BA48" s="12"/>
      <c r="BB48" s="12"/>
      <c r="BC48" s="12"/>
      <c r="BD48" s="12"/>
      <c r="BE48" s="12"/>
      <c r="BF48" s="12"/>
      <c r="BG48" s="12"/>
      <c r="BH48" s="12"/>
      <c r="BI48" s="12"/>
      <c r="BJ48" s="12"/>
      <c r="BK48" s="12"/>
      <c r="BL48" s="12"/>
      <c r="BM48" s="12"/>
      <c r="BN48" s="12"/>
      <c r="BO48" s="12"/>
      <c r="BP48" s="12"/>
      <c r="BQ48" s="12"/>
      <c r="BR48" s="12"/>
      <c r="BS48" s="12"/>
      <c r="BT48" s="12"/>
      <c r="BU48" s="12"/>
      <c r="BV48" s="12"/>
      <c r="BW48" s="12"/>
      <c r="BX48" s="12"/>
      <c r="BY48" s="12"/>
      <c r="BZ48" s="12"/>
      <c r="CA48" s="12"/>
      <c r="CB48" s="12"/>
      <c r="CC48" s="12"/>
      <c r="CD48" s="12"/>
      <c r="CE48" s="12"/>
      <c r="CF48" s="12"/>
      <c r="CG48" s="12"/>
      <c r="CH48" s="12"/>
      <c r="CI48" s="12"/>
      <c r="CJ48" s="12"/>
      <c r="CK48" s="12"/>
      <c r="CL48" s="13"/>
    </row>
    <row r="49" spans="1:90" x14ac:dyDescent="0.3">
      <c r="A49" s="147" t="s">
        <v>197</v>
      </c>
      <c r="B49" s="33" t="s">
        <v>190</v>
      </c>
      <c r="C49" s="82">
        <v>0.2</v>
      </c>
      <c r="E49" s="12"/>
      <c r="F49" s="12"/>
      <c r="G49" s="12"/>
      <c r="H49" s="12"/>
      <c r="I49" s="12"/>
      <c r="J49" s="12"/>
      <c r="K49" s="12"/>
      <c r="L49" s="12"/>
      <c r="M49" s="12"/>
      <c r="N49" s="12"/>
      <c r="O49" s="12"/>
      <c r="P49" s="12"/>
      <c r="Q49" s="12"/>
      <c r="R49" s="12"/>
      <c r="S49" s="12"/>
      <c r="T49" s="12"/>
      <c r="U49" s="12"/>
      <c r="V49" s="12"/>
      <c r="W49" s="12"/>
      <c r="X49" s="12"/>
      <c r="Y49" s="12"/>
      <c r="Z49" s="12"/>
      <c r="AA49" s="12"/>
      <c r="AB49" s="12"/>
      <c r="AC49" s="12"/>
      <c r="AD49" s="12"/>
      <c r="AE49" s="12"/>
      <c r="AF49" s="12"/>
      <c r="AG49" s="12"/>
      <c r="AH49" s="12"/>
      <c r="AI49" s="12"/>
      <c r="AJ49" s="12"/>
      <c r="AK49" s="12"/>
      <c r="AL49" s="12"/>
      <c r="AM49" s="12"/>
      <c r="AN49" s="12"/>
      <c r="AO49" s="12"/>
      <c r="AP49" s="12"/>
      <c r="AQ49" s="12"/>
      <c r="AR49" s="12"/>
      <c r="AS49" s="12"/>
      <c r="AT49" s="12"/>
      <c r="AU49" s="12"/>
      <c r="AV49" s="12"/>
      <c r="AW49" s="12"/>
      <c r="AX49" s="12"/>
      <c r="AY49" s="12"/>
      <c r="AZ49" s="12"/>
      <c r="BA49" s="12"/>
      <c r="BB49" s="12"/>
      <c r="BC49" s="12"/>
      <c r="BD49" s="12"/>
      <c r="BE49" s="12"/>
      <c r="BF49" s="12"/>
      <c r="BG49" s="12"/>
      <c r="BH49" s="12"/>
      <c r="BI49" s="12"/>
      <c r="BJ49" s="12"/>
      <c r="BK49" s="12"/>
      <c r="BL49" s="12"/>
      <c r="BM49" s="12"/>
      <c r="BN49" s="12"/>
      <c r="BO49" s="12"/>
      <c r="BP49" s="12"/>
      <c r="BQ49" s="12"/>
      <c r="BR49" s="12"/>
      <c r="BS49" s="12"/>
      <c r="BT49" s="12"/>
      <c r="BU49" s="12"/>
      <c r="BV49" s="12"/>
      <c r="BW49" s="12"/>
      <c r="BX49" s="12"/>
      <c r="BY49" s="12"/>
      <c r="BZ49" s="12"/>
      <c r="CA49" s="12"/>
      <c r="CB49" s="12"/>
      <c r="CC49" s="12"/>
      <c r="CD49" s="12"/>
      <c r="CE49" s="12"/>
      <c r="CF49" s="12"/>
      <c r="CG49" s="12"/>
      <c r="CH49" s="12"/>
      <c r="CI49" s="12"/>
      <c r="CJ49" s="12"/>
      <c r="CK49" s="12"/>
      <c r="CL49" s="13"/>
    </row>
    <row r="50" spans="1:90" x14ac:dyDescent="0.3">
      <c r="A50" s="147" t="s">
        <v>198</v>
      </c>
      <c r="B50" s="33" t="s">
        <v>167</v>
      </c>
      <c r="C50" s="78">
        <v>2025</v>
      </c>
      <c r="E50" s="12"/>
      <c r="F50" s="12"/>
      <c r="G50" s="12"/>
      <c r="H50" s="12"/>
      <c r="I50" s="12"/>
      <c r="J50" s="12"/>
      <c r="K50" s="12"/>
      <c r="L50" s="12"/>
      <c r="M50" s="12"/>
      <c r="N50" s="12"/>
      <c r="O50" s="12"/>
      <c r="P50" s="12"/>
      <c r="Q50" s="12"/>
      <c r="R50" s="12"/>
      <c r="S50" s="12"/>
      <c r="T50" s="12"/>
      <c r="U50" s="12"/>
      <c r="V50" s="12"/>
      <c r="W50" s="12"/>
      <c r="X50" s="12"/>
      <c r="Y50" s="12"/>
      <c r="Z50" s="12"/>
      <c r="AA50" s="12"/>
      <c r="AB50" s="12"/>
      <c r="AC50" s="12"/>
      <c r="AD50" s="12"/>
      <c r="AE50" s="12"/>
      <c r="AF50" s="12"/>
      <c r="AG50" s="12"/>
      <c r="AH50" s="12"/>
      <c r="AI50" s="12"/>
      <c r="AJ50" s="12"/>
      <c r="AK50" s="12"/>
      <c r="AL50" s="12"/>
      <c r="AM50" s="12"/>
      <c r="AN50" s="12"/>
      <c r="AO50" s="12"/>
      <c r="AP50" s="12"/>
      <c r="AQ50" s="12"/>
      <c r="AR50" s="12"/>
      <c r="AS50" s="12"/>
      <c r="AT50" s="12"/>
      <c r="AU50" s="12"/>
      <c r="AV50" s="12"/>
      <c r="AW50" s="12"/>
      <c r="AX50" s="12"/>
      <c r="AY50" s="12"/>
      <c r="AZ50" s="12"/>
      <c r="BA50" s="12"/>
      <c r="BB50" s="12"/>
      <c r="BC50" s="12"/>
      <c r="BD50" s="12"/>
      <c r="BE50" s="12"/>
      <c r="BF50" s="12"/>
      <c r="BG50" s="12"/>
      <c r="BH50" s="12"/>
      <c r="BI50" s="12"/>
      <c r="BJ50" s="12"/>
      <c r="BK50" s="12"/>
      <c r="BL50" s="12"/>
      <c r="BM50" s="12"/>
      <c r="BN50" s="12"/>
      <c r="BO50" s="12"/>
      <c r="BP50" s="12"/>
      <c r="BQ50" s="12"/>
      <c r="BR50" s="12"/>
      <c r="BS50" s="12"/>
      <c r="BT50" s="12"/>
      <c r="BU50" s="12"/>
      <c r="BV50" s="12"/>
      <c r="BW50" s="12"/>
      <c r="BX50" s="12"/>
      <c r="BY50" s="12"/>
      <c r="BZ50" s="12"/>
      <c r="CA50" s="12"/>
      <c r="CB50" s="12"/>
      <c r="CC50" s="12"/>
      <c r="CD50" s="12"/>
      <c r="CE50" s="12"/>
      <c r="CF50" s="12"/>
      <c r="CG50" s="12"/>
      <c r="CH50" s="12"/>
      <c r="CI50" s="12"/>
      <c r="CJ50" s="12"/>
      <c r="CK50" s="12"/>
      <c r="CL50" s="13"/>
    </row>
    <row r="51" spans="1:90" x14ac:dyDescent="0.3">
      <c r="A51" s="147" t="s">
        <v>199</v>
      </c>
      <c r="B51" s="33" t="s">
        <v>80</v>
      </c>
      <c r="C51" s="70">
        <v>0.25</v>
      </c>
      <c r="E51" s="12"/>
      <c r="F51" s="12"/>
      <c r="G51" s="12"/>
      <c r="H51" s="12"/>
      <c r="I51" s="12"/>
      <c r="J51" s="12"/>
      <c r="K51" s="12"/>
      <c r="L51" s="12"/>
      <c r="M51" s="12"/>
      <c r="N51" s="12"/>
      <c r="O51" s="12"/>
      <c r="P51" s="12"/>
      <c r="Q51" s="12"/>
      <c r="R51" s="12"/>
      <c r="S51" s="12"/>
      <c r="T51" s="12"/>
      <c r="U51" s="12"/>
      <c r="V51" s="12"/>
      <c r="W51" s="12"/>
      <c r="X51" s="12"/>
      <c r="Y51" s="12"/>
      <c r="Z51" s="12"/>
      <c r="AA51" s="12"/>
      <c r="AB51" s="12"/>
      <c r="AC51" s="12"/>
      <c r="AD51" s="12"/>
      <c r="AE51" s="12"/>
      <c r="AF51" s="12"/>
      <c r="AG51" s="12"/>
      <c r="AH51" s="12"/>
      <c r="AI51" s="12"/>
      <c r="AJ51" s="12"/>
      <c r="AK51" s="12"/>
      <c r="AL51" s="12"/>
      <c r="AM51" s="12"/>
      <c r="AN51" s="12"/>
      <c r="AO51" s="12"/>
      <c r="AP51" s="12"/>
      <c r="AQ51" s="12"/>
      <c r="AR51" s="12"/>
      <c r="AS51" s="12"/>
      <c r="AT51" s="12"/>
      <c r="AU51" s="12"/>
      <c r="AV51" s="12"/>
      <c r="AW51" s="12"/>
      <c r="AX51" s="12"/>
      <c r="AY51" s="12"/>
      <c r="AZ51" s="12"/>
      <c r="BA51" s="12"/>
      <c r="BB51" s="12"/>
      <c r="BC51" s="12"/>
      <c r="BD51" s="12"/>
      <c r="BE51" s="12"/>
      <c r="BF51" s="12"/>
      <c r="BG51" s="12"/>
      <c r="BH51" s="12"/>
      <c r="BI51" s="12"/>
      <c r="BJ51" s="12"/>
      <c r="BK51" s="12"/>
      <c r="BL51" s="12"/>
      <c r="BM51" s="12"/>
      <c r="BN51" s="12"/>
      <c r="BO51" s="12"/>
      <c r="BP51" s="12"/>
      <c r="BQ51" s="12"/>
      <c r="BR51" s="12"/>
      <c r="BS51" s="12"/>
      <c r="BT51" s="12"/>
      <c r="BU51" s="12"/>
      <c r="BV51" s="12"/>
      <c r="BW51" s="12"/>
      <c r="BX51" s="12"/>
      <c r="BY51" s="12"/>
      <c r="BZ51" s="12"/>
      <c r="CA51" s="12"/>
      <c r="CB51" s="12"/>
      <c r="CC51" s="12"/>
      <c r="CD51" s="12"/>
      <c r="CE51" s="12"/>
      <c r="CF51" s="12"/>
      <c r="CG51" s="12"/>
      <c r="CH51" s="12"/>
      <c r="CI51" s="12"/>
      <c r="CJ51" s="12"/>
      <c r="CK51" s="12"/>
      <c r="CL51" s="13"/>
    </row>
    <row r="52" spans="1:90" x14ac:dyDescent="0.3">
      <c r="A52" s="72" t="s">
        <v>201</v>
      </c>
      <c r="B52" s="10"/>
      <c r="C52" s="10"/>
      <c r="D52" s="10"/>
      <c r="E52" s="10"/>
      <c r="F52" s="10"/>
      <c r="G52" s="10"/>
      <c r="H52" s="10"/>
      <c r="I52" s="10"/>
      <c r="J52" s="10"/>
      <c r="K52" s="10"/>
      <c r="L52" s="10"/>
      <c r="M52" s="10"/>
      <c r="N52" s="10"/>
      <c r="O52" s="10"/>
      <c r="P52" s="10"/>
      <c r="Q52" s="10"/>
      <c r="R52" s="10"/>
      <c r="S52" s="10"/>
      <c r="T52" s="10"/>
      <c r="U52" s="10"/>
      <c r="V52" s="10"/>
      <c r="W52" s="10"/>
      <c r="X52" s="10"/>
      <c r="Y52" s="10"/>
      <c r="Z52" s="10"/>
      <c r="AA52" s="10"/>
      <c r="AB52" s="10"/>
      <c r="AC52" s="10"/>
      <c r="AD52" s="10"/>
      <c r="AE52" s="10"/>
      <c r="AF52" s="10"/>
      <c r="AG52" s="10"/>
      <c r="AH52" s="10"/>
      <c r="AI52" s="10"/>
      <c r="AJ52" s="10"/>
      <c r="AK52" s="10"/>
      <c r="AL52" s="10"/>
      <c r="AM52" s="10"/>
      <c r="AN52" s="10"/>
      <c r="AO52" s="10"/>
      <c r="AP52" s="10"/>
      <c r="AQ52" s="10"/>
      <c r="AR52" s="10"/>
      <c r="AS52" s="10"/>
      <c r="AT52" s="10"/>
      <c r="AU52" s="10"/>
      <c r="AV52" s="10"/>
      <c r="AW52" s="10"/>
      <c r="AX52" s="10"/>
      <c r="AY52" s="10"/>
      <c r="AZ52" s="10"/>
      <c r="BA52" s="10"/>
      <c r="BB52" s="10"/>
      <c r="BC52" s="10"/>
      <c r="BD52" s="10"/>
      <c r="BE52" s="10"/>
      <c r="BF52" s="10"/>
      <c r="BG52" s="10"/>
      <c r="BH52" s="10"/>
      <c r="BI52" s="10"/>
      <c r="BJ52" s="10"/>
      <c r="BK52" s="10"/>
      <c r="BL52" s="10"/>
      <c r="BM52" s="10"/>
      <c r="BN52" s="10"/>
      <c r="BO52" s="10"/>
      <c r="BP52" s="10"/>
      <c r="BQ52" s="10"/>
      <c r="BR52" s="10"/>
      <c r="BS52" s="10"/>
      <c r="BT52" s="10"/>
      <c r="BU52" s="10"/>
      <c r="BV52" s="10"/>
      <c r="BW52" s="10"/>
      <c r="BX52" s="10"/>
      <c r="BY52" s="10"/>
      <c r="BZ52" s="10"/>
      <c r="CA52" s="10"/>
      <c r="CB52" s="10"/>
      <c r="CC52" s="10"/>
      <c r="CD52" s="10"/>
      <c r="CE52" s="10"/>
      <c r="CF52" s="10"/>
      <c r="CG52" s="10"/>
      <c r="CH52" s="10"/>
      <c r="CI52" s="10"/>
      <c r="CJ52" s="10"/>
      <c r="CK52" s="10"/>
      <c r="CL52" s="11"/>
    </row>
    <row r="53" spans="1:90" x14ac:dyDescent="0.3">
      <c r="A53" s="147" t="s">
        <v>473</v>
      </c>
      <c r="B53" s="33" t="s">
        <v>93</v>
      </c>
      <c r="C53" s="78">
        <v>22</v>
      </c>
      <c r="D53" s="34"/>
      <c r="E53" s="34"/>
      <c r="F53" s="34"/>
      <c r="G53" s="32"/>
      <c r="H53" s="12"/>
      <c r="I53" s="12"/>
      <c r="J53" s="12"/>
      <c r="K53" s="12"/>
      <c r="L53" s="12"/>
      <c r="M53" s="12"/>
      <c r="N53" s="12"/>
      <c r="O53" s="12"/>
      <c r="P53" s="12"/>
      <c r="Q53" s="12"/>
      <c r="R53" s="12"/>
      <c r="S53" s="12"/>
      <c r="T53" s="12"/>
      <c r="U53" s="12"/>
      <c r="V53" s="12"/>
      <c r="W53" s="12"/>
      <c r="X53" s="12"/>
      <c r="Y53" s="12"/>
      <c r="Z53" s="12"/>
      <c r="AA53" s="12"/>
      <c r="AB53" s="12"/>
      <c r="AC53" s="12"/>
      <c r="AD53" s="12"/>
      <c r="AE53" s="12"/>
      <c r="AF53" s="12"/>
      <c r="AG53" s="12"/>
      <c r="AH53" s="12"/>
      <c r="AI53" s="12"/>
      <c r="AJ53" s="12"/>
      <c r="AK53" s="12"/>
      <c r="AL53" s="12"/>
      <c r="AM53" s="12"/>
      <c r="AN53" s="12"/>
      <c r="AO53" s="12"/>
      <c r="AP53" s="12"/>
      <c r="AQ53" s="12"/>
      <c r="AR53" s="12"/>
      <c r="AS53" s="12"/>
      <c r="AT53" s="12"/>
      <c r="AU53" s="12"/>
      <c r="AV53" s="12"/>
      <c r="AW53" s="12"/>
      <c r="AX53" s="12"/>
      <c r="AY53" s="12"/>
      <c r="AZ53" s="12"/>
      <c r="BA53" s="12"/>
      <c r="BB53" s="12"/>
      <c r="BC53" s="12"/>
      <c r="BD53" s="12"/>
      <c r="BE53" s="12"/>
      <c r="BF53" s="12"/>
      <c r="BG53" s="12"/>
      <c r="BH53" s="12"/>
      <c r="BI53" s="12"/>
      <c r="BJ53" s="12"/>
      <c r="BK53" s="12"/>
      <c r="BL53" s="12"/>
      <c r="BM53" s="12"/>
      <c r="BN53" s="12"/>
      <c r="BO53" s="12"/>
      <c r="BP53" s="12"/>
      <c r="BQ53" s="12"/>
      <c r="BR53" s="12"/>
      <c r="BS53" s="12"/>
      <c r="BT53" s="12"/>
      <c r="BU53" s="12"/>
      <c r="BV53" s="12"/>
      <c r="BW53" s="12"/>
      <c r="BX53" s="12"/>
      <c r="BY53" s="12"/>
      <c r="BZ53" s="12"/>
      <c r="CA53" s="12"/>
      <c r="CB53" s="12"/>
      <c r="CC53" s="12"/>
      <c r="CD53" s="12"/>
      <c r="CE53" s="12"/>
      <c r="CF53" s="12"/>
      <c r="CG53" s="12"/>
      <c r="CH53" s="12"/>
      <c r="CI53" s="12"/>
      <c r="CJ53" s="12"/>
      <c r="CK53" s="12"/>
      <c r="CL53" s="13"/>
    </row>
    <row r="54" spans="1:90" x14ac:dyDescent="0.3">
      <c r="A54" s="147"/>
      <c r="B54" s="33"/>
      <c r="C54" s="78"/>
      <c r="D54" s="34"/>
      <c r="E54" s="34"/>
      <c r="F54" s="34"/>
      <c r="G54" s="32"/>
      <c r="H54" s="12"/>
      <c r="I54" s="12"/>
      <c r="J54" s="12"/>
      <c r="K54" s="12"/>
      <c r="L54" s="12"/>
      <c r="M54" s="12"/>
      <c r="N54" s="12"/>
      <c r="O54" s="12"/>
      <c r="P54" s="12"/>
      <c r="Q54" s="12"/>
      <c r="R54" s="12"/>
      <c r="S54" s="12"/>
      <c r="T54" s="12"/>
      <c r="U54" s="12"/>
      <c r="V54" s="12"/>
      <c r="W54" s="12"/>
      <c r="X54" s="12"/>
      <c r="Y54" s="12"/>
      <c r="Z54" s="12"/>
      <c r="AA54" s="12"/>
      <c r="AB54" s="12"/>
      <c r="AC54" s="12"/>
      <c r="AD54" s="12"/>
      <c r="AE54" s="12"/>
      <c r="AF54" s="12"/>
      <c r="AG54" s="12"/>
      <c r="AH54" s="12"/>
      <c r="AI54" s="12"/>
      <c r="AJ54" s="12"/>
      <c r="AK54" s="12"/>
      <c r="AL54" s="12"/>
      <c r="AM54" s="12"/>
      <c r="AN54" s="12"/>
      <c r="AO54" s="12"/>
      <c r="AP54" s="12"/>
      <c r="AQ54" s="12"/>
      <c r="AR54" s="12"/>
      <c r="AS54" s="12"/>
      <c r="AT54" s="12"/>
      <c r="AU54" s="12"/>
      <c r="AV54" s="12"/>
      <c r="AW54" s="12"/>
      <c r="AX54" s="12"/>
      <c r="AY54" s="12"/>
      <c r="AZ54" s="12"/>
      <c r="BA54" s="12"/>
      <c r="BB54" s="12"/>
      <c r="BC54" s="12"/>
      <c r="BD54" s="12"/>
      <c r="BE54" s="12"/>
      <c r="BF54" s="12"/>
      <c r="BG54" s="12"/>
      <c r="BH54" s="12"/>
      <c r="BI54" s="12"/>
      <c r="BJ54" s="12"/>
      <c r="BK54" s="12"/>
      <c r="BL54" s="12"/>
      <c r="BM54" s="12"/>
      <c r="BN54" s="12"/>
      <c r="BO54" s="12"/>
      <c r="BP54" s="12"/>
      <c r="BQ54" s="12"/>
      <c r="BR54" s="12"/>
      <c r="BS54" s="12"/>
      <c r="BT54" s="12"/>
      <c r="BU54" s="12"/>
      <c r="BV54" s="12"/>
      <c r="BW54" s="12"/>
      <c r="BX54" s="12"/>
      <c r="BY54" s="12"/>
      <c r="BZ54" s="12"/>
      <c r="CA54" s="12"/>
      <c r="CB54" s="12"/>
      <c r="CC54" s="12"/>
      <c r="CD54" s="12"/>
      <c r="CE54" s="12"/>
      <c r="CF54" s="12"/>
      <c r="CG54" s="12"/>
      <c r="CH54" s="12"/>
      <c r="CI54" s="12"/>
      <c r="CJ54" s="12"/>
      <c r="CK54" s="12"/>
      <c r="CL54" s="13"/>
    </row>
    <row r="55" spans="1:90" x14ac:dyDescent="0.3">
      <c r="A55" s="147"/>
      <c r="B55" s="33"/>
      <c r="C55" s="78"/>
      <c r="D55" s="34"/>
      <c r="E55" s="34"/>
      <c r="F55" s="34"/>
      <c r="G55" s="32"/>
      <c r="H55" s="12"/>
      <c r="I55" s="12"/>
      <c r="J55" s="12"/>
      <c r="K55" s="12"/>
      <c r="L55" s="12"/>
      <c r="M55" s="12"/>
      <c r="N55" s="12"/>
      <c r="O55" s="12"/>
      <c r="P55" s="12"/>
      <c r="Q55" s="12"/>
      <c r="R55" s="12"/>
      <c r="S55" s="12"/>
      <c r="T55" s="12"/>
      <c r="U55" s="12"/>
      <c r="V55" s="12"/>
      <c r="W55" s="12"/>
      <c r="X55" s="12"/>
      <c r="Y55" s="12"/>
      <c r="Z55" s="12"/>
      <c r="AA55" s="12"/>
      <c r="AB55" s="12"/>
      <c r="AC55" s="12"/>
      <c r="AD55" s="12"/>
      <c r="AE55" s="12"/>
      <c r="AF55" s="12"/>
      <c r="AG55" s="12"/>
      <c r="AH55" s="12"/>
      <c r="AI55" s="12"/>
      <c r="AJ55" s="12"/>
      <c r="AK55" s="12"/>
      <c r="AL55" s="12"/>
      <c r="AM55" s="12"/>
      <c r="AN55" s="12"/>
      <c r="AO55" s="12"/>
      <c r="AP55" s="12"/>
      <c r="AQ55" s="12"/>
      <c r="AR55" s="12"/>
      <c r="AS55" s="12"/>
      <c r="AT55" s="12"/>
      <c r="AU55" s="12"/>
      <c r="AV55" s="12"/>
      <c r="AW55" s="12"/>
      <c r="AX55" s="12"/>
      <c r="AY55" s="12"/>
      <c r="AZ55" s="12"/>
      <c r="BA55" s="12"/>
      <c r="BB55" s="12"/>
      <c r="BC55" s="12"/>
      <c r="BD55" s="12"/>
      <c r="BE55" s="12"/>
      <c r="BF55" s="12"/>
      <c r="BG55" s="12"/>
      <c r="BH55" s="12"/>
      <c r="BI55" s="12"/>
      <c r="BJ55" s="12"/>
      <c r="BK55" s="12"/>
      <c r="BL55" s="12"/>
      <c r="BM55" s="12"/>
      <c r="BN55" s="12"/>
      <c r="BO55" s="12"/>
      <c r="BP55" s="12"/>
      <c r="BQ55" s="12"/>
      <c r="BR55" s="12"/>
      <c r="BS55" s="12"/>
      <c r="BT55" s="12"/>
      <c r="BU55" s="12"/>
      <c r="BV55" s="12"/>
      <c r="BW55" s="12"/>
      <c r="BX55" s="12"/>
      <c r="BY55" s="12"/>
      <c r="BZ55" s="12"/>
      <c r="CA55" s="12"/>
      <c r="CB55" s="12"/>
      <c r="CC55" s="12"/>
      <c r="CD55" s="12"/>
      <c r="CE55" s="12"/>
      <c r="CF55" s="12"/>
      <c r="CG55" s="12"/>
      <c r="CH55" s="12"/>
      <c r="CI55" s="12"/>
      <c r="CJ55" s="12"/>
      <c r="CK55" s="12"/>
      <c r="CL55" s="13"/>
    </row>
    <row r="56" spans="1:90" x14ac:dyDescent="0.3">
      <c r="A56" s="147" t="s">
        <v>586</v>
      </c>
      <c r="B56" s="33" t="s">
        <v>230</v>
      </c>
      <c r="C56" s="78">
        <v>0.3</v>
      </c>
      <c r="D56" s="14"/>
      <c r="E56" s="14"/>
      <c r="F56" s="34"/>
      <c r="K56" s="12"/>
      <c r="L56" s="12"/>
      <c r="M56" s="12"/>
      <c r="N56" s="12"/>
      <c r="O56" s="12"/>
      <c r="P56" s="12"/>
      <c r="Q56" s="12"/>
      <c r="R56" s="12"/>
      <c r="S56" s="12"/>
      <c r="T56" s="12"/>
      <c r="U56" s="12"/>
      <c r="V56" s="12"/>
      <c r="W56" s="12"/>
      <c r="X56" s="12"/>
      <c r="Y56" s="12"/>
      <c r="Z56" s="12"/>
      <c r="AA56" s="12"/>
      <c r="AB56" s="12"/>
      <c r="AC56" s="12"/>
      <c r="AD56" s="12"/>
      <c r="AE56" s="12"/>
      <c r="AF56" s="12"/>
      <c r="AG56" s="12"/>
      <c r="AH56" s="12"/>
      <c r="AI56" s="12"/>
      <c r="AJ56" s="12"/>
      <c r="AK56" s="12"/>
      <c r="AL56" s="12"/>
      <c r="AM56" s="12"/>
      <c r="AN56" s="12"/>
      <c r="AO56" s="12"/>
      <c r="AP56" s="12"/>
      <c r="AQ56" s="12"/>
      <c r="AR56" s="12"/>
      <c r="AS56" s="12"/>
      <c r="AT56" s="12"/>
      <c r="AU56" s="12"/>
      <c r="AV56" s="12"/>
      <c r="AW56" s="12"/>
      <c r="AX56" s="12"/>
      <c r="AY56" s="12"/>
      <c r="AZ56" s="12"/>
      <c r="BA56" s="12"/>
      <c r="BB56" s="12"/>
      <c r="BC56" s="12"/>
      <c r="BD56" s="12"/>
      <c r="BE56" s="12"/>
      <c r="BF56" s="12"/>
      <c r="BG56" s="12"/>
      <c r="BH56" s="12"/>
      <c r="BI56" s="12"/>
      <c r="BJ56" s="12"/>
      <c r="BK56" s="12"/>
      <c r="BL56" s="12"/>
      <c r="BM56" s="12"/>
      <c r="BN56" s="12"/>
      <c r="BO56" s="12"/>
      <c r="BP56" s="12"/>
      <c r="BQ56" s="12"/>
      <c r="BR56" s="12"/>
      <c r="BS56" s="12"/>
      <c r="BT56" s="12"/>
      <c r="BU56" s="12"/>
      <c r="BV56" s="12"/>
      <c r="BW56" s="12"/>
      <c r="BX56" s="12"/>
      <c r="BY56" s="12"/>
      <c r="BZ56" s="12"/>
      <c r="CA56" s="12"/>
      <c r="CB56" s="12"/>
      <c r="CC56" s="12"/>
      <c r="CD56" s="12"/>
      <c r="CE56" s="12"/>
      <c r="CF56" s="12"/>
      <c r="CG56" s="12"/>
      <c r="CH56" s="12"/>
      <c r="CI56" s="12"/>
      <c r="CJ56" s="12"/>
      <c r="CK56" s="12"/>
      <c r="CL56" s="13"/>
    </row>
    <row r="57" spans="1:90" x14ac:dyDescent="0.3">
      <c r="A57" s="73" t="s">
        <v>697</v>
      </c>
      <c r="B57" s="10"/>
      <c r="C57" s="10"/>
      <c r="D57" s="147" t="s">
        <v>469</v>
      </c>
      <c r="E57" s="33" t="s">
        <v>190</v>
      </c>
      <c r="F57" s="155">
        <v>0.2</v>
      </c>
      <c r="G57" s="10"/>
      <c r="H57" s="10"/>
      <c r="I57" s="10"/>
      <c r="J57" s="10"/>
      <c r="K57" s="10"/>
      <c r="L57" s="10"/>
      <c r="M57" s="10"/>
      <c r="N57" s="10"/>
      <c r="O57" s="10"/>
      <c r="P57" s="10"/>
      <c r="Q57" s="10"/>
      <c r="R57" s="10"/>
      <c r="S57" s="10"/>
      <c r="T57" s="10"/>
      <c r="U57" s="10"/>
      <c r="V57" s="10"/>
      <c r="W57" s="10"/>
      <c r="X57" s="10"/>
      <c r="Y57" s="10"/>
      <c r="Z57" s="10"/>
      <c r="AA57" s="10"/>
      <c r="AB57" s="10"/>
      <c r="AC57" s="10"/>
      <c r="AD57" s="10"/>
      <c r="AE57" s="10"/>
      <c r="AF57" s="10"/>
      <c r="AG57" s="10"/>
      <c r="AH57" s="10"/>
      <c r="AI57" s="10"/>
      <c r="AJ57" s="10"/>
      <c r="AK57" s="10"/>
      <c r="AL57" s="10"/>
      <c r="AM57" s="10"/>
      <c r="AN57" s="10"/>
      <c r="AO57" s="10"/>
      <c r="AP57" s="10"/>
      <c r="AQ57" s="10"/>
      <c r="AR57" s="10"/>
      <c r="AS57" s="10"/>
      <c r="AT57" s="10"/>
      <c r="AU57" s="10"/>
      <c r="AV57" s="10"/>
      <c r="AW57" s="10"/>
      <c r="AX57" s="10"/>
      <c r="AY57" s="10"/>
      <c r="AZ57" s="10"/>
      <c r="BA57" s="10"/>
      <c r="BB57" s="10"/>
      <c r="BC57" s="10"/>
      <c r="BD57" s="10"/>
      <c r="BE57" s="10"/>
      <c r="BF57" s="10"/>
      <c r="BG57" s="10"/>
      <c r="BH57" s="10"/>
      <c r="BI57" s="10"/>
      <c r="BJ57" s="10"/>
      <c r="BK57" s="10"/>
      <c r="BL57" s="10"/>
      <c r="BM57" s="10"/>
      <c r="BN57" s="10"/>
      <c r="BO57" s="10"/>
      <c r="BP57" s="10"/>
      <c r="BQ57" s="10"/>
      <c r="BR57" s="10"/>
      <c r="BS57" s="10"/>
      <c r="BT57" s="10"/>
      <c r="BU57" s="10"/>
      <c r="BV57" s="10"/>
      <c r="BW57" s="10"/>
      <c r="BX57" s="10"/>
      <c r="BY57" s="10"/>
      <c r="BZ57" s="10"/>
      <c r="CA57" s="10"/>
      <c r="CB57" s="10"/>
      <c r="CC57" s="10"/>
      <c r="CD57" s="10"/>
      <c r="CE57" s="10"/>
      <c r="CF57" s="10"/>
      <c r="CG57" s="10"/>
      <c r="CH57" s="10"/>
      <c r="CI57" s="10"/>
      <c r="CJ57" s="10"/>
      <c r="CK57" s="10"/>
      <c r="CL57" s="11"/>
    </row>
    <row r="58" spans="1:90" x14ac:dyDescent="0.3">
      <c r="A58" s="147"/>
      <c r="B58" s="33"/>
      <c r="C58" s="155"/>
      <c r="D58" s="147" t="s">
        <v>470</v>
      </c>
      <c r="E58" s="33" t="s">
        <v>190</v>
      </c>
      <c r="F58" s="155">
        <v>0.15</v>
      </c>
      <c r="G58" s="32"/>
      <c r="H58" s="12"/>
      <c r="I58" s="12"/>
      <c r="J58" s="12"/>
      <c r="K58" s="12"/>
      <c r="L58" s="12"/>
      <c r="M58" s="12"/>
      <c r="N58" s="12"/>
      <c r="O58" s="12"/>
      <c r="P58" s="12"/>
      <c r="Q58" s="12"/>
      <c r="R58" s="12"/>
      <c r="S58" s="12"/>
      <c r="T58" s="12"/>
      <c r="U58" s="12"/>
      <c r="V58" s="12"/>
      <c r="W58" s="12"/>
      <c r="X58" s="12"/>
      <c r="Y58" s="12"/>
      <c r="Z58" s="12"/>
      <c r="AA58" s="12"/>
      <c r="AB58" s="12"/>
      <c r="AC58" s="12"/>
      <c r="AD58" s="12"/>
      <c r="AE58" s="12"/>
      <c r="AF58" s="12"/>
      <c r="AG58" s="12"/>
      <c r="AH58" s="12"/>
      <c r="AI58" s="12"/>
      <c r="AJ58" s="12"/>
      <c r="AK58" s="12"/>
      <c r="AL58" s="12"/>
      <c r="AM58" s="12"/>
      <c r="AN58" s="12"/>
      <c r="AO58" s="12"/>
      <c r="AP58" s="12"/>
      <c r="AQ58" s="12"/>
      <c r="AR58" s="12"/>
      <c r="AS58" s="12"/>
      <c r="AT58" s="12"/>
      <c r="AU58" s="12"/>
      <c r="AV58" s="12"/>
      <c r="AW58" s="12"/>
      <c r="AX58" s="12"/>
      <c r="AY58" s="12"/>
      <c r="AZ58" s="12"/>
      <c r="BA58" s="12"/>
      <c r="BB58" s="12"/>
      <c r="BC58" s="12"/>
      <c r="BD58" s="12"/>
      <c r="BE58" s="12"/>
      <c r="BF58" s="12"/>
      <c r="BG58" s="12"/>
      <c r="BH58" s="12"/>
      <c r="BI58" s="12"/>
      <c r="BJ58" s="12"/>
      <c r="BK58" s="12"/>
      <c r="BL58" s="12"/>
      <c r="BM58" s="12"/>
      <c r="BN58" s="12"/>
      <c r="BO58" s="12"/>
      <c r="BP58" s="12"/>
      <c r="BQ58" s="12"/>
      <c r="BR58" s="12"/>
      <c r="BS58" s="12"/>
      <c r="BT58" s="12"/>
      <c r="BU58" s="12"/>
      <c r="BV58" s="12"/>
      <c r="BW58" s="12"/>
      <c r="BX58" s="12"/>
      <c r="BY58" s="12"/>
      <c r="BZ58" s="12"/>
      <c r="CA58" s="12"/>
      <c r="CB58" s="12"/>
      <c r="CC58" s="12"/>
      <c r="CD58" s="12"/>
      <c r="CE58" s="12"/>
      <c r="CF58" s="12"/>
      <c r="CG58" s="12"/>
      <c r="CH58" s="12"/>
      <c r="CI58" s="12"/>
      <c r="CJ58" s="12"/>
      <c r="CK58" s="12"/>
      <c r="CL58" s="13"/>
    </row>
    <row r="59" spans="1:90" x14ac:dyDescent="0.3">
      <c r="A59" s="147"/>
      <c r="B59" s="33"/>
      <c r="C59" s="155"/>
      <c r="D59" s="147" t="s">
        <v>690</v>
      </c>
      <c r="E59" s="33" t="s">
        <v>190</v>
      </c>
      <c r="F59" s="155">
        <v>0.1</v>
      </c>
      <c r="G59" s="32"/>
      <c r="H59" s="12"/>
      <c r="I59" s="12"/>
      <c r="J59" s="12"/>
      <c r="K59" s="12"/>
      <c r="L59" s="12"/>
      <c r="M59" s="12"/>
      <c r="N59" s="12"/>
      <c r="O59" s="12"/>
      <c r="P59" s="12"/>
      <c r="Q59" s="12"/>
      <c r="R59" s="12"/>
      <c r="S59" s="12"/>
      <c r="T59" s="12"/>
      <c r="U59" s="12"/>
      <c r="V59" s="12"/>
      <c r="W59" s="12"/>
      <c r="X59" s="12"/>
      <c r="Y59" s="12"/>
      <c r="Z59" s="12"/>
      <c r="AA59" s="12"/>
      <c r="AB59" s="12"/>
      <c r="AC59" s="12"/>
      <c r="AD59" s="12"/>
      <c r="AE59" s="12"/>
      <c r="AF59" s="12"/>
      <c r="AG59" s="12"/>
      <c r="AH59" s="12"/>
      <c r="AI59" s="12"/>
      <c r="AJ59" s="12"/>
      <c r="AK59" s="12"/>
      <c r="AL59" s="12"/>
      <c r="AM59" s="12"/>
      <c r="AN59" s="12"/>
      <c r="AO59" s="12"/>
      <c r="AP59" s="12"/>
      <c r="AQ59" s="12"/>
      <c r="AR59" s="12"/>
      <c r="AS59" s="12"/>
      <c r="AT59" s="12"/>
      <c r="AU59" s="12"/>
      <c r="AV59" s="12"/>
      <c r="AW59" s="12"/>
      <c r="AX59" s="12"/>
      <c r="AY59" s="12"/>
      <c r="AZ59" s="12"/>
      <c r="BA59" s="12"/>
      <c r="BB59" s="12"/>
      <c r="BC59" s="12"/>
      <c r="BD59" s="12"/>
      <c r="BE59" s="12"/>
      <c r="BF59" s="12"/>
      <c r="BG59" s="12"/>
      <c r="BH59" s="12"/>
      <c r="BI59" s="12"/>
      <c r="BJ59" s="12"/>
      <c r="BK59" s="12"/>
      <c r="BL59" s="12"/>
      <c r="BM59" s="12"/>
      <c r="BN59" s="12"/>
      <c r="BO59" s="12"/>
      <c r="BP59" s="12"/>
      <c r="BQ59" s="12"/>
      <c r="BR59" s="12"/>
      <c r="BS59" s="12"/>
      <c r="BT59" s="12"/>
      <c r="BU59" s="12"/>
      <c r="BV59" s="12"/>
      <c r="BW59" s="12"/>
      <c r="BX59" s="12"/>
      <c r="BY59" s="12"/>
      <c r="BZ59" s="12"/>
      <c r="CA59" s="12"/>
      <c r="CB59" s="12"/>
      <c r="CC59" s="12"/>
      <c r="CD59" s="12"/>
      <c r="CE59" s="12"/>
      <c r="CF59" s="12"/>
      <c r="CG59" s="12"/>
      <c r="CH59" s="12"/>
      <c r="CI59" s="12"/>
      <c r="CJ59" s="12"/>
      <c r="CK59" s="12"/>
      <c r="CL59" s="13"/>
    </row>
    <row r="60" spans="1:90" x14ac:dyDescent="0.3">
      <c r="A60" s="72"/>
      <c r="B60" s="30"/>
      <c r="C60" s="30"/>
      <c r="D60" s="30"/>
      <c r="E60" s="10"/>
      <c r="F60" s="10"/>
      <c r="G60" s="10"/>
      <c r="H60" s="10"/>
      <c r="I60" s="10"/>
      <c r="J60" s="10"/>
      <c r="K60" s="10"/>
      <c r="L60" s="10"/>
      <c r="M60" s="10"/>
      <c r="N60" s="10"/>
      <c r="O60" s="10"/>
      <c r="P60" s="10"/>
      <c r="Q60" s="10"/>
      <c r="R60" s="10"/>
      <c r="S60" s="10"/>
      <c r="T60" s="10"/>
      <c r="U60" s="10"/>
      <c r="V60" s="10"/>
      <c r="W60" s="10"/>
      <c r="X60" s="10"/>
      <c r="Y60" s="10"/>
      <c r="Z60" s="10"/>
      <c r="AA60" s="10"/>
      <c r="AB60" s="10"/>
      <c r="AC60" s="10"/>
      <c r="AD60" s="10"/>
      <c r="AE60" s="10"/>
      <c r="AF60" s="10"/>
      <c r="AG60" s="10"/>
      <c r="AH60" s="10"/>
      <c r="AI60" s="10"/>
      <c r="AJ60" s="10"/>
      <c r="AK60" s="10"/>
      <c r="AL60" s="10"/>
      <c r="AM60" s="10"/>
      <c r="AN60" s="10"/>
      <c r="AO60" s="10"/>
      <c r="AP60" s="10"/>
      <c r="AQ60" s="10"/>
      <c r="AR60" s="10"/>
      <c r="AS60" s="10"/>
      <c r="AT60" s="10"/>
      <c r="AU60" s="10"/>
      <c r="AV60" s="10"/>
      <c r="AW60" s="10"/>
      <c r="AX60" s="10"/>
      <c r="AY60" s="10"/>
      <c r="AZ60" s="10"/>
      <c r="BA60" s="10"/>
      <c r="BB60" s="10"/>
      <c r="BC60" s="10"/>
      <c r="BD60" s="10"/>
      <c r="BE60" s="10"/>
      <c r="BF60" s="10"/>
      <c r="BG60" s="10"/>
      <c r="BH60" s="10"/>
      <c r="BI60" s="10"/>
      <c r="BJ60" s="10"/>
      <c r="BK60" s="10"/>
      <c r="BL60" s="10"/>
      <c r="BM60" s="10"/>
      <c r="BN60" s="10"/>
      <c r="BO60" s="10"/>
      <c r="BP60" s="10"/>
      <c r="BQ60" s="10"/>
      <c r="BR60" s="10"/>
      <c r="BS60" s="10"/>
      <c r="BT60" s="10"/>
      <c r="BU60" s="10"/>
      <c r="BV60" s="10"/>
      <c r="BW60" s="10"/>
      <c r="BX60" s="10"/>
      <c r="BY60" s="10"/>
      <c r="BZ60" s="10"/>
      <c r="CA60" s="10"/>
      <c r="CB60" s="10"/>
      <c r="CC60" s="10"/>
      <c r="CD60" s="10"/>
      <c r="CE60" s="10"/>
      <c r="CF60" s="10"/>
      <c r="CG60" s="10"/>
      <c r="CH60" s="10"/>
      <c r="CI60" s="10"/>
      <c r="CJ60" s="10"/>
      <c r="CK60" s="10"/>
      <c r="CL60" s="11"/>
    </row>
    <row r="61" spans="1:90" x14ac:dyDescent="0.3">
      <c r="A61" s="147"/>
      <c r="B61" s="7"/>
      <c r="C61" s="77"/>
      <c r="D61" s="31"/>
      <c r="E61" s="15"/>
      <c r="F61" s="15"/>
      <c r="G61" s="12"/>
      <c r="H61" s="12"/>
      <c r="I61" s="12"/>
      <c r="J61" s="12"/>
      <c r="K61" s="12"/>
      <c r="L61" s="12"/>
      <c r="M61" s="12"/>
      <c r="N61" s="12"/>
      <c r="O61" s="12"/>
      <c r="P61" s="12"/>
      <c r="Q61" s="12"/>
      <c r="R61" s="12"/>
      <c r="S61" s="12"/>
      <c r="T61" s="12"/>
      <c r="U61" s="12"/>
      <c r="V61" s="12"/>
      <c r="W61" s="12"/>
      <c r="X61" s="12"/>
      <c r="Y61" s="12"/>
      <c r="Z61" s="12"/>
      <c r="AA61" s="12"/>
      <c r="AB61" s="12"/>
      <c r="AC61" s="12"/>
      <c r="AD61" s="12"/>
      <c r="AE61" s="12"/>
      <c r="AF61" s="12"/>
      <c r="AG61" s="12"/>
      <c r="AH61" s="12"/>
      <c r="AI61" s="12"/>
      <c r="AJ61" s="12"/>
      <c r="AK61" s="12"/>
      <c r="AL61" s="12"/>
      <c r="AM61" s="12"/>
      <c r="AN61" s="12"/>
      <c r="AO61" s="12"/>
      <c r="AP61" s="12"/>
      <c r="AQ61" s="12"/>
      <c r="AR61" s="12"/>
      <c r="AS61" s="12"/>
      <c r="AT61" s="12"/>
      <c r="AU61" s="12"/>
      <c r="AV61" s="12"/>
      <c r="AW61" s="12"/>
      <c r="AX61" s="12"/>
      <c r="AY61" s="12"/>
      <c r="AZ61" s="12"/>
      <c r="BA61" s="12"/>
      <c r="BB61" s="12"/>
      <c r="BC61" s="12"/>
      <c r="BD61" s="12"/>
      <c r="BE61" s="12"/>
      <c r="BF61" s="12"/>
      <c r="BG61" s="12"/>
      <c r="BH61" s="12"/>
      <c r="BI61" s="12"/>
      <c r="BJ61" s="12"/>
      <c r="BK61" s="12"/>
      <c r="BL61" s="12"/>
      <c r="BM61" s="12"/>
      <c r="BN61" s="12"/>
      <c r="BO61" s="12"/>
      <c r="BP61" s="12"/>
      <c r="BQ61" s="12"/>
      <c r="BR61" s="12"/>
      <c r="BS61" s="12"/>
      <c r="BT61" s="12"/>
      <c r="BU61" s="12"/>
      <c r="BV61" s="12"/>
      <c r="BW61" s="12"/>
      <c r="BX61" s="12"/>
      <c r="BY61" s="12"/>
      <c r="BZ61" s="12"/>
      <c r="CA61" s="12"/>
      <c r="CB61" s="12"/>
      <c r="CC61" s="12"/>
      <c r="CD61" s="12"/>
      <c r="CE61" s="12"/>
      <c r="CF61" s="12"/>
      <c r="CG61" s="12"/>
      <c r="CH61" s="12"/>
      <c r="CI61" s="12"/>
      <c r="CJ61" s="12"/>
      <c r="CK61" s="12"/>
      <c r="CL61" s="13"/>
    </row>
    <row r="62" spans="1:90" x14ac:dyDescent="0.3">
      <c r="A62" s="147"/>
      <c r="B62" s="7"/>
      <c r="C62" s="77"/>
      <c r="D62" s="32"/>
      <c r="E62" s="15"/>
      <c r="F62" s="15"/>
      <c r="G62" s="12"/>
      <c r="H62" s="12"/>
      <c r="I62" s="12"/>
      <c r="J62" s="12"/>
      <c r="K62" s="12"/>
      <c r="L62" s="12"/>
      <c r="M62" s="12"/>
      <c r="N62" s="12"/>
      <c r="O62" s="12"/>
      <c r="P62" s="12"/>
      <c r="Q62" s="12"/>
      <c r="R62" s="12"/>
      <c r="S62" s="12"/>
      <c r="T62" s="12"/>
      <c r="U62" s="12"/>
      <c r="V62" s="12"/>
      <c r="W62" s="12"/>
      <c r="X62" s="12"/>
      <c r="Y62" s="12"/>
      <c r="Z62" s="12"/>
      <c r="AA62" s="12"/>
      <c r="AB62" s="12"/>
      <c r="AC62" s="12"/>
      <c r="AD62" s="12"/>
      <c r="AE62" s="12"/>
      <c r="AF62" s="12"/>
      <c r="AG62" s="12"/>
      <c r="AH62" s="12"/>
      <c r="AI62" s="12"/>
      <c r="AJ62" s="12"/>
      <c r="AK62" s="12"/>
      <c r="AL62" s="12"/>
      <c r="AM62" s="12"/>
      <c r="AN62" s="12"/>
      <c r="AO62" s="12"/>
      <c r="AP62" s="12"/>
      <c r="AQ62" s="12"/>
      <c r="AR62" s="12"/>
      <c r="AS62" s="12"/>
      <c r="AT62" s="12"/>
      <c r="AU62" s="12"/>
      <c r="AV62" s="12"/>
      <c r="AW62" s="12"/>
      <c r="AX62" s="12"/>
      <c r="AY62" s="12"/>
      <c r="AZ62" s="12"/>
      <c r="BA62" s="12"/>
      <c r="BB62" s="12"/>
      <c r="BC62" s="12"/>
      <c r="BD62" s="12"/>
      <c r="BE62" s="12"/>
      <c r="BF62" s="12"/>
      <c r="BG62" s="12"/>
      <c r="BH62" s="12"/>
      <c r="BI62" s="12"/>
      <c r="BJ62" s="12"/>
      <c r="BK62" s="12"/>
      <c r="BL62" s="12"/>
      <c r="BM62" s="12"/>
      <c r="BN62" s="12"/>
      <c r="BO62" s="12"/>
      <c r="BP62" s="12"/>
      <c r="BQ62" s="12"/>
      <c r="BR62" s="12"/>
      <c r="BS62" s="12"/>
      <c r="BT62" s="12"/>
      <c r="BU62" s="12"/>
      <c r="BV62" s="12"/>
      <c r="BW62" s="12"/>
      <c r="BX62" s="12"/>
      <c r="BY62" s="12"/>
      <c r="BZ62" s="12"/>
      <c r="CA62" s="12"/>
      <c r="CB62" s="12"/>
      <c r="CC62" s="12"/>
      <c r="CD62" s="12"/>
      <c r="CE62" s="12"/>
      <c r="CF62" s="12"/>
      <c r="CG62" s="12"/>
      <c r="CH62" s="12"/>
      <c r="CI62" s="12"/>
      <c r="CJ62" s="12"/>
      <c r="CK62" s="12"/>
      <c r="CL62" s="13"/>
    </row>
    <row r="63" spans="1:90" x14ac:dyDescent="0.3">
      <c r="A63" s="147"/>
      <c r="B63" s="7"/>
      <c r="C63" s="77"/>
      <c r="D63" s="32"/>
      <c r="E63" s="15"/>
      <c r="F63" s="15"/>
      <c r="G63" s="12"/>
      <c r="H63" s="12"/>
      <c r="I63" s="12"/>
      <c r="J63" s="12"/>
      <c r="K63" s="12"/>
      <c r="L63" s="12"/>
      <c r="M63" s="12"/>
      <c r="N63" s="12"/>
      <c r="O63" s="12"/>
      <c r="P63" s="12"/>
      <c r="Q63" s="12"/>
      <c r="R63" s="12"/>
      <c r="S63" s="12"/>
      <c r="T63" s="12"/>
      <c r="U63" s="12"/>
      <c r="V63" s="12"/>
      <c r="W63" s="12"/>
      <c r="X63" s="12"/>
      <c r="Y63" s="12"/>
      <c r="Z63" s="12"/>
      <c r="AA63" s="12"/>
      <c r="AB63" s="12"/>
      <c r="AC63" s="12"/>
      <c r="AD63" s="12"/>
      <c r="AE63" s="12"/>
      <c r="AF63" s="12"/>
      <c r="AG63" s="12"/>
      <c r="AH63" s="12"/>
      <c r="AI63" s="12"/>
      <c r="AJ63" s="12"/>
      <c r="AK63" s="12"/>
      <c r="AL63" s="12"/>
      <c r="AM63" s="12"/>
      <c r="AN63" s="12"/>
      <c r="AO63" s="12"/>
      <c r="AP63" s="12"/>
      <c r="AQ63" s="12"/>
      <c r="AR63" s="12"/>
      <c r="AS63" s="12"/>
      <c r="AT63" s="12"/>
      <c r="AU63" s="12"/>
      <c r="AV63" s="12"/>
      <c r="AW63" s="12"/>
      <c r="AX63" s="12"/>
      <c r="AY63" s="12"/>
      <c r="AZ63" s="12"/>
      <c r="BA63" s="12"/>
      <c r="BB63" s="12"/>
      <c r="BC63" s="12"/>
      <c r="BD63" s="12"/>
      <c r="BE63" s="12"/>
      <c r="BF63" s="12"/>
      <c r="BG63" s="12"/>
      <c r="BH63" s="12"/>
      <c r="BI63" s="12"/>
      <c r="BJ63" s="12"/>
      <c r="BK63" s="12"/>
      <c r="BL63" s="12"/>
      <c r="BM63" s="12"/>
      <c r="BN63" s="12"/>
      <c r="BO63" s="12"/>
      <c r="BP63" s="12"/>
      <c r="BQ63" s="12"/>
      <c r="BR63" s="12"/>
      <c r="BS63" s="12"/>
      <c r="BT63" s="12"/>
      <c r="BU63" s="12"/>
      <c r="BV63" s="12"/>
      <c r="BW63" s="12"/>
      <c r="BX63" s="12"/>
      <c r="BY63" s="12"/>
      <c r="BZ63" s="12"/>
      <c r="CA63" s="12"/>
      <c r="CB63" s="12"/>
      <c r="CC63" s="12"/>
      <c r="CD63" s="12"/>
      <c r="CE63" s="12"/>
      <c r="CF63" s="12"/>
      <c r="CG63" s="12"/>
      <c r="CH63" s="12"/>
      <c r="CI63" s="12"/>
      <c r="CJ63" s="12"/>
      <c r="CK63" s="12"/>
      <c r="CL63" s="13"/>
    </row>
    <row r="64" spans="1:90" x14ac:dyDescent="0.3">
      <c r="A64" s="73" t="s">
        <v>200</v>
      </c>
      <c r="B64" s="10"/>
      <c r="C64" s="10"/>
      <c r="D64" s="10"/>
      <c r="E64" s="10"/>
      <c r="F64" s="10"/>
      <c r="G64" s="10"/>
      <c r="H64" s="10"/>
      <c r="I64" s="10"/>
      <c r="J64" s="10"/>
      <c r="K64" s="10"/>
      <c r="L64" s="10"/>
      <c r="M64" s="10"/>
      <c r="N64" s="10"/>
      <c r="O64" s="10"/>
      <c r="P64" s="10"/>
      <c r="Q64" s="10"/>
      <c r="R64" s="10"/>
      <c r="S64" s="10"/>
      <c r="T64" s="10"/>
      <c r="U64" s="10"/>
      <c r="V64" s="10"/>
      <c r="W64" s="10"/>
      <c r="X64" s="10"/>
      <c r="Y64" s="10"/>
      <c r="Z64" s="10"/>
      <c r="AA64" s="10"/>
      <c r="AB64" s="10"/>
      <c r="AC64" s="10"/>
      <c r="AD64" s="10"/>
      <c r="AE64" s="10"/>
      <c r="AF64" s="10"/>
      <c r="AG64" s="10"/>
      <c r="AH64" s="10"/>
      <c r="AI64" s="10"/>
      <c r="AJ64" s="10"/>
      <c r="AK64" s="10"/>
      <c r="AL64" s="10"/>
      <c r="AM64" s="10"/>
      <c r="AN64" s="10"/>
      <c r="AO64" s="10"/>
      <c r="AP64" s="10"/>
      <c r="AQ64" s="10"/>
      <c r="AR64" s="10"/>
      <c r="AS64" s="10"/>
      <c r="AT64" s="10"/>
      <c r="AU64" s="10"/>
      <c r="AV64" s="10"/>
      <c r="AW64" s="10"/>
      <c r="AX64" s="10"/>
      <c r="AY64" s="10"/>
      <c r="AZ64" s="10"/>
      <c r="BA64" s="10"/>
      <c r="BB64" s="10"/>
      <c r="BC64" s="10"/>
      <c r="BD64" s="10"/>
      <c r="BE64" s="10"/>
      <c r="BF64" s="10"/>
      <c r="BG64" s="10"/>
      <c r="BH64" s="10"/>
      <c r="BI64" s="10"/>
      <c r="BJ64" s="10"/>
      <c r="BK64" s="10"/>
      <c r="BL64" s="10"/>
      <c r="BM64" s="10"/>
      <c r="BN64" s="10"/>
      <c r="BO64" s="10"/>
      <c r="BP64" s="10"/>
      <c r="BQ64" s="10"/>
      <c r="BR64" s="10"/>
      <c r="BS64" s="10"/>
      <c r="BT64" s="10"/>
      <c r="BU64" s="10"/>
      <c r="BV64" s="10"/>
      <c r="BW64" s="10"/>
      <c r="BX64" s="10"/>
      <c r="BY64" s="10"/>
      <c r="BZ64" s="10"/>
      <c r="CA64" s="10"/>
      <c r="CB64" s="10"/>
      <c r="CC64" s="10"/>
      <c r="CD64" s="10"/>
      <c r="CE64" s="10"/>
      <c r="CF64" s="10"/>
      <c r="CG64" s="10"/>
      <c r="CH64" s="10"/>
      <c r="CI64" s="10"/>
      <c r="CJ64" s="10"/>
      <c r="CK64" s="10"/>
      <c r="CL64" s="11"/>
    </row>
    <row r="65" spans="1:90" x14ac:dyDescent="0.3">
      <c r="A65" s="147" t="s">
        <v>13</v>
      </c>
      <c r="B65" s="70">
        <v>0</v>
      </c>
      <c r="C65" s="26"/>
      <c r="D65" s="27"/>
      <c r="E65" s="27"/>
      <c r="F65" s="27"/>
      <c r="G65" s="27"/>
      <c r="H65" s="12"/>
      <c r="I65" s="12"/>
      <c r="J65" s="12"/>
      <c r="K65" s="12"/>
      <c r="L65" s="12"/>
      <c r="M65" s="12"/>
      <c r="N65" s="12"/>
      <c r="O65" s="12"/>
      <c r="P65" s="12"/>
      <c r="Q65" s="12"/>
      <c r="R65" s="12"/>
      <c r="S65" s="12"/>
      <c r="T65" s="12"/>
      <c r="U65" s="12"/>
      <c r="V65" s="12"/>
      <c r="W65" s="12"/>
      <c r="X65" s="12"/>
      <c r="Y65" s="12"/>
      <c r="Z65" s="12"/>
      <c r="AA65" s="12"/>
      <c r="AB65" s="12"/>
      <c r="AC65" s="12"/>
      <c r="AD65" s="12"/>
      <c r="AE65" s="12"/>
      <c r="AF65" s="12"/>
      <c r="AG65" s="12"/>
      <c r="AH65" s="12"/>
      <c r="AI65" s="12"/>
      <c r="AJ65" s="12"/>
      <c r="AK65" s="12"/>
      <c r="AL65" s="12"/>
      <c r="AM65" s="12"/>
      <c r="AN65" s="12"/>
      <c r="AO65" s="12"/>
      <c r="AP65" s="12"/>
      <c r="AQ65" s="12"/>
      <c r="AR65" s="12"/>
      <c r="AS65" s="12"/>
      <c r="AT65" s="12"/>
      <c r="AU65" s="12"/>
      <c r="AV65" s="12"/>
      <c r="AW65" s="12"/>
      <c r="AX65" s="12"/>
      <c r="AY65" s="12"/>
      <c r="AZ65" s="12"/>
      <c r="BA65" s="12"/>
      <c r="BB65" s="12"/>
      <c r="BC65" s="12"/>
      <c r="BD65" s="12"/>
      <c r="BE65" s="12"/>
      <c r="BF65" s="12"/>
      <c r="BG65" s="12"/>
      <c r="BH65" s="12"/>
      <c r="BI65" s="12"/>
      <c r="BJ65" s="12"/>
      <c r="BK65" s="12"/>
      <c r="BL65" s="12"/>
      <c r="BM65" s="12"/>
      <c r="BN65" s="12"/>
      <c r="BO65" s="12"/>
      <c r="BP65" s="12"/>
      <c r="BQ65" s="12"/>
      <c r="BR65" s="12"/>
      <c r="BS65" s="12"/>
      <c r="BT65" s="12"/>
      <c r="BU65" s="12"/>
      <c r="BV65" s="12"/>
      <c r="BW65" s="12"/>
      <c r="BX65" s="12"/>
      <c r="BY65" s="12"/>
      <c r="BZ65" s="12"/>
      <c r="CA65" s="12"/>
      <c r="CB65" s="12"/>
      <c r="CC65" s="12"/>
      <c r="CD65" s="12"/>
      <c r="CE65" s="12"/>
      <c r="CF65" s="12"/>
      <c r="CG65" s="12"/>
      <c r="CH65" s="12"/>
      <c r="CI65" s="12"/>
      <c r="CJ65" s="12"/>
      <c r="CK65" s="12"/>
      <c r="CL65" s="13"/>
    </row>
    <row r="66" spans="1:90" s="35" customFormat="1" x14ac:dyDescent="0.3">
      <c r="A66" s="74" t="s">
        <v>65</v>
      </c>
      <c r="B66" s="23"/>
      <c r="C66" s="22"/>
      <c r="D66" s="147" t="s">
        <v>569</v>
      </c>
      <c r="E66" s="81">
        <v>0</v>
      </c>
      <c r="F66" s="21"/>
      <c r="G66" s="21"/>
      <c r="H66" s="10"/>
      <c r="I66" s="10"/>
      <c r="J66" s="10"/>
      <c r="K66" s="10"/>
      <c r="L66" s="10"/>
      <c r="M66" s="10"/>
      <c r="N66" s="10"/>
      <c r="O66" s="10"/>
      <c r="P66" s="10"/>
      <c r="Q66" s="10"/>
      <c r="R66" s="10"/>
      <c r="S66" s="10"/>
      <c r="T66" s="10"/>
      <c r="U66" s="10"/>
      <c r="V66" s="10"/>
      <c r="W66" s="10"/>
      <c r="X66" s="10"/>
      <c r="Y66" s="10"/>
      <c r="Z66" s="10"/>
      <c r="AA66" s="10"/>
      <c r="AB66" s="10"/>
      <c r="AC66" s="10"/>
      <c r="AD66" s="10"/>
      <c r="AE66" s="10"/>
      <c r="AF66" s="10"/>
      <c r="AG66" s="10"/>
      <c r="AH66" s="10"/>
      <c r="AI66" s="10"/>
      <c r="AJ66" s="10"/>
      <c r="AK66" s="10"/>
      <c r="AL66" s="10"/>
      <c r="AM66" s="10"/>
      <c r="AN66" s="10"/>
      <c r="AO66" s="10"/>
      <c r="AP66" s="10"/>
      <c r="AQ66" s="10"/>
      <c r="AR66" s="10"/>
      <c r="AS66" s="10"/>
      <c r="AT66" s="10"/>
      <c r="AU66" s="10"/>
      <c r="AV66" s="10"/>
      <c r="AW66" s="10"/>
      <c r="AX66" s="10"/>
      <c r="AY66" s="10"/>
      <c r="AZ66" s="10"/>
      <c r="BA66" s="10"/>
      <c r="BB66" s="10"/>
      <c r="BC66" s="10"/>
      <c r="BD66" s="10"/>
      <c r="BE66" s="10"/>
      <c r="BF66" s="10"/>
      <c r="BG66" s="10"/>
      <c r="BH66" s="10"/>
      <c r="BI66" s="10"/>
      <c r="BJ66" s="10"/>
      <c r="BK66" s="10"/>
      <c r="BL66" s="10"/>
      <c r="BM66" s="10"/>
      <c r="BN66" s="10"/>
      <c r="BO66" s="10"/>
      <c r="BP66" s="10"/>
      <c r="BQ66" s="10"/>
      <c r="BR66" s="10"/>
      <c r="BS66" s="10"/>
      <c r="BT66" s="10"/>
      <c r="BU66" s="10"/>
      <c r="BV66" s="10"/>
      <c r="BW66" s="10"/>
      <c r="BX66" s="10"/>
      <c r="BY66" s="10"/>
      <c r="BZ66" s="10"/>
      <c r="CA66" s="10"/>
      <c r="CB66" s="10"/>
      <c r="CC66" s="10"/>
      <c r="CD66" s="10"/>
      <c r="CE66" s="10"/>
      <c r="CF66" s="10"/>
      <c r="CG66" s="10"/>
      <c r="CH66" s="10"/>
      <c r="CI66" s="10"/>
      <c r="CJ66" s="10"/>
      <c r="CK66" s="10"/>
      <c r="CL66" s="11"/>
    </row>
    <row r="67" spans="1:90" x14ac:dyDescent="0.3">
      <c r="A67" s="36" t="s">
        <v>14</v>
      </c>
      <c r="B67" s="147" t="s">
        <v>1</v>
      </c>
      <c r="C67" s="81">
        <v>1</v>
      </c>
      <c r="D67" s="147" t="s">
        <v>570</v>
      </c>
      <c r="E67" s="81">
        <v>0</v>
      </c>
      <c r="F67" s="22"/>
      <c r="G67" s="22"/>
      <c r="H67" s="22"/>
      <c r="I67" s="22"/>
      <c r="J67" s="22"/>
      <c r="K67" s="22"/>
      <c r="L67" s="22"/>
      <c r="M67" s="22"/>
      <c r="N67" s="22"/>
      <c r="O67" s="22"/>
      <c r="P67" s="22"/>
      <c r="Q67" s="22"/>
      <c r="R67" s="22"/>
      <c r="S67" s="22"/>
      <c r="T67" s="22"/>
      <c r="U67" s="22"/>
      <c r="V67" s="22"/>
      <c r="W67" s="22"/>
      <c r="X67" s="22"/>
      <c r="Y67" s="22"/>
      <c r="Z67" s="22"/>
      <c r="AA67" s="22"/>
      <c r="AB67" s="22"/>
      <c r="AC67" s="22"/>
      <c r="AD67" s="22"/>
      <c r="AE67" s="22"/>
      <c r="AF67" s="22"/>
      <c r="AG67" s="22"/>
      <c r="AH67" s="22"/>
      <c r="AI67" s="22"/>
      <c r="AJ67" s="22"/>
      <c r="AK67" s="22"/>
      <c r="AL67" s="22"/>
      <c r="AM67" s="22"/>
      <c r="AN67" s="22"/>
      <c r="AO67" s="22"/>
      <c r="AP67" s="22"/>
      <c r="AQ67" s="22"/>
      <c r="AR67" s="22"/>
      <c r="AS67" s="22"/>
      <c r="AT67" s="22"/>
      <c r="AU67" s="22"/>
      <c r="AV67" s="22"/>
      <c r="AW67" s="22"/>
      <c r="AX67" s="22"/>
      <c r="AY67" s="22"/>
      <c r="AZ67" s="22"/>
      <c r="BA67" s="22"/>
      <c r="BB67" s="22"/>
      <c r="BC67" s="22"/>
      <c r="BD67" s="22"/>
      <c r="BE67" s="22"/>
      <c r="BF67" s="22"/>
      <c r="BG67" s="22"/>
      <c r="BH67" s="22"/>
      <c r="BI67" s="22"/>
      <c r="BJ67" s="22"/>
      <c r="BK67" s="22"/>
      <c r="BL67" s="22"/>
      <c r="BM67" s="22"/>
      <c r="BN67" s="22"/>
      <c r="BO67" s="22"/>
      <c r="BP67" s="22"/>
      <c r="BQ67" s="22"/>
      <c r="BR67" s="22"/>
      <c r="BS67" s="22"/>
      <c r="BT67" s="22"/>
      <c r="BU67" s="22"/>
      <c r="BV67" s="22"/>
      <c r="BW67" s="22"/>
      <c r="BX67" s="22"/>
      <c r="BY67" s="22"/>
      <c r="BZ67" s="22"/>
      <c r="CA67" s="22"/>
      <c r="CB67" s="22"/>
      <c r="CC67" s="22"/>
      <c r="CD67" s="22"/>
      <c r="CE67" s="22"/>
      <c r="CF67" s="22"/>
      <c r="CG67" s="22"/>
      <c r="CH67" s="22"/>
      <c r="CI67" s="22"/>
      <c r="CJ67" s="22"/>
      <c r="CK67" s="22"/>
      <c r="CL67" s="37"/>
    </row>
    <row r="68" spans="1:90" ht="14.4" customHeight="1" x14ac:dyDescent="0.3">
      <c r="A68" s="447" t="s">
        <v>15</v>
      </c>
      <c r="B68" s="39" t="s">
        <v>16</v>
      </c>
      <c r="C68" s="39"/>
      <c r="D68" s="443">
        <v>2</v>
      </c>
      <c r="H68" s="12"/>
      <c r="I68" s="12"/>
      <c r="J68" s="12"/>
      <c r="K68" s="12"/>
      <c r="L68" s="12"/>
      <c r="M68" s="12"/>
      <c r="N68" s="12"/>
      <c r="O68" s="12"/>
      <c r="P68" s="12"/>
      <c r="Q68" s="12"/>
      <c r="R68" s="12"/>
      <c r="S68" s="12"/>
      <c r="T68" s="12"/>
      <c r="U68" s="12"/>
      <c r="V68" s="12"/>
      <c r="W68" s="12"/>
      <c r="X68" s="12"/>
      <c r="Y68" s="12"/>
      <c r="Z68" s="12"/>
      <c r="AA68" s="12"/>
      <c r="AB68" s="12"/>
      <c r="AC68" s="12"/>
      <c r="AD68" s="12"/>
      <c r="AE68" s="12"/>
      <c r="AF68" s="12"/>
      <c r="AG68" s="12"/>
      <c r="AH68" s="12"/>
      <c r="AI68" s="12"/>
      <c r="AJ68" s="12"/>
      <c r="AK68" s="12"/>
      <c r="AL68" s="12"/>
      <c r="AM68" s="12"/>
      <c r="AN68" s="12"/>
      <c r="AO68" s="12"/>
      <c r="AP68" s="12"/>
      <c r="AQ68" s="12"/>
      <c r="AR68" s="12"/>
      <c r="AS68" s="12"/>
      <c r="AT68" s="12"/>
      <c r="AU68" s="12"/>
      <c r="AV68" s="12"/>
      <c r="AW68" s="12"/>
      <c r="AX68" s="12"/>
      <c r="AY68" s="12"/>
      <c r="AZ68" s="12"/>
      <c r="BA68" s="12"/>
      <c r="BB68" s="12"/>
      <c r="BC68" s="12"/>
      <c r="BD68" s="12"/>
      <c r="BE68" s="12"/>
      <c r="BF68" s="12"/>
      <c r="BG68" s="12"/>
      <c r="BH68" s="12"/>
      <c r="BI68" s="12"/>
      <c r="BJ68" s="12"/>
      <c r="BK68" s="12"/>
      <c r="BL68" s="12"/>
      <c r="BM68" s="12"/>
      <c r="BN68" s="12"/>
      <c r="BO68" s="12"/>
      <c r="BP68" s="12"/>
      <c r="BQ68" s="12"/>
      <c r="BR68" s="12"/>
      <c r="BS68" s="12"/>
      <c r="BT68" s="12"/>
      <c r="BU68" s="12"/>
      <c r="BV68" s="12"/>
      <c r="BW68" s="12"/>
      <c r="BX68" s="12"/>
      <c r="BY68" s="12"/>
      <c r="BZ68" s="12"/>
      <c r="CA68" s="12"/>
      <c r="CB68" s="12"/>
      <c r="CC68" s="12"/>
      <c r="CD68" s="12"/>
      <c r="CE68" s="12"/>
      <c r="CF68" s="12"/>
      <c r="CG68" s="12"/>
      <c r="CH68" s="12"/>
      <c r="CI68" s="12"/>
      <c r="CJ68" s="12"/>
      <c r="CK68" s="12"/>
      <c r="CL68" s="13"/>
    </row>
    <row r="69" spans="1:90" x14ac:dyDescent="0.3">
      <c r="A69" s="448"/>
      <c r="B69" s="39" t="s">
        <v>19</v>
      </c>
      <c r="C69" s="39"/>
      <c r="D69" s="443"/>
      <c r="H69" s="12"/>
      <c r="I69" s="12"/>
      <c r="J69" s="12"/>
      <c r="K69" s="12"/>
      <c r="L69" s="12"/>
      <c r="M69" s="12"/>
      <c r="N69" s="12"/>
      <c r="O69" s="12"/>
      <c r="P69" s="12"/>
      <c r="Q69" s="12"/>
      <c r="R69" s="12"/>
      <c r="S69" s="12"/>
      <c r="T69" s="12"/>
      <c r="U69" s="12"/>
      <c r="V69" s="12"/>
      <c r="W69" s="12"/>
      <c r="X69" s="12"/>
      <c r="Y69" s="12"/>
      <c r="Z69" s="12"/>
      <c r="AA69" s="12"/>
      <c r="AB69" s="12"/>
      <c r="AC69" s="12"/>
      <c r="AD69" s="12"/>
      <c r="AE69" s="12"/>
      <c r="AF69" s="12"/>
      <c r="AG69" s="12"/>
      <c r="AH69" s="12"/>
      <c r="AI69" s="12"/>
      <c r="AJ69" s="12"/>
      <c r="AK69" s="12"/>
      <c r="AL69" s="12"/>
      <c r="AM69" s="12"/>
      <c r="AN69" s="12"/>
      <c r="AO69" s="12"/>
      <c r="AP69" s="12"/>
      <c r="AQ69" s="12"/>
      <c r="AR69" s="12"/>
      <c r="AS69" s="12"/>
      <c r="AT69" s="12"/>
      <c r="AU69" s="12"/>
      <c r="AV69" s="12"/>
      <c r="AW69" s="12"/>
      <c r="AX69" s="12"/>
      <c r="AY69" s="12"/>
      <c r="AZ69" s="12"/>
      <c r="BA69" s="12"/>
      <c r="BB69" s="12"/>
      <c r="BC69" s="12"/>
      <c r="BD69" s="12"/>
      <c r="BE69" s="12"/>
      <c r="BF69" s="12"/>
      <c r="BG69" s="12"/>
      <c r="BH69" s="12"/>
      <c r="BI69" s="12"/>
      <c r="BJ69" s="12"/>
      <c r="BK69" s="12"/>
      <c r="BL69" s="12"/>
      <c r="BM69" s="12"/>
      <c r="BN69" s="12"/>
      <c r="BO69" s="12"/>
      <c r="BP69" s="12"/>
      <c r="BQ69" s="12"/>
      <c r="BR69" s="12"/>
      <c r="BS69" s="12"/>
      <c r="BT69" s="12"/>
      <c r="BU69" s="12"/>
      <c r="BV69" s="12"/>
      <c r="BW69" s="12"/>
      <c r="BX69" s="12"/>
      <c r="BY69" s="12"/>
      <c r="BZ69" s="12"/>
      <c r="CA69" s="12"/>
      <c r="CB69" s="12"/>
      <c r="CC69" s="12"/>
      <c r="CD69" s="12"/>
      <c r="CE69" s="12"/>
      <c r="CF69" s="12"/>
      <c r="CG69" s="12"/>
      <c r="CH69" s="12"/>
      <c r="CI69" s="12"/>
      <c r="CJ69" s="12"/>
      <c r="CK69" s="12"/>
      <c r="CL69" s="13"/>
    </row>
    <row r="70" spans="1:90" x14ac:dyDescent="0.3">
      <c r="A70" s="448"/>
      <c r="B70" s="39" t="s">
        <v>21</v>
      </c>
      <c r="C70" s="39"/>
      <c r="D70" s="443"/>
      <c r="H70" s="12"/>
      <c r="I70" s="12"/>
      <c r="J70" s="12"/>
      <c r="K70" s="12"/>
      <c r="L70" s="12"/>
      <c r="M70" s="12"/>
      <c r="N70" s="12"/>
      <c r="O70" s="12"/>
      <c r="P70" s="12"/>
      <c r="Q70" s="12"/>
      <c r="R70" s="12"/>
      <c r="S70" s="12"/>
      <c r="T70" s="12"/>
      <c r="U70" s="12"/>
      <c r="V70" s="12"/>
      <c r="W70" s="12"/>
      <c r="X70" s="12"/>
      <c r="Y70" s="12"/>
      <c r="Z70" s="12"/>
      <c r="AA70" s="12"/>
      <c r="AB70" s="12"/>
      <c r="AC70" s="12"/>
      <c r="AD70" s="12"/>
      <c r="AE70" s="12"/>
      <c r="AF70" s="12"/>
      <c r="AG70" s="12"/>
      <c r="AH70" s="12"/>
      <c r="AI70" s="12"/>
      <c r="AJ70" s="12"/>
      <c r="AK70" s="12"/>
      <c r="AL70" s="12"/>
      <c r="AM70" s="12"/>
      <c r="AN70" s="12"/>
      <c r="AO70" s="12"/>
      <c r="AP70" s="12"/>
      <c r="AQ70" s="12"/>
      <c r="AR70" s="12"/>
      <c r="AS70" s="12"/>
      <c r="AT70" s="12"/>
      <c r="AU70" s="12"/>
      <c r="AV70" s="12"/>
      <c r="AW70" s="12"/>
      <c r="AX70" s="12"/>
      <c r="AY70" s="12"/>
      <c r="AZ70" s="12"/>
      <c r="BA70" s="12"/>
      <c r="BB70" s="12"/>
      <c r="BC70" s="12"/>
      <c r="BD70" s="12"/>
      <c r="BE70" s="12"/>
      <c r="BF70" s="12"/>
      <c r="BG70" s="12"/>
      <c r="BH70" s="12"/>
      <c r="BI70" s="12"/>
      <c r="BJ70" s="12"/>
      <c r="BK70" s="12"/>
      <c r="BL70" s="12"/>
      <c r="BM70" s="12"/>
      <c r="BN70" s="12"/>
      <c r="BO70" s="12"/>
      <c r="BP70" s="12"/>
      <c r="BQ70" s="12"/>
      <c r="BR70" s="12"/>
      <c r="BS70" s="12"/>
      <c r="BT70" s="12"/>
      <c r="BU70" s="12"/>
      <c r="BV70" s="12"/>
      <c r="BW70" s="12"/>
      <c r="BX70" s="12"/>
      <c r="BY70" s="12"/>
      <c r="BZ70" s="12"/>
      <c r="CA70" s="12"/>
      <c r="CB70" s="12"/>
      <c r="CC70" s="12"/>
      <c r="CD70" s="12"/>
      <c r="CE70" s="12"/>
      <c r="CF70" s="12"/>
      <c r="CG70" s="12"/>
      <c r="CH70" s="12"/>
      <c r="CI70" s="12"/>
      <c r="CJ70" s="12"/>
      <c r="CK70" s="12"/>
      <c r="CL70" s="13"/>
    </row>
    <row r="71" spans="1:90" x14ac:dyDescent="0.3">
      <c r="A71" s="448"/>
      <c r="B71" s="39" t="s">
        <v>777</v>
      </c>
      <c r="C71" s="39"/>
      <c r="D71" s="443"/>
      <c r="H71" s="12"/>
      <c r="I71" s="12"/>
      <c r="J71" s="12"/>
      <c r="K71" s="12"/>
      <c r="L71" s="12"/>
      <c r="M71" s="12"/>
      <c r="N71" s="12"/>
      <c r="O71" s="12"/>
      <c r="P71" s="12"/>
      <c r="Q71" s="12"/>
      <c r="R71" s="12"/>
      <c r="S71" s="12"/>
      <c r="T71" s="12"/>
      <c r="U71" s="12"/>
      <c r="V71" s="12"/>
      <c r="W71" s="12"/>
      <c r="X71" s="12"/>
      <c r="Y71" s="12"/>
      <c r="Z71" s="12"/>
      <c r="AA71" s="12"/>
      <c r="AB71" s="12"/>
      <c r="AC71" s="12"/>
      <c r="AD71" s="12"/>
      <c r="AE71" s="12"/>
      <c r="AF71" s="12"/>
      <c r="AG71" s="12"/>
      <c r="AH71" s="12"/>
      <c r="AI71" s="12"/>
      <c r="AJ71" s="12"/>
      <c r="AK71" s="12"/>
      <c r="AL71" s="12"/>
      <c r="AM71" s="12"/>
      <c r="AN71" s="12"/>
      <c r="AO71" s="12"/>
      <c r="AP71" s="12"/>
      <c r="AQ71" s="12"/>
      <c r="AR71" s="12"/>
      <c r="AS71" s="12"/>
      <c r="AT71" s="12"/>
      <c r="AU71" s="12"/>
      <c r="AV71" s="12"/>
      <c r="AW71" s="12"/>
      <c r="AX71" s="12"/>
      <c r="AY71" s="12"/>
      <c r="AZ71" s="12"/>
      <c r="BA71" s="12"/>
      <c r="BB71" s="12"/>
      <c r="BC71" s="12"/>
      <c r="BD71" s="12"/>
      <c r="BE71" s="12"/>
      <c r="BF71" s="12"/>
      <c r="BG71" s="12"/>
      <c r="BH71" s="12"/>
      <c r="BI71" s="12"/>
      <c r="BJ71" s="12"/>
      <c r="BK71" s="12"/>
      <c r="BL71" s="12"/>
      <c r="BM71" s="12"/>
      <c r="BN71" s="12"/>
      <c r="BO71" s="12"/>
      <c r="BP71" s="12"/>
      <c r="BQ71" s="12"/>
      <c r="BR71" s="12"/>
      <c r="BS71" s="12"/>
      <c r="BT71" s="12"/>
      <c r="BU71" s="12"/>
      <c r="BV71" s="12"/>
      <c r="BW71" s="12"/>
      <c r="BX71" s="12"/>
      <c r="BY71" s="12"/>
      <c r="BZ71" s="12"/>
      <c r="CA71" s="12"/>
      <c r="CB71" s="12"/>
      <c r="CC71" s="12"/>
      <c r="CD71" s="12"/>
      <c r="CE71" s="12"/>
      <c r="CF71" s="12"/>
      <c r="CG71" s="12"/>
      <c r="CH71" s="12"/>
      <c r="CI71" s="12"/>
      <c r="CJ71" s="12"/>
      <c r="CK71" s="12"/>
      <c r="CL71" s="13"/>
    </row>
    <row r="72" spans="1:90" x14ac:dyDescent="0.3">
      <c r="A72" s="447" t="s">
        <v>17</v>
      </c>
      <c r="B72" s="39" t="s">
        <v>18</v>
      </c>
      <c r="C72" s="39"/>
      <c r="D72" s="443">
        <v>3</v>
      </c>
      <c r="H72" s="12"/>
      <c r="I72" s="12"/>
      <c r="J72" s="12"/>
      <c r="K72" s="12"/>
      <c r="L72" s="12"/>
      <c r="M72" s="12"/>
      <c r="N72" s="12"/>
      <c r="O72" s="12"/>
      <c r="P72" s="12"/>
      <c r="Q72" s="12"/>
      <c r="R72" s="12"/>
      <c r="S72" s="12"/>
      <c r="T72" s="12"/>
      <c r="U72" s="12"/>
      <c r="V72" s="12"/>
      <c r="W72" s="12"/>
      <c r="X72" s="12"/>
      <c r="Y72" s="12"/>
      <c r="Z72" s="12"/>
      <c r="AA72" s="12"/>
      <c r="AB72" s="12"/>
      <c r="AC72" s="12"/>
      <c r="AD72" s="12"/>
      <c r="AE72" s="12"/>
      <c r="AF72" s="12"/>
      <c r="AG72" s="12"/>
      <c r="AH72" s="12"/>
      <c r="AI72" s="12"/>
      <c r="AJ72" s="12"/>
      <c r="AK72" s="12"/>
      <c r="AL72" s="12"/>
      <c r="AM72" s="12"/>
      <c r="AN72" s="12"/>
      <c r="AO72" s="12"/>
      <c r="AP72" s="12"/>
      <c r="AQ72" s="12"/>
      <c r="AR72" s="12"/>
      <c r="AS72" s="12"/>
      <c r="AT72" s="12"/>
      <c r="AU72" s="12"/>
      <c r="AV72" s="12"/>
      <c r="AW72" s="12"/>
      <c r="AX72" s="12"/>
      <c r="AY72" s="12"/>
      <c r="AZ72" s="12"/>
      <c r="BA72" s="12"/>
      <c r="BB72" s="12"/>
      <c r="BC72" s="12"/>
      <c r="BD72" s="12"/>
      <c r="BE72" s="12"/>
      <c r="BF72" s="12"/>
      <c r="BG72" s="12"/>
      <c r="BH72" s="12"/>
      <c r="BI72" s="12"/>
      <c r="BJ72" s="12"/>
      <c r="BK72" s="12"/>
      <c r="BL72" s="12"/>
      <c r="BM72" s="12"/>
      <c r="BN72" s="12"/>
      <c r="BO72" s="12"/>
      <c r="BP72" s="12"/>
      <c r="BQ72" s="12"/>
      <c r="BR72" s="12"/>
      <c r="BS72" s="12"/>
      <c r="BT72" s="12"/>
      <c r="BU72" s="12"/>
      <c r="BV72" s="12"/>
      <c r="BW72" s="12"/>
      <c r="BX72" s="12"/>
      <c r="BY72" s="12"/>
      <c r="BZ72" s="12"/>
      <c r="CA72" s="12"/>
      <c r="CB72" s="12"/>
      <c r="CC72" s="12"/>
      <c r="CD72" s="12"/>
      <c r="CE72" s="12"/>
      <c r="CF72" s="12"/>
      <c r="CG72" s="12"/>
      <c r="CH72" s="12"/>
      <c r="CI72" s="12"/>
      <c r="CJ72" s="12"/>
      <c r="CK72" s="12"/>
      <c r="CL72" s="13"/>
    </row>
    <row r="73" spans="1:90" x14ac:dyDescent="0.3">
      <c r="A73" s="448"/>
      <c r="B73" s="39" t="s">
        <v>20</v>
      </c>
      <c r="C73" s="39"/>
      <c r="D73" s="443"/>
      <c r="H73" s="12"/>
      <c r="I73" s="12"/>
      <c r="J73" s="12"/>
      <c r="K73" s="12"/>
      <c r="L73" s="12"/>
      <c r="M73" s="12"/>
      <c r="N73" s="12"/>
      <c r="O73" s="12"/>
      <c r="P73" s="12"/>
      <c r="Q73" s="12"/>
      <c r="R73" s="12"/>
      <c r="S73" s="12"/>
      <c r="T73" s="12"/>
      <c r="U73" s="12"/>
      <c r="V73" s="12"/>
      <c r="W73" s="12"/>
      <c r="X73" s="12"/>
      <c r="Y73" s="12"/>
      <c r="Z73" s="12"/>
      <c r="AA73" s="12"/>
      <c r="AB73" s="12"/>
      <c r="AC73" s="12"/>
      <c r="AD73" s="12"/>
      <c r="AE73" s="12"/>
      <c r="AF73" s="12"/>
      <c r="AG73" s="12"/>
      <c r="AH73" s="12"/>
      <c r="AI73" s="12"/>
      <c r="AJ73" s="12"/>
      <c r="AK73" s="12"/>
      <c r="AL73" s="12"/>
      <c r="AM73" s="12"/>
      <c r="AN73" s="12"/>
      <c r="AO73" s="12"/>
      <c r="AP73" s="12"/>
      <c r="AQ73" s="12"/>
      <c r="AR73" s="12"/>
      <c r="AS73" s="12"/>
      <c r="AT73" s="12"/>
      <c r="AU73" s="12"/>
      <c r="AV73" s="12"/>
      <c r="AW73" s="12"/>
      <c r="AX73" s="12"/>
      <c r="AY73" s="12"/>
      <c r="AZ73" s="12"/>
      <c r="BA73" s="12"/>
      <c r="BB73" s="12"/>
      <c r="BC73" s="12"/>
      <c r="BD73" s="12"/>
      <c r="BE73" s="12"/>
      <c r="BF73" s="12"/>
      <c r="BG73" s="12"/>
      <c r="BH73" s="12"/>
      <c r="BI73" s="12"/>
      <c r="BJ73" s="12"/>
      <c r="BK73" s="12"/>
      <c r="BL73" s="12"/>
      <c r="BM73" s="12"/>
      <c r="BN73" s="12"/>
      <c r="BO73" s="12"/>
      <c r="BP73" s="12"/>
      <c r="BQ73" s="12"/>
      <c r="BR73" s="12"/>
      <c r="BS73" s="12"/>
      <c r="BT73" s="12"/>
      <c r="BU73" s="12"/>
      <c r="BV73" s="12"/>
      <c r="BW73" s="12"/>
      <c r="BX73" s="12"/>
      <c r="BY73" s="12"/>
      <c r="BZ73" s="12"/>
      <c r="CA73" s="12"/>
      <c r="CB73" s="12"/>
      <c r="CC73" s="12"/>
      <c r="CD73" s="12"/>
      <c r="CE73" s="12"/>
      <c r="CF73" s="12"/>
      <c r="CG73" s="12"/>
      <c r="CH73" s="12"/>
      <c r="CI73" s="12"/>
      <c r="CJ73" s="12"/>
      <c r="CK73" s="12"/>
      <c r="CL73" s="13"/>
    </row>
    <row r="74" spans="1:90" x14ac:dyDescent="0.3">
      <c r="A74" s="448"/>
      <c r="B74" s="39" t="s">
        <v>22</v>
      </c>
      <c r="C74" s="39"/>
      <c r="D74" s="443"/>
      <c r="E74" s="12"/>
      <c r="F74" s="12"/>
      <c r="G74" s="12"/>
      <c r="H74" s="12"/>
      <c r="I74" s="12"/>
      <c r="J74" s="12"/>
      <c r="K74" s="12"/>
      <c r="L74" s="12"/>
      <c r="M74" s="12"/>
      <c r="N74" s="12"/>
      <c r="O74" s="12"/>
      <c r="P74" s="12"/>
      <c r="Q74" s="12"/>
      <c r="R74" s="12"/>
      <c r="S74" s="12"/>
      <c r="T74" s="12"/>
      <c r="U74" s="12"/>
      <c r="V74" s="12"/>
      <c r="W74" s="12"/>
      <c r="X74" s="12"/>
      <c r="Y74" s="12"/>
      <c r="Z74" s="12"/>
      <c r="AA74" s="12"/>
      <c r="AB74" s="12"/>
      <c r="AC74" s="12"/>
      <c r="AD74" s="12"/>
      <c r="AE74" s="12"/>
      <c r="AF74" s="12"/>
      <c r="AG74" s="12"/>
      <c r="AH74" s="12"/>
      <c r="AI74" s="12"/>
      <c r="AJ74" s="12"/>
      <c r="AK74" s="12"/>
      <c r="AL74" s="12"/>
      <c r="AM74" s="12"/>
      <c r="AN74" s="12"/>
      <c r="AO74" s="12"/>
      <c r="AP74" s="12"/>
      <c r="AQ74" s="12"/>
      <c r="AR74" s="12"/>
      <c r="AS74" s="12"/>
      <c r="AT74" s="12"/>
      <c r="AU74" s="12"/>
      <c r="AV74" s="12"/>
      <c r="AW74" s="12"/>
      <c r="AX74" s="12"/>
      <c r="AY74" s="12"/>
      <c r="AZ74" s="12"/>
      <c r="BA74" s="12"/>
      <c r="BB74" s="12"/>
      <c r="BC74" s="12"/>
      <c r="BD74" s="12"/>
      <c r="BE74" s="12"/>
      <c r="BF74" s="12"/>
      <c r="BG74" s="12"/>
      <c r="BH74" s="12"/>
      <c r="BI74" s="12"/>
      <c r="BJ74" s="12"/>
      <c r="BK74" s="12"/>
      <c r="BL74" s="12"/>
      <c r="BM74" s="12"/>
      <c r="BN74" s="12"/>
      <c r="BO74" s="12"/>
      <c r="BP74" s="12"/>
      <c r="BQ74" s="12"/>
      <c r="BR74" s="12"/>
      <c r="BS74" s="12"/>
      <c r="BT74" s="12"/>
      <c r="BU74" s="12"/>
      <c r="BV74" s="12"/>
      <c r="BW74" s="12"/>
      <c r="BX74" s="12"/>
      <c r="BY74" s="12"/>
      <c r="BZ74" s="12"/>
      <c r="CA74" s="12"/>
      <c r="CB74" s="12"/>
      <c r="CC74" s="12"/>
      <c r="CD74" s="12"/>
      <c r="CE74" s="12"/>
      <c r="CF74" s="12"/>
      <c r="CG74" s="12"/>
      <c r="CH74" s="12"/>
      <c r="CI74" s="12"/>
      <c r="CJ74" s="12"/>
      <c r="CK74" s="12"/>
      <c r="CL74" s="13"/>
    </row>
    <row r="75" spans="1:90" x14ac:dyDescent="0.3">
      <c r="A75" s="448"/>
      <c r="B75" s="39" t="s">
        <v>778</v>
      </c>
      <c r="C75" s="39"/>
      <c r="D75" s="443"/>
      <c r="E75" s="12"/>
      <c r="F75" s="12"/>
      <c r="G75" s="12"/>
      <c r="H75" s="12"/>
      <c r="I75" s="12"/>
      <c r="J75" s="12"/>
      <c r="K75" s="12"/>
      <c r="L75" s="12"/>
      <c r="M75" s="12"/>
      <c r="N75" s="12"/>
      <c r="O75" s="12"/>
      <c r="P75" s="12"/>
      <c r="Q75" s="12"/>
      <c r="R75" s="12"/>
      <c r="S75" s="12"/>
      <c r="T75" s="12"/>
      <c r="U75" s="12"/>
      <c r="V75" s="12"/>
      <c r="W75" s="12"/>
      <c r="X75" s="12"/>
      <c r="Y75" s="12"/>
      <c r="Z75" s="12"/>
      <c r="AA75" s="12"/>
      <c r="AB75" s="12"/>
      <c r="AC75" s="12"/>
      <c r="AD75" s="12"/>
      <c r="AE75" s="12"/>
      <c r="AF75" s="12"/>
      <c r="AG75" s="12"/>
      <c r="AH75" s="12"/>
      <c r="AI75" s="12"/>
      <c r="AJ75" s="12"/>
      <c r="AK75" s="12"/>
      <c r="AL75" s="12"/>
      <c r="AM75" s="12"/>
      <c r="AN75" s="12"/>
      <c r="AO75" s="12"/>
      <c r="AP75" s="12"/>
      <c r="AQ75" s="12"/>
      <c r="AR75" s="12"/>
      <c r="AS75" s="12"/>
      <c r="AT75" s="12"/>
      <c r="AU75" s="12"/>
      <c r="AV75" s="12"/>
      <c r="AW75" s="12"/>
      <c r="AX75" s="12"/>
      <c r="AY75" s="12"/>
      <c r="AZ75" s="12"/>
      <c r="BA75" s="12"/>
      <c r="BB75" s="12"/>
      <c r="BC75" s="12"/>
      <c r="BD75" s="12"/>
      <c r="BE75" s="12"/>
      <c r="BF75" s="12"/>
      <c r="BG75" s="12"/>
      <c r="BH75" s="12"/>
      <c r="BI75" s="12"/>
      <c r="BJ75" s="12"/>
      <c r="BK75" s="12"/>
      <c r="BL75" s="12"/>
      <c r="BM75" s="12"/>
      <c r="BN75" s="12"/>
      <c r="BO75" s="12"/>
      <c r="BP75" s="12"/>
      <c r="BQ75" s="12"/>
      <c r="BR75" s="12"/>
      <c r="BS75" s="12"/>
      <c r="BT75" s="12"/>
      <c r="BU75" s="12"/>
      <c r="BV75" s="12"/>
      <c r="BW75" s="12"/>
      <c r="BX75" s="12"/>
      <c r="BY75" s="12"/>
      <c r="BZ75" s="12"/>
      <c r="CA75" s="12"/>
      <c r="CB75" s="12"/>
      <c r="CC75" s="12"/>
      <c r="CD75" s="12"/>
      <c r="CE75" s="12"/>
      <c r="CF75" s="12"/>
      <c r="CG75" s="12"/>
      <c r="CH75" s="12"/>
      <c r="CI75" s="12"/>
      <c r="CJ75" s="12"/>
      <c r="CK75" s="12"/>
      <c r="CL75" s="13"/>
    </row>
    <row r="76" spans="1:90" x14ac:dyDescent="0.3">
      <c r="A76" s="447" t="s">
        <v>32</v>
      </c>
      <c r="B76" s="39" t="s">
        <v>33</v>
      </c>
      <c r="C76" s="39"/>
      <c r="D76" s="443">
        <v>1</v>
      </c>
      <c r="E76" s="12"/>
      <c r="F76" s="12"/>
      <c r="G76" s="12"/>
      <c r="H76" s="12"/>
      <c r="I76" s="12"/>
      <c r="J76" s="12"/>
      <c r="K76" s="12"/>
      <c r="L76" s="12"/>
      <c r="M76" s="12"/>
      <c r="N76" s="12"/>
      <c r="O76" s="12"/>
      <c r="P76" s="12"/>
      <c r="Q76" s="12"/>
      <c r="R76" s="12"/>
      <c r="S76" s="12"/>
      <c r="T76" s="12"/>
      <c r="U76" s="12"/>
      <c r="V76" s="12"/>
      <c r="W76" s="12"/>
      <c r="X76" s="12"/>
      <c r="Y76" s="12"/>
      <c r="Z76" s="12"/>
      <c r="AA76" s="12"/>
      <c r="AB76" s="12"/>
      <c r="AC76" s="12"/>
      <c r="AD76" s="12"/>
      <c r="AE76" s="12"/>
      <c r="AF76" s="12"/>
      <c r="AG76" s="12"/>
      <c r="AH76" s="12"/>
      <c r="AI76" s="12"/>
      <c r="AJ76" s="12"/>
      <c r="AK76" s="12"/>
      <c r="AL76" s="12"/>
      <c r="AM76" s="12"/>
      <c r="AN76" s="12"/>
      <c r="AO76" s="12"/>
      <c r="AP76" s="12"/>
      <c r="AQ76" s="12"/>
      <c r="AR76" s="12"/>
      <c r="AS76" s="12"/>
      <c r="AT76" s="12"/>
      <c r="AU76" s="12"/>
      <c r="AV76" s="12"/>
      <c r="AW76" s="12"/>
      <c r="AX76" s="12"/>
      <c r="AY76" s="12"/>
      <c r="AZ76" s="12"/>
      <c r="BA76" s="12"/>
      <c r="BB76" s="12"/>
      <c r="BC76" s="12"/>
      <c r="BD76" s="12"/>
      <c r="BE76" s="12"/>
      <c r="BF76" s="12"/>
      <c r="BG76" s="12"/>
      <c r="BH76" s="12"/>
      <c r="BI76" s="12"/>
      <c r="BJ76" s="12"/>
      <c r="BK76" s="12"/>
      <c r="BL76" s="12"/>
      <c r="BM76" s="12"/>
      <c r="BN76" s="12"/>
      <c r="BO76" s="12"/>
      <c r="BP76" s="12"/>
      <c r="BQ76" s="12"/>
      <c r="BR76" s="12"/>
      <c r="BS76" s="12"/>
      <c r="BT76" s="12"/>
      <c r="BU76" s="12"/>
      <c r="BV76" s="12"/>
      <c r="BW76" s="12"/>
      <c r="BX76" s="12"/>
      <c r="BY76" s="12"/>
      <c r="BZ76" s="12"/>
      <c r="CA76" s="12"/>
      <c r="CB76" s="12"/>
      <c r="CC76" s="12"/>
      <c r="CD76" s="12"/>
      <c r="CE76" s="12"/>
      <c r="CF76" s="12"/>
      <c r="CG76" s="12"/>
      <c r="CH76" s="12"/>
      <c r="CI76" s="12"/>
      <c r="CJ76" s="12"/>
      <c r="CK76" s="12"/>
      <c r="CL76" s="13"/>
    </row>
    <row r="77" spans="1:90" x14ac:dyDescent="0.3">
      <c r="A77" s="448"/>
      <c r="B77" s="39" t="s">
        <v>779</v>
      </c>
      <c r="C77" s="39"/>
      <c r="D77" s="443"/>
      <c r="E77" s="12"/>
      <c r="F77" s="12"/>
      <c r="G77" s="12"/>
      <c r="H77" s="12"/>
      <c r="I77" s="12"/>
      <c r="J77" s="12"/>
      <c r="K77" s="12"/>
      <c r="L77" s="12"/>
      <c r="M77" s="12"/>
      <c r="N77" s="12"/>
      <c r="O77" s="12"/>
      <c r="P77" s="12"/>
      <c r="Q77" s="12"/>
      <c r="R77" s="12"/>
      <c r="S77" s="12"/>
      <c r="T77" s="12"/>
      <c r="U77" s="12"/>
      <c r="V77" s="12"/>
      <c r="W77" s="12"/>
      <c r="X77" s="12"/>
      <c r="Y77" s="12"/>
      <c r="Z77" s="12"/>
      <c r="AA77" s="12"/>
      <c r="AB77" s="12"/>
      <c r="AC77" s="12"/>
      <c r="AD77" s="12"/>
      <c r="AE77" s="12"/>
      <c r="AF77" s="12"/>
      <c r="AG77" s="12"/>
      <c r="AH77" s="12"/>
      <c r="AI77" s="12"/>
      <c r="AJ77" s="12"/>
      <c r="AK77" s="12"/>
      <c r="AL77" s="12"/>
      <c r="AM77" s="12"/>
      <c r="AN77" s="12"/>
      <c r="AO77" s="12"/>
      <c r="AP77" s="12"/>
      <c r="AQ77" s="12"/>
      <c r="AR77" s="12"/>
      <c r="AS77" s="12"/>
      <c r="AT77" s="12"/>
      <c r="AU77" s="12"/>
      <c r="AV77" s="12"/>
      <c r="AW77" s="12"/>
      <c r="AX77" s="12"/>
      <c r="AY77" s="12"/>
      <c r="AZ77" s="12"/>
      <c r="BA77" s="12"/>
      <c r="BB77" s="12"/>
      <c r="BC77" s="12"/>
      <c r="BD77" s="12"/>
      <c r="BE77" s="12"/>
      <c r="BF77" s="12"/>
      <c r="BG77" s="12"/>
      <c r="BH77" s="12"/>
      <c r="BI77" s="12"/>
      <c r="BJ77" s="12"/>
      <c r="BK77" s="12"/>
      <c r="BL77" s="12"/>
      <c r="BM77" s="12"/>
      <c r="BN77" s="12"/>
      <c r="BO77" s="12"/>
      <c r="BP77" s="12"/>
      <c r="BQ77" s="12"/>
      <c r="BR77" s="12"/>
      <c r="BS77" s="12"/>
      <c r="BT77" s="12"/>
      <c r="BU77" s="12"/>
      <c r="BV77" s="12"/>
      <c r="BW77" s="12"/>
      <c r="BX77" s="12"/>
      <c r="BY77" s="12"/>
      <c r="BZ77" s="12"/>
      <c r="CA77" s="12"/>
      <c r="CB77" s="12"/>
      <c r="CC77" s="12"/>
      <c r="CD77" s="12"/>
      <c r="CE77" s="12"/>
      <c r="CF77" s="12"/>
      <c r="CG77" s="12"/>
      <c r="CH77" s="12"/>
      <c r="CI77" s="12"/>
      <c r="CJ77" s="12"/>
      <c r="CK77" s="12"/>
      <c r="CL77" s="13"/>
    </row>
    <row r="78" spans="1:90" x14ac:dyDescent="0.3">
      <c r="A78" s="448"/>
      <c r="B78" s="39"/>
      <c r="C78" s="39"/>
      <c r="D78" s="443"/>
      <c r="E78" s="12"/>
      <c r="F78" s="12"/>
      <c r="G78" s="12"/>
      <c r="H78" s="12"/>
      <c r="I78" s="12"/>
      <c r="J78" s="12"/>
      <c r="K78" s="12"/>
      <c r="L78" s="12"/>
      <c r="M78" s="12"/>
      <c r="N78" s="12"/>
      <c r="O78" s="12"/>
      <c r="P78" s="12"/>
      <c r="Q78" s="12"/>
      <c r="R78" s="12"/>
      <c r="S78" s="12"/>
      <c r="T78" s="12"/>
      <c r="U78" s="12"/>
      <c r="V78" s="12"/>
      <c r="W78" s="12"/>
      <c r="X78" s="12"/>
      <c r="Y78" s="12"/>
      <c r="Z78" s="12"/>
      <c r="AA78" s="12"/>
      <c r="AB78" s="12"/>
      <c r="AC78" s="12"/>
      <c r="AD78" s="12"/>
      <c r="AE78" s="12"/>
      <c r="AF78" s="12"/>
      <c r="AG78" s="12"/>
      <c r="AH78" s="12"/>
      <c r="AI78" s="12"/>
      <c r="AJ78" s="12"/>
      <c r="AK78" s="12"/>
      <c r="AL78" s="12"/>
      <c r="AM78" s="12"/>
      <c r="AN78" s="12"/>
      <c r="AO78" s="12"/>
      <c r="AP78" s="12"/>
      <c r="AQ78" s="12"/>
      <c r="AR78" s="12"/>
      <c r="AS78" s="12"/>
      <c r="AT78" s="12"/>
      <c r="AU78" s="12"/>
      <c r="AV78" s="12"/>
      <c r="AW78" s="12"/>
      <c r="AX78" s="12"/>
      <c r="AY78" s="12"/>
      <c r="AZ78" s="12"/>
      <c r="BA78" s="12"/>
      <c r="BB78" s="12"/>
      <c r="BC78" s="12"/>
      <c r="BD78" s="12"/>
      <c r="BE78" s="12"/>
      <c r="BF78" s="12"/>
      <c r="BG78" s="12"/>
      <c r="BH78" s="12"/>
      <c r="BI78" s="12"/>
      <c r="BJ78" s="12"/>
      <c r="BK78" s="12"/>
      <c r="BL78" s="12"/>
      <c r="BM78" s="12"/>
      <c r="BN78" s="12"/>
      <c r="BO78" s="12"/>
      <c r="BP78" s="12"/>
      <c r="BQ78" s="12"/>
      <c r="BR78" s="12"/>
      <c r="BS78" s="12"/>
      <c r="BT78" s="12"/>
      <c r="BU78" s="12"/>
      <c r="BV78" s="12"/>
      <c r="BW78" s="12"/>
      <c r="BX78" s="12"/>
      <c r="BY78" s="12"/>
      <c r="BZ78" s="12"/>
      <c r="CA78" s="12"/>
      <c r="CB78" s="12"/>
      <c r="CC78" s="12"/>
      <c r="CD78" s="12"/>
      <c r="CE78" s="12"/>
      <c r="CF78" s="12"/>
      <c r="CG78" s="12"/>
      <c r="CH78" s="12"/>
      <c r="CI78" s="12"/>
      <c r="CJ78" s="12"/>
      <c r="CK78" s="12"/>
      <c r="CL78" s="13"/>
    </row>
    <row r="79" spans="1:90" x14ac:dyDescent="0.3">
      <c r="A79" s="448"/>
      <c r="B79" s="39"/>
      <c r="C79" s="39"/>
      <c r="D79" s="443"/>
      <c r="E79" s="12"/>
      <c r="F79" s="12"/>
      <c r="G79" s="12"/>
      <c r="H79" s="12"/>
      <c r="I79" s="12"/>
      <c r="J79" s="12"/>
      <c r="K79" s="12"/>
      <c r="L79" s="12"/>
      <c r="M79" s="12"/>
      <c r="N79" s="12"/>
      <c r="O79" s="12"/>
      <c r="P79" s="12"/>
      <c r="Q79" s="12"/>
      <c r="R79" s="12"/>
      <c r="S79" s="12"/>
      <c r="T79" s="12"/>
      <c r="U79" s="12"/>
      <c r="V79" s="12"/>
      <c r="W79" s="12"/>
      <c r="X79" s="12"/>
      <c r="Y79" s="12"/>
      <c r="Z79" s="12"/>
      <c r="AA79" s="12"/>
      <c r="AB79" s="12"/>
      <c r="AC79" s="12"/>
      <c r="AD79" s="12"/>
      <c r="AE79" s="12"/>
      <c r="AF79" s="12"/>
      <c r="AG79" s="12"/>
      <c r="AH79" s="12"/>
      <c r="AI79" s="12"/>
      <c r="AJ79" s="12"/>
      <c r="AK79" s="12"/>
      <c r="AL79" s="12"/>
      <c r="AM79" s="12"/>
      <c r="AN79" s="12"/>
      <c r="AO79" s="12"/>
      <c r="AP79" s="12"/>
      <c r="AQ79" s="12"/>
      <c r="AR79" s="12"/>
      <c r="AS79" s="12"/>
      <c r="AT79" s="12"/>
      <c r="AU79" s="12"/>
      <c r="AV79" s="12"/>
      <c r="AW79" s="12"/>
      <c r="AX79" s="12"/>
      <c r="AY79" s="12"/>
      <c r="AZ79" s="12"/>
      <c r="BA79" s="12"/>
      <c r="BB79" s="12"/>
      <c r="BC79" s="12"/>
      <c r="BD79" s="12"/>
      <c r="BE79" s="12"/>
      <c r="BF79" s="12"/>
      <c r="BG79" s="12"/>
      <c r="BH79" s="12"/>
      <c r="BI79" s="12"/>
      <c r="BJ79" s="12"/>
      <c r="BK79" s="12"/>
      <c r="BL79" s="12"/>
      <c r="BM79" s="12"/>
      <c r="BN79" s="12"/>
      <c r="BO79" s="12"/>
      <c r="BP79" s="12"/>
      <c r="BQ79" s="12"/>
      <c r="BR79" s="12"/>
      <c r="BS79" s="12"/>
      <c r="BT79" s="12"/>
      <c r="BU79" s="12"/>
      <c r="BV79" s="12"/>
      <c r="BW79" s="12"/>
      <c r="BX79" s="12"/>
      <c r="BY79" s="12"/>
      <c r="BZ79" s="12"/>
      <c r="CA79" s="12"/>
      <c r="CB79" s="12"/>
      <c r="CC79" s="12"/>
      <c r="CD79" s="12"/>
      <c r="CE79" s="12"/>
      <c r="CF79" s="12"/>
      <c r="CG79" s="12"/>
      <c r="CH79" s="12"/>
      <c r="CI79" s="12"/>
      <c r="CJ79" s="12"/>
      <c r="CK79" s="12"/>
      <c r="CL79" s="13"/>
    </row>
    <row r="80" spans="1:90" x14ac:dyDescent="0.3">
      <c r="A80" s="449" t="s">
        <v>3</v>
      </c>
      <c r="B80" s="16" t="s">
        <v>4</v>
      </c>
      <c r="C80" s="168">
        <v>6.6000000000000003E-2</v>
      </c>
      <c r="D80" s="481">
        <v>1</v>
      </c>
      <c r="E80" s="12"/>
      <c r="F80" s="12"/>
      <c r="G80" s="12"/>
      <c r="H80" s="12"/>
      <c r="I80" s="12"/>
      <c r="J80" s="12"/>
      <c r="K80" s="12"/>
      <c r="L80" s="12"/>
      <c r="M80" s="12"/>
      <c r="N80" s="12"/>
      <c r="O80" s="12"/>
      <c r="P80" s="12"/>
      <c r="Q80" s="12"/>
      <c r="R80" s="12"/>
      <c r="S80" s="12"/>
      <c r="T80" s="12"/>
      <c r="U80" s="12"/>
      <c r="V80" s="12"/>
      <c r="W80" s="12"/>
      <c r="X80" s="12"/>
      <c r="Y80" s="12"/>
      <c r="Z80" s="12"/>
      <c r="AA80" s="12"/>
      <c r="AB80" s="12"/>
      <c r="AC80" s="12"/>
      <c r="AD80" s="12"/>
      <c r="AE80" s="12"/>
      <c r="AF80" s="12"/>
      <c r="AG80" s="12"/>
      <c r="AH80" s="12"/>
      <c r="AI80" s="12"/>
      <c r="AJ80" s="12"/>
      <c r="AK80" s="12"/>
      <c r="AL80" s="12"/>
      <c r="AM80" s="12"/>
      <c r="AN80" s="12"/>
      <c r="AO80" s="12"/>
      <c r="AP80" s="12"/>
      <c r="AQ80" s="12"/>
      <c r="AR80" s="12"/>
      <c r="AS80" s="12"/>
      <c r="AT80" s="12"/>
      <c r="AU80" s="12"/>
      <c r="AV80" s="12"/>
      <c r="AW80" s="12"/>
      <c r="AX80" s="12"/>
      <c r="AY80" s="12"/>
      <c r="AZ80" s="12"/>
      <c r="BA80" s="12"/>
      <c r="BB80" s="12"/>
      <c r="BC80" s="12"/>
      <c r="BD80" s="12"/>
      <c r="BE80" s="12"/>
      <c r="BF80" s="12"/>
      <c r="BG80" s="12"/>
      <c r="BH80" s="12"/>
      <c r="BI80" s="12"/>
      <c r="BJ80" s="12"/>
      <c r="BK80" s="12"/>
      <c r="BL80" s="12"/>
      <c r="BM80" s="12"/>
      <c r="BN80" s="12"/>
      <c r="BO80" s="12"/>
      <c r="BP80" s="12"/>
      <c r="BQ80" s="12"/>
      <c r="BR80" s="12"/>
      <c r="BS80" s="12"/>
      <c r="BT80" s="12"/>
      <c r="BU80" s="12"/>
      <c r="BV80" s="12"/>
      <c r="BW80" s="12"/>
      <c r="BX80" s="12"/>
      <c r="BY80" s="12"/>
      <c r="BZ80" s="12"/>
      <c r="CA80" s="12"/>
      <c r="CB80" s="12"/>
      <c r="CC80" s="12"/>
      <c r="CD80" s="12"/>
      <c r="CE80" s="12"/>
      <c r="CF80" s="12"/>
      <c r="CG80" s="12"/>
      <c r="CH80" s="12"/>
      <c r="CI80" s="12"/>
      <c r="CJ80" s="12"/>
      <c r="CK80" s="12"/>
      <c r="CL80" s="13"/>
    </row>
    <row r="81" spans="1:90" x14ac:dyDescent="0.3">
      <c r="A81" s="450"/>
      <c r="B81" s="17" t="s">
        <v>780</v>
      </c>
      <c r="C81" s="18"/>
      <c r="D81" s="482"/>
      <c r="E81" s="12"/>
      <c r="F81" s="12"/>
      <c r="G81" s="12"/>
      <c r="H81" s="12"/>
      <c r="I81" s="12"/>
      <c r="J81" s="12"/>
      <c r="K81" s="12"/>
      <c r="L81" s="12"/>
      <c r="M81" s="12"/>
      <c r="N81" s="12"/>
      <c r="O81" s="12"/>
      <c r="P81" s="12"/>
      <c r="Q81" s="12"/>
      <c r="R81" s="12"/>
      <c r="S81" s="12"/>
      <c r="T81" s="12"/>
      <c r="U81" s="12"/>
      <c r="V81" s="12"/>
      <c r="W81" s="12"/>
      <c r="X81" s="12"/>
      <c r="Y81" s="12"/>
      <c r="Z81" s="12"/>
      <c r="AA81" s="12"/>
      <c r="AB81" s="12"/>
      <c r="AC81" s="12"/>
      <c r="AD81" s="12"/>
      <c r="AE81" s="12"/>
      <c r="AF81" s="12"/>
      <c r="AG81" s="12"/>
      <c r="AH81" s="12"/>
      <c r="AI81" s="12"/>
      <c r="AJ81" s="12"/>
      <c r="AK81" s="12"/>
      <c r="AL81" s="12"/>
      <c r="AM81" s="12"/>
      <c r="AN81" s="12"/>
      <c r="AO81" s="12"/>
      <c r="AP81" s="12"/>
      <c r="AQ81" s="12"/>
      <c r="AR81" s="12"/>
      <c r="AS81" s="12"/>
      <c r="AT81" s="12"/>
      <c r="AU81" s="12"/>
      <c r="AV81" s="12"/>
      <c r="AW81" s="12"/>
      <c r="AX81" s="12"/>
      <c r="AY81" s="12"/>
      <c r="AZ81" s="12"/>
      <c r="BA81" s="12"/>
      <c r="BB81" s="12"/>
      <c r="BC81" s="12"/>
      <c r="BD81" s="12"/>
      <c r="BE81" s="12"/>
      <c r="BF81" s="12"/>
      <c r="BG81" s="12"/>
      <c r="BH81" s="12"/>
      <c r="BI81" s="12"/>
      <c r="BJ81" s="12"/>
      <c r="BK81" s="12"/>
      <c r="BL81" s="12"/>
      <c r="BM81" s="12"/>
      <c r="BN81" s="12"/>
      <c r="BO81" s="12"/>
      <c r="BP81" s="12"/>
      <c r="BQ81" s="12"/>
      <c r="BR81" s="12"/>
      <c r="BS81" s="12"/>
      <c r="BT81" s="12"/>
      <c r="BU81" s="12"/>
      <c r="BV81" s="12"/>
      <c r="BW81" s="12"/>
      <c r="BX81" s="12"/>
      <c r="BY81" s="12"/>
      <c r="BZ81" s="12"/>
      <c r="CA81" s="12"/>
      <c r="CB81" s="12"/>
      <c r="CC81" s="12"/>
      <c r="CD81" s="12"/>
      <c r="CE81" s="12"/>
      <c r="CF81" s="12"/>
      <c r="CG81" s="12"/>
      <c r="CH81" s="12"/>
      <c r="CI81" s="12"/>
      <c r="CJ81" s="12"/>
      <c r="CK81" s="12"/>
      <c r="CL81" s="13"/>
    </row>
    <row r="82" spans="1:90" x14ac:dyDescent="0.3">
      <c r="A82" s="451"/>
      <c r="B82" s="19"/>
      <c r="C82" s="20"/>
      <c r="D82" s="459"/>
      <c r="E82" s="12"/>
      <c r="F82" s="12"/>
      <c r="G82" s="12"/>
      <c r="H82" s="12"/>
      <c r="I82" s="12"/>
      <c r="J82" s="12"/>
      <c r="K82" s="12"/>
      <c r="L82" s="12"/>
      <c r="M82" s="12"/>
      <c r="N82" s="12"/>
      <c r="O82" s="12"/>
      <c r="P82" s="12"/>
      <c r="Q82" s="12"/>
      <c r="R82" s="12"/>
      <c r="S82" s="12"/>
      <c r="T82" s="12"/>
      <c r="U82" s="12"/>
      <c r="V82" s="12"/>
      <c r="W82" s="12"/>
      <c r="X82" s="12"/>
      <c r="Y82" s="12"/>
      <c r="Z82" s="12"/>
      <c r="AA82" s="12"/>
      <c r="AB82" s="12"/>
      <c r="AC82" s="12"/>
      <c r="AD82" s="12"/>
      <c r="AE82" s="12"/>
      <c r="AF82" s="12"/>
      <c r="AG82" s="12"/>
      <c r="AH82" s="12"/>
      <c r="AI82" s="12"/>
      <c r="AJ82" s="12"/>
      <c r="AK82" s="12"/>
      <c r="AL82" s="12"/>
      <c r="AM82" s="12"/>
      <c r="AN82" s="12"/>
      <c r="AO82" s="12"/>
      <c r="AP82" s="12"/>
      <c r="AQ82" s="12"/>
      <c r="AR82" s="12"/>
      <c r="AS82" s="12"/>
      <c r="AT82" s="12"/>
      <c r="AU82" s="12"/>
      <c r="AV82" s="12"/>
      <c r="AW82" s="12"/>
      <c r="AX82" s="12"/>
      <c r="AY82" s="12"/>
      <c r="AZ82" s="12"/>
      <c r="BA82" s="12"/>
      <c r="BB82" s="12"/>
      <c r="BC82" s="12"/>
      <c r="BD82" s="12"/>
      <c r="BE82" s="12"/>
      <c r="BF82" s="12"/>
      <c r="BG82" s="12"/>
      <c r="BH82" s="12"/>
      <c r="BI82" s="12"/>
      <c r="BJ82" s="12"/>
      <c r="BK82" s="12"/>
      <c r="BL82" s="12"/>
      <c r="BM82" s="12"/>
      <c r="BN82" s="12"/>
      <c r="BO82" s="12"/>
      <c r="BP82" s="12"/>
      <c r="BQ82" s="12"/>
      <c r="BR82" s="12"/>
      <c r="BS82" s="12"/>
      <c r="BT82" s="12"/>
      <c r="BU82" s="12"/>
      <c r="BV82" s="12"/>
      <c r="BW82" s="12"/>
      <c r="BX82" s="12"/>
      <c r="BY82" s="12"/>
      <c r="BZ82" s="12"/>
      <c r="CA82" s="12"/>
      <c r="CB82" s="12"/>
      <c r="CC82" s="12"/>
      <c r="CD82" s="12"/>
      <c r="CE82" s="12"/>
      <c r="CF82" s="12"/>
      <c r="CG82" s="12"/>
      <c r="CH82" s="12"/>
      <c r="CI82" s="12"/>
      <c r="CJ82" s="12"/>
      <c r="CK82" s="12"/>
      <c r="CL82" s="13"/>
    </row>
    <row r="83" spans="1:90" x14ac:dyDescent="0.3">
      <c r="A83" s="9" t="s">
        <v>23</v>
      </c>
      <c r="B83" s="147" t="s">
        <v>2</v>
      </c>
      <c r="C83" s="81">
        <v>0</v>
      </c>
      <c r="D83" s="147" t="s">
        <v>571</v>
      </c>
      <c r="E83" s="81">
        <v>0</v>
      </c>
      <c r="F83" s="10"/>
      <c r="G83" s="10"/>
      <c r="H83" s="10"/>
      <c r="I83" s="10"/>
      <c r="J83" s="10"/>
      <c r="K83" s="10"/>
      <c r="L83" s="10"/>
      <c r="M83" s="10"/>
      <c r="N83" s="10"/>
      <c r="O83" s="10"/>
      <c r="P83" s="10"/>
      <c r="Q83" s="10"/>
      <c r="R83" s="10"/>
      <c r="S83" s="10"/>
      <c r="T83" s="10"/>
      <c r="U83" s="10"/>
      <c r="V83" s="10"/>
      <c r="W83" s="10"/>
      <c r="X83" s="10"/>
      <c r="Y83" s="10"/>
      <c r="Z83" s="10"/>
      <c r="AA83" s="10"/>
      <c r="AB83" s="10"/>
      <c r="AC83" s="10"/>
      <c r="AD83" s="10"/>
      <c r="AE83" s="10"/>
      <c r="AF83" s="10"/>
      <c r="AG83" s="10"/>
      <c r="AH83" s="10"/>
      <c r="AI83" s="10"/>
      <c r="AJ83" s="10"/>
      <c r="AK83" s="10"/>
      <c r="AL83" s="10"/>
      <c r="AM83" s="10"/>
      <c r="AN83" s="10"/>
      <c r="AO83" s="10"/>
      <c r="AP83" s="10"/>
      <c r="AQ83" s="10"/>
      <c r="AR83" s="10"/>
      <c r="AS83" s="10"/>
      <c r="AT83" s="10"/>
      <c r="AU83" s="10"/>
      <c r="AV83" s="10"/>
      <c r="AW83" s="10"/>
      <c r="AX83" s="10"/>
      <c r="AY83" s="10"/>
      <c r="AZ83" s="10"/>
      <c r="BA83" s="10"/>
      <c r="BB83" s="10"/>
      <c r="BC83" s="10"/>
      <c r="BD83" s="10"/>
      <c r="BE83" s="10"/>
      <c r="BF83" s="10"/>
      <c r="BG83" s="10"/>
      <c r="BH83" s="10"/>
      <c r="BI83" s="10"/>
      <c r="BJ83" s="10"/>
      <c r="BK83" s="10"/>
      <c r="BL83" s="10"/>
      <c r="BM83" s="10"/>
      <c r="BN83" s="10"/>
      <c r="BO83" s="10"/>
      <c r="BP83" s="10"/>
      <c r="BQ83" s="10"/>
      <c r="BR83" s="10"/>
      <c r="BS83" s="10"/>
      <c r="BT83" s="10"/>
      <c r="BU83" s="10"/>
      <c r="BV83" s="10"/>
      <c r="BW83" s="10"/>
      <c r="BX83" s="10"/>
      <c r="BY83" s="10"/>
      <c r="BZ83" s="10"/>
      <c r="CA83" s="10"/>
      <c r="CB83" s="10"/>
      <c r="CC83" s="10"/>
      <c r="CD83" s="10"/>
      <c r="CE83" s="10"/>
      <c r="CF83" s="10"/>
      <c r="CG83" s="10"/>
      <c r="CH83" s="10"/>
      <c r="CI83" s="10"/>
      <c r="CJ83" s="10"/>
      <c r="CK83" s="10"/>
      <c r="CL83" s="11"/>
    </row>
    <row r="84" spans="1:90" ht="14.4" customHeight="1" x14ac:dyDescent="0.3">
      <c r="A84" s="447" t="s">
        <v>24</v>
      </c>
      <c r="B84" s="39" t="s">
        <v>25</v>
      </c>
      <c r="C84" s="39"/>
      <c r="D84" s="443">
        <v>1</v>
      </c>
      <c r="H84" s="12"/>
      <c r="I84" s="12"/>
      <c r="J84" s="12"/>
      <c r="K84" s="12"/>
      <c r="L84" s="12"/>
      <c r="M84" s="12"/>
      <c r="N84" s="12"/>
      <c r="O84" s="12"/>
      <c r="P84" s="12"/>
      <c r="Q84" s="12"/>
      <c r="R84" s="12"/>
      <c r="S84" s="12"/>
      <c r="T84" s="12"/>
      <c r="U84" s="12"/>
      <c r="V84" s="12"/>
      <c r="W84" s="12"/>
      <c r="X84" s="12"/>
      <c r="Y84" s="12"/>
      <c r="Z84" s="12"/>
      <c r="AA84" s="12"/>
      <c r="AB84" s="12"/>
      <c r="AC84" s="12"/>
      <c r="AD84" s="12"/>
      <c r="AE84" s="12"/>
      <c r="AF84" s="12"/>
      <c r="AG84" s="12"/>
      <c r="AH84" s="12"/>
      <c r="AI84" s="12"/>
      <c r="AJ84" s="12"/>
      <c r="AK84" s="12"/>
      <c r="AL84" s="12"/>
      <c r="AM84" s="12"/>
      <c r="AN84" s="12"/>
      <c r="AO84" s="12"/>
      <c r="AP84" s="12"/>
      <c r="AQ84" s="12"/>
      <c r="AR84" s="12"/>
      <c r="AS84" s="12"/>
      <c r="AT84" s="12"/>
      <c r="AU84" s="12"/>
      <c r="AV84" s="12"/>
      <c r="AW84" s="12"/>
      <c r="AX84" s="12"/>
      <c r="AY84" s="12"/>
      <c r="AZ84" s="12"/>
      <c r="BA84" s="12"/>
      <c r="BB84" s="12"/>
      <c r="BC84" s="12"/>
      <c r="BD84" s="12"/>
      <c r="BE84" s="12"/>
      <c r="BF84" s="12"/>
      <c r="BG84" s="12"/>
      <c r="BH84" s="12"/>
      <c r="BI84" s="12"/>
      <c r="BJ84" s="12"/>
      <c r="BK84" s="12"/>
      <c r="BL84" s="12"/>
      <c r="BM84" s="12"/>
      <c r="BN84" s="12"/>
      <c r="BO84" s="12"/>
      <c r="BP84" s="12"/>
      <c r="BQ84" s="12"/>
      <c r="BR84" s="12"/>
      <c r="BS84" s="12"/>
      <c r="BT84" s="12"/>
      <c r="BU84" s="12"/>
      <c r="BV84" s="12"/>
      <c r="BW84" s="12"/>
      <c r="BX84" s="12"/>
      <c r="BY84" s="12"/>
      <c r="BZ84" s="12"/>
      <c r="CA84" s="12"/>
      <c r="CB84" s="12"/>
      <c r="CC84" s="12"/>
      <c r="CD84" s="12"/>
      <c r="CE84" s="12"/>
      <c r="CF84" s="12"/>
      <c r="CG84" s="12"/>
      <c r="CH84" s="12"/>
      <c r="CI84" s="12"/>
      <c r="CJ84" s="12"/>
      <c r="CK84" s="12"/>
      <c r="CL84" s="13"/>
    </row>
    <row r="85" spans="1:90" x14ac:dyDescent="0.3">
      <c r="A85" s="448"/>
      <c r="B85" s="39" t="s">
        <v>27</v>
      </c>
      <c r="C85" s="39"/>
      <c r="D85" s="443"/>
      <c r="H85" s="12"/>
      <c r="I85" s="12"/>
      <c r="J85" s="12"/>
      <c r="K85" s="12"/>
      <c r="L85" s="12"/>
      <c r="M85" s="12"/>
      <c r="N85" s="12"/>
      <c r="O85" s="12"/>
      <c r="P85" s="12"/>
      <c r="Q85" s="12"/>
      <c r="R85" s="12"/>
      <c r="S85" s="12"/>
      <c r="T85" s="12"/>
      <c r="U85" s="12"/>
      <c r="V85" s="12"/>
      <c r="W85" s="12"/>
      <c r="X85" s="12"/>
      <c r="Y85" s="12"/>
      <c r="Z85" s="12"/>
      <c r="AA85" s="12"/>
      <c r="AB85" s="12"/>
      <c r="AC85" s="12"/>
      <c r="AD85" s="12"/>
      <c r="AE85" s="12"/>
      <c r="AF85" s="12"/>
      <c r="AG85" s="12"/>
      <c r="AH85" s="12"/>
      <c r="AI85" s="12"/>
      <c r="AJ85" s="12"/>
      <c r="AK85" s="12"/>
      <c r="AL85" s="12"/>
      <c r="AM85" s="12"/>
      <c r="AN85" s="12"/>
      <c r="AO85" s="12"/>
      <c r="AP85" s="12"/>
      <c r="AQ85" s="12"/>
      <c r="AR85" s="12"/>
      <c r="AS85" s="12"/>
      <c r="AT85" s="12"/>
      <c r="AU85" s="12"/>
      <c r="AV85" s="12"/>
      <c r="AW85" s="12"/>
      <c r="AX85" s="12"/>
      <c r="AY85" s="12"/>
      <c r="AZ85" s="12"/>
      <c r="BA85" s="12"/>
      <c r="BB85" s="12"/>
      <c r="BC85" s="12"/>
      <c r="BD85" s="12"/>
      <c r="BE85" s="12"/>
      <c r="BF85" s="12"/>
      <c r="BG85" s="12"/>
      <c r="BH85" s="12"/>
      <c r="BI85" s="12"/>
      <c r="BJ85" s="12"/>
      <c r="BK85" s="12"/>
      <c r="BL85" s="12"/>
      <c r="BM85" s="12"/>
      <c r="BN85" s="12"/>
      <c r="BO85" s="12"/>
      <c r="BP85" s="12"/>
      <c r="BQ85" s="12"/>
      <c r="BR85" s="12"/>
      <c r="BS85" s="12"/>
      <c r="BT85" s="12"/>
      <c r="BU85" s="12"/>
      <c r="BV85" s="12"/>
      <c r="BW85" s="12"/>
      <c r="BX85" s="12"/>
      <c r="BY85" s="12"/>
      <c r="BZ85" s="12"/>
      <c r="CA85" s="12"/>
      <c r="CB85" s="12"/>
      <c r="CC85" s="12"/>
      <c r="CD85" s="12"/>
      <c r="CE85" s="12"/>
      <c r="CF85" s="12"/>
      <c r="CG85" s="12"/>
      <c r="CH85" s="12"/>
      <c r="CI85" s="12"/>
      <c r="CJ85" s="12"/>
      <c r="CK85" s="12"/>
      <c r="CL85" s="13"/>
    </row>
    <row r="86" spans="1:90" x14ac:dyDescent="0.3">
      <c r="A86" s="448"/>
      <c r="B86" s="39" t="s">
        <v>28</v>
      </c>
      <c r="C86" s="39"/>
      <c r="D86" s="443"/>
      <c r="H86" s="12"/>
      <c r="I86" s="12"/>
      <c r="J86" s="12"/>
      <c r="K86" s="12"/>
      <c r="L86" s="12"/>
      <c r="M86" s="12"/>
      <c r="N86" s="12"/>
      <c r="O86" s="12"/>
      <c r="P86" s="12"/>
      <c r="Q86" s="12"/>
      <c r="R86" s="12"/>
      <c r="S86" s="12"/>
      <c r="T86" s="12"/>
      <c r="U86" s="12"/>
      <c r="V86" s="12"/>
      <c r="W86" s="12"/>
      <c r="X86" s="12"/>
      <c r="Y86" s="12"/>
      <c r="Z86" s="12"/>
      <c r="AA86" s="12"/>
      <c r="AB86" s="12"/>
      <c r="AC86" s="12"/>
      <c r="AD86" s="12"/>
      <c r="AE86" s="12"/>
      <c r="AF86" s="12"/>
      <c r="AG86" s="12"/>
      <c r="AH86" s="12"/>
      <c r="AI86" s="12"/>
      <c r="AJ86" s="12"/>
      <c r="AK86" s="12"/>
      <c r="AL86" s="12"/>
      <c r="AM86" s="12"/>
      <c r="AN86" s="12"/>
      <c r="AO86" s="12"/>
      <c r="AP86" s="12"/>
      <c r="AQ86" s="12"/>
      <c r="AR86" s="12"/>
      <c r="AS86" s="12"/>
      <c r="AT86" s="12"/>
      <c r="AU86" s="12"/>
      <c r="AV86" s="12"/>
      <c r="AW86" s="12"/>
      <c r="AX86" s="12"/>
      <c r="AY86" s="12"/>
      <c r="AZ86" s="12"/>
      <c r="BA86" s="12"/>
      <c r="BB86" s="12"/>
      <c r="BC86" s="12"/>
      <c r="BD86" s="12"/>
      <c r="BE86" s="12"/>
      <c r="BF86" s="12"/>
      <c r="BG86" s="12"/>
      <c r="BH86" s="12"/>
      <c r="BI86" s="12"/>
      <c r="BJ86" s="12"/>
      <c r="BK86" s="12"/>
      <c r="BL86" s="12"/>
      <c r="BM86" s="12"/>
      <c r="BN86" s="12"/>
      <c r="BO86" s="12"/>
      <c r="BP86" s="12"/>
      <c r="BQ86" s="12"/>
      <c r="BR86" s="12"/>
      <c r="BS86" s="12"/>
      <c r="BT86" s="12"/>
      <c r="BU86" s="12"/>
      <c r="BV86" s="12"/>
      <c r="BW86" s="12"/>
      <c r="BX86" s="12"/>
      <c r="BY86" s="12"/>
      <c r="BZ86" s="12"/>
      <c r="CA86" s="12"/>
      <c r="CB86" s="12"/>
      <c r="CC86" s="12"/>
      <c r="CD86" s="12"/>
      <c r="CE86" s="12"/>
      <c r="CF86" s="12"/>
      <c r="CG86" s="12"/>
      <c r="CH86" s="12"/>
      <c r="CI86" s="12"/>
      <c r="CJ86" s="12"/>
      <c r="CK86" s="12"/>
      <c r="CL86" s="13"/>
    </row>
    <row r="87" spans="1:90" x14ac:dyDescent="0.3">
      <c r="A87" s="448"/>
      <c r="B87" s="39" t="s">
        <v>781</v>
      </c>
      <c r="C87" s="39"/>
      <c r="D87" s="443"/>
      <c r="H87" s="12"/>
      <c r="I87" s="12"/>
      <c r="J87" s="12"/>
      <c r="K87" s="12"/>
      <c r="L87" s="12"/>
      <c r="M87" s="12"/>
      <c r="N87" s="12"/>
      <c r="O87" s="12"/>
      <c r="P87" s="12"/>
      <c r="Q87" s="12"/>
      <c r="R87" s="12"/>
      <c r="S87" s="12"/>
      <c r="T87" s="12"/>
      <c r="U87" s="12"/>
      <c r="V87" s="12"/>
      <c r="W87" s="12"/>
      <c r="X87" s="12"/>
      <c r="Y87" s="12"/>
      <c r="Z87" s="12"/>
      <c r="AA87" s="12"/>
      <c r="AB87" s="12"/>
      <c r="AC87" s="12"/>
      <c r="AD87" s="12"/>
      <c r="AE87" s="12"/>
      <c r="AF87" s="12"/>
      <c r="AG87" s="12"/>
      <c r="AH87" s="12"/>
      <c r="AI87" s="12"/>
      <c r="AJ87" s="12"/>
      <c r="AK87" s="12"/>
      <c r="AL87" s="12"/>
      <c r="AM87" s="12"/>
      <c r="AN87" s="12"/>
      <c r="AO87" s="12"/>
      <c r="AP87" s="12"/>
      <c r="AQ87" s="12"/>
      <c r="AR87" s="12"/>
      <c r="AS87" s="12"/>
      <c r="AT87" s="12"/>
      <c r="AU87" s="12"/>
      <c r="AV87" s="12"/>
      <c r="AW87" s="12"/>
      <c r="AX87" s="12"/>
      <c r="AY87" s="12"/>
      <c r="AZ87" s="12"/>
      <c r="BA87" s="12"/>
      <c r="BB87" s="12"/>
      <c r="BC87" s="12"/>
      <c r="BD87" s="12"/>
      <c r="BE87" s="12"/>
      <c r="BF87" s="12"/>
      <c r="BG87" s="12"/>
      <c r="BH87" s="12"/>
      <c r="BI87" s="12"/>
      <c r="BJ87" s="12"/>
      <c r="BK87" s="12"/>
      <c r="BL87" s="12"/>
      <c r="BM87" s="12"/>
      <c r="BN87" s="12"/>
      <c r="BO87" s="12"/>
      <c r="BP87" s="12"/>
      <c r="BQ87" s="12"/>
      <c r="BR87" s="12"/>
      <c r="BS87" s="12"/>
      <c r="BT87" s="12"/>
      <c r="BU87" s="12"/>
      <c r="BV87" s="12"/>
      <c r="BW87" s="12"/>
      <c r="BX87" s="12"/>
      <c r="BY87" s="12"/>
      <c r="BZ87" s="12"/>
      <c r="CA87" s="12"/>
      <c r="CB87" s="12"/>
      <c r="CC87" s="12"/>
      <c r="CD87" s="12"/>
      <c r="CE87" s="12"/>
      <c r="CF87" s="12"/>
      <c r="CG87" s="12"/>
      <c r="CH87" s="12"/>
      <c r="CI87" s="12"/>
      <c r="CJ87" s="12"/>
      <c r="CK87" s="12"/>
      <c r="CL87" s="13"/>
    </row>
    <row r="88" spans="1:90" x14ac:dyDescent="0.3">
      <c r="A88" s="447" t="s">
        <v>26</v>
      </c>
      <c r="B88" s="39" t="s">
        <v>18</v>
      </c>
      <c r="C88" s="39"/>
      <c r="D88" s="481">
        <v>3</v>
      </c>
      <c r="H88" s="12"/>
      <c r="I88" s="12"/>
      <c r="J88" s="12"/>
      <c r="K88" s="12"/>
      <c r="L88" s="12"/>
      <c r="M88" s="12"/>
      <c r="N88" s="12"/>
      <c r="O88" s="12"/>
      <c r="P88" s="12"/>
      <c r="Q88" s="12"/>
      <c r="R88" s="12"/>
      <c r="S88" s="12"/>
      <c r="T88" s="12"/>
      <c r="U88" s="12"/>
      <c r="V88" s="12"/>
      <c r="W88" s="12"/>
      <c r="X88" s="12"/>
      <c r="Y88" s="12"/>
      <c r="Z88" s="12"/>
      <c r="AA88" s="12"/>
      <c r="AB88" s="12"/>
      <c r="AC88" s="12"/>
      <c r="AD88" s="12"/>
      <c r="AE88" s="12"/>
      <c r="AF88" s="12"/>
      <c r="AG88" s="12"/>
      <c r="AH88" s="12"/>
      <c r="AI88" s="12"/>
      <c r="AJ88" s="12"/>
      <c r="AK88" s="12"/>
      <c r="AL88" s="12"/>
      <c r="AM88" s="12"/>
      <c r="AN88" s="12"/>
      <c r="AO88" s="12"/>
      <c r="AP88" s="12"/>
      <c r="AQ88" s="12"/>
      <c r="AR88" s="12"/>
      <c r="AS88" s="12"/>
      <c r="AT88" s="12"/>
      <c r="AU88" s="12"/>
      <c r="AV88" s="12"/>
      <c r="AW88" s="12"/>
      <c r="AX88" s="12"/>
      <c r="AY88" s="12"/>
      <c r="AZ88" s="12"/>
      <c r="BA88" s="12"/>
      <c r="BB88" s="12"/>
      <c r="BC88" s="12"/>
      <c r="BD88" s="12"/>
      <c r="BE88" s="12"/>
      <c r="BF88" s="12"/>
      <c r="BG88" s="12"/>
      <c r="BH88" s="12"/>
      <c r="BI88" s="12"/>
      <c r="BJ88" s="12"/>
      <c r="BK88" s="12"/>
      <c r="BL88" s="12"/>
      <c r="BM88" s="12"/>
      <c r="BN88" s="12"/>
      <c r="BO88" s="12"/>
      <c r="BP88" s="12"/>
      <c r="BQ88" s="12"/>
      <c r="BR88" s="12"/>
      <c r="BS88" s="12"/>
      <c r="BT88" s="12"/>
      <c r="BU88" s="12"/>
      <c r="BV88" s="12"/>
      <c r="BW88" s="12"/>
      <c r="BX88" s="12"/>
      <c r="BY88" s="12"/>
      <c r="BZ88" s="12"/>
      <c r="CA88" s="12"/>
      <c r="CB88" s="12"/>
      <c r="CC88" s="12"/>
      <c r="CD88" s="12"/>
      <c r="CE88" s="12"/>
      <c r="CF88" s="12"/>
      <c r="CG88" s="12"/>
      <c r="CH88" s="12"/>
      <c r="CI88" s="12"/>
      <c r="CJ88" s="12"/>
      <c r="CK88" s="12"/>
      <c r="CL88" s="13"/>
    </row>
    <row r="89" spans="1:90" x14ac:dyDescent="0.3">
      <c r="A89" s="448"/>
      <c r="B89" s="39" t="s">
        <v>20</v>
      </c>
      <c r="C89" s="39"/>
      <c r="D89" s="483"/>
      <c r="H89" s="12"/>
      <c r="I89" s="12"/>
      <c r="J89" s="12"/>
      <c r="K89" s="12"/>
      <c r="L89" s="12"/>
      <c r="M89" s="12"/>
      <c r="N89" s="12"/>
      <c r="O89" s="12"/>
      <c r="P89" s="12"/>
      <c r="Q89" s="12"/>
      <c r="R89" s="12"/>
      <c r="S89" s="12"/>
      <c r="T89" s="12"/>
      <c r="U89" s="12"/>
      <c r="V89" s="12"/>
      <c r="W89" s="12"/>
      <c r="X89" s="12"/>
      <c r="Y89" s="12"/>
      <c r="Z89" s="12"/>
      <c r="AA89" s="12"/>
      <c r="AB89" s="12"/>
      <c r="AC89" s="12"/>
      <c r="AD89" s="12"/>
      <c r="AE89" s="12"/>
      <c r="AF89" s="12"/>
      <c r="AG89" s="12"/>
      <c r="AH89" s="12"/>
      <c r="AI89" s="12"/>
      <c r="AJ89" s="12"/>
      <c r="AK89" s="12"/>
      <c r="AL89" s="12"/>
      <c r="AM89" s="12"/>
      <c r="AN89" s="12"/>
      <c r="AO89" s="12"/>
      <c r="AP89" s="12"/>
      <c r="AQ89" s="12"/>
      <c r="AR89" s="12"/>
      <c r="AS89" s="12"/>
      <c r="AT89" s="12"/>
      <c r="AU89" s="12"/>
      <c r="AV89" s="12"/>
      <c r="AW89" s="12"/>
      <c r="AX89" s="12"/>
      <c r="AY89" s="12"/>
      <c r="AZ89" s="12"/>
      <c r="BA89" s="12"/>
      <c r="BB89" s="12"/>
      <c r="BC89" s="12"/>
      <c r="BD89" s="12"/>
      <c r="BE89" s="12"/>
      <c r="BF89" s="12"/>
      <c r="BG89" s="12"/>
      <c r="BH89" s="12"/>
      <c r="BI89" s="12"/>
      <c r="BJ89" s="12"/>
      <c r="BK89" s="12"/>
      <c r="BL89" s="12"/>
      <c r="BM89" s="12"/>
      <c r="BN89" s="12"/>
      <c r="BO89" s="12"/>
      <c r="BP89" s="12"/>
      <c r="BQ89" s="12"/>
      <c r="BR89" s="12"/>
      <c r="BS89" s="12"/>
      <c r="BT89" s="12"/>
      <c r="BU89" s="12"/>
      <c r="BV89" s="12"/>
      <c r="BW89" s="12"/>
      <c r="BX89" s="12"/>
      <c r="BY89" s="12"/>
      <c r="BZ89" s="12"/>
      <c r="CA89" s="12"/>
      <c r="CB89" s="12"/>
      <c r="CC89" s="12"/>
      <c r="CD89" s="12"/>
      <c r="CE89" s="12"/>
      <c r="CF89" s="12"/>
      <c r="CG89" s="12"/>
      <c r="CH89" s="12"/>
      <c r="CI89" s="12"/>
      <c r="CJ89" s="12"/>
      <c r="CK89" s="12"/>
      <c r="CL89" s="13"/>
    </row>
    <row r="90" spans="1:90" x14ac:dyDescent="0.3">
      <c r="A90" s="448"/>
      <c r="B90" s="39" t="s">
        <v>22</v>
      </c>
      <c r="C90" s="39"/>
      <c r="D90" s="483"/>
      <c r="F90" s="12"/>
      <c r="G90" s="12"/>
      <c r="H90" s="12"/>
      <c r="I90" s="12"/>
      <c r="J90" s="12"/>
      <c r="K90" s="12"/>
      <c r="L90" s="12"/>
      <c r="M90" s="12"/>
      <c r="N90" s="12"/>
      <c r="O90" s="12"/>
      <c r="P90" s="12"/>
      <c r="Q90" s="12"/>
      <c r="R90" s="12"/>
      <c r="S90" s="12"/>
      <c r="T90" s="12"/>
      <c r="U90" s="12"/>
      <c r="V90" s="12"/>
      <c r="W90" s="12"/>
      <c r="X90" s="12"/>
      <c r="Y90" s="12"/>
      <c r="Z90" s="12"/>
      <c r="AA90" s="12"/>
      <c r="AB90" s="12"/>
      <c r="AC90" s="12"/>
      <c r="AD90" s="12"/>
      <c r="AE90" s="12"/>
      <c r="AF90" s="12"/>
      <c r="AG90" s="12"/>
      <c r="AH90" s="12"/>
      <c r="AI90" s="12"/>
      <c r="AJ90" s="12"/>
      <c r="AK90" s="12"/>
      <c r="AL90" s="12"/>
      <c r="AM90" s="12"/>
      <c r="AN90" s="12"/>
      <c r="AO90" s="12"/>
      <c r="AP90" s="12"/>
      <c r="AQ90" s="12"/>
      <c r="AR90" s="12"/>
      <c r="AS90" s="12"/>
      <c r="AT90" s="12"/>
      <c r="AU90" s="12"/>
      <c r="AV90" s="12"/>
      <c r="AW90" s="12"/>
      <c r="AX90" s="12"/>
      <c r="AY90" s="12"/>
      <c r="AZ90" s="12"/>
      <c r="BA90" s="12"/>
      <c r="BB90" s="12"/>
      <c r="BC90" s="12"/>
      <c r="BD90" s="12"/>
      <c r="BE90" s="12"/>
      <c r="BF90" s="12"/>
      <c r="BG90" s="12"/>
      <c r="BH90" s="12"/>
      <c r="BI90" s="12"/>
      <c r="BJ90" s="12"/>
      <c r="BK90" s="12"/>
      <c r="BL90" s="12"/>
      <c r="BM90" s="12"/>
      <c r="BN90" s="12"/>
      <c r="BO90" s="12"/>
      <c r="BP90" s="12"/>
      <c r="BQ90" s="12"/>
      <c r="BR90" s="12"/>
      <c r="BS90" s="12"/>
      <c r="BT90" s="12"/>
      <c r="BU90" s="12"/>
      <c r="BV90" s="12"/>
      <c r="BW90" s="12"/>
      <c r="BX90" s="12"/>
      <c r="BY90" s="12"/>
      <c r="BZ90" s="12"/>
      <c r="CA90" s="12"/>
      <c r="CB90" s="12"/>
      <c r="CC90" s="12"/>
      <c r="CD90" s="12"/>
      <c r="CE90" s="12"/>
      <c r="CF90" s="12"/>
      <c r="CG90" s="12"/>
      <c r="CH90" s="12"/>
      <c r="CI90" s="12"/>
      <c r="CJ90" s="12"/>
      <c r="CK90" s="12"/>
      <c r="CL90" s="13"/>
    </row>
    <row r="91" spans="1:90" x14ac:dyDescent="0.3">
      <c r="A91" s="448"/>
      <c r="B91" s="39" t="s">
        <v>782</v>
      </c>
      <c r="C91" s="39"/>
      <c r="D91" s="452"/>
      <c r="E91" s="12"/>
      <c r="F91" s="12"/>
      <c r="G91" s="12"/>
      <c r="H91" s="12"/>
      <c r="I91" s="12"/>
      <c r="J91" s="12"/>
      <c r="K91" s="12"/>
      <c r="L91" s="12"/>
      <c r="M91" s="12"/>
      <c r="N91" s="12"/>
      <c r="O91" s="12"/>
      <c r="P91" s="12"/>
      <c r="Q91" s="12"/>
      <c r="R91" s="12"/>
      <c r="S91" s="12"/>
      <c r="T91" s="12"/>
      <c r="U91" s="12"/>
      <c r="V91" s="12"/>
      <c r="W91" s="12"/>
      <c r="X91" s="12"/>
      <c r="Y91" s="12"/>
      <c r="Z91" s="12"/>
      <c r="AA91" s="12"/>
      <c r="AB91" s="12"/>
      <c r="AC91" s="12"/>
      <c r="AD91" s="12"/>
      <c r="AE91" s="12"/>
      <c r="AF91" s="12"/>
      <c r="AG91" s="12"/>
      <c r="AH91" s="12"/>
      <c r="AI91" s="12"/>
      <c r="AJ91" s="12"/>
      <c r="AK91" s="12"/>
      <c r="AL91" s="12"/>
      <c r="AM91" s="12"/>
      <c r="AN91" s="12"/>
      <c r="AO91" s="12"/>
      <c r="AP91" s="12"/>
      <c r="AQ91" s="12"/>
      <c r="AR91" s="12"/>
      <c r="AS91" s="12"/>
      <c r="AT91" s="12"/>
      <c r="AU91" s="12"/>
      <c r="AV91" s="12"/>
      <c r="AW91" s="12"/>
      <c r="AX91" s="12"/>
      <c r="AY91" s="12"/>
      <c r="AZ91" s="12"/>
      <c r="BA91" s="12"/>
      <c r="BB91" s="12"/>
      <c r="BC91" s="12"/>
      <c r="BD91" s="12"/>
      <c r="BE91" s="12"/>
      <c r="BF91" s="12"/>
      <c r="BG91" s="12"/>
      <c r="BH91" s="12"/>
      <c r="BI91" s="12"/>
      <c r="BJ91" s="12"/>
      <c r="BK91" s="12"/>
      <c r="BL91" s="12"/>
      <c r="BM91" s="12"/>
      <c r="BN91" s="12"/>
      <c r="BO91" s="12"/>
      <c r="BP91" s="12"/>
      <c r="BQ91" s="12"/>
      <c r="BR91" s="12"/>
      <c r="BS91" s="12"/>
      <c r="BT91" s="12"/>
      <c r="BU91" s="12"/>
      <c r="BV91" s="12"/>
      <c r="BW91" s="12"/>
      <c r="BX91" s="12"/>
      <c r="BY91" s="12"/>
      <c r="BZ91" s="12"/>
      <c r="CA91" s="12"/>
      <c r="CB91" s="12"/>
      <c r="CC91" s="12"/>
      <c r="CD91" s="12"/>
      <c r="CE91" s="12"/>
      <c r="CF91" s="12"/>
      <c r="CG91" s="12"/>
      <c r="CH91" s="12"/>
      <c r="CI91" s="12"/>
      <c r="CJ91" s="12"/>
      <c r="CK91" s="12"/>
      <c r="CL91" s="13"/>
    </row>
    <row r="92" spans="1:90" x14ac:dyDescent="0.3">
      <c r="A92" s="447" t="s">
        <v>40</v>
      </c>
      <c r="B92" s="39" t="s">
        <v>41</v>
      </c>
      <c r="C92" s="39"/>
      <c r="D92" s="443">
        <v>2</v>
      </c>
      <c r="E92" s="12"/>
      <c r="F92" s="12"/>
      <c r="G92" s="12"/>
      <c r="H92" s="12"/>
      <c r="I92" s="12"/>
      <c r="J92" s="12"/>
      <c r="K92" s="12"/>
      <c r="L92" s="12"/>
      <c r="M92" s="12"/>
      <c r="N92" s="12"/>
      <c r="O92" s="12"/>
      <c r="P92" s="12"/>
      <c r="Q92" s="12"/>
      <c r="R92" s="12"/>
      <c r="S92" s="12"/>
      <c r="T92" s="12"/>
      <c r="U92" s="12"/>
      <c r="V92" s="12"/>
      <c r="W92" s="12"/>
      <c r="X92" s="12"/>
      <c r="Y92" s="12"/>
      <c r="Z92" s="12"/>
      <c r="AA92" s="12"/>
      <c r="AB92" s="12"/>
      <c r="AC92" s="12"/>
      <c r="AD92" s="12"/>
      <c r="AE92" s="12"/>
      <c r="AF92" s="12"/>
      <c r="AG92" s="12"/>
      <c r="AH92" s="12"/>
      <c r="AI92" s="12"/>
      <c r="AJ92" s="12"/>
      <c r="AK92" s="12"/>
      <c r="AL92" s="12"/>
      <c r="AM92" s="12"/>
      <c r="AN92" s="12"/>
      <c r="AO92" s="12"/>
      <c r="AP92" s="12"/>
      <c r="AQ92" s="12"/>
      <c r="AR92" s="12"/>
      <c r="AS92" s="12"/>
      <c r="AT92" s="12"/>
      <c r="AU92" s="12"/>
      <c r="AV92" s="12"/>
      <c r="AW92" s="12"/>
      <c r="AX92" s="12"/>
      <c r="AY92" s="12"/>
      <c r="AZ92" s="12"/>
      <c r="BA92" s="12"/>
      <c r="BB92" s="12"/>
      <c r="BC92" s="12"/>
      <c r="BD92" s="12"/>
      <c r="BE92" s="12"/>
      <c r="BF92" s="12"/>
      <c r="BG92" s="12"/>
      <c r="BH92" s="12"/>
      <c r="BI92" s="12"/>
      <c r="BJ92" s="12"/>
      <c r="BK92" s="12"/>
      <c r="BL92" s="12"/>
      <c r="BM92" s="12"/>
      <c r="BN92" s="12"/>
      <c r="BO92" s="12"/>
      <c r="BP92" s="12"/>
      <c r="BQ92" s="12"/>
      <c r="BR92" s="12"/>
      <c r="BS92" s="12"/>
      <c r="BT92" s="12"/>
      <c r="BU92" s="12"/>
      <c r="BV92" s="12"/>
      <c r="BW92" s="12"/>
      <c r="BX92" s="12"/>
      <c r="BY92" s="12"/>
      <c r="BZ92" s="12"/>
      <c r="CA92" s="12"/>
      <c r="CB92" s="12"/>
      <c r="CC92" s="12"/>
      <c r="CD92" s="12"/>
      <c r="CE92" s="12"/>
      <c r="CF92" s="12"/>
      <c r="CG92" s="12"/>
      <c r="CH92" s="12"/>
      <c r="CI92" s="12"/>
      <c r="CJ92" s="12"/>
      <c r="CK92" s="12"/>
      <c r="CL92" s="13"/>
    </row>
    <row r="93" spans="1:90" x14ac:dyDescent="0.3">
      <c r="A93" s="448"/>
      <c r="B93" s="39" t="s">
        <v>43</v>
      </c>
      <c r="C93" s="39"/>
      <c r="D93" s="443"/>
      <c r="E93" s="12"/>
      <c r="F93" s="12"/>
      <c r="G93" s="12"/>
      <c r="H93" s="12"/>
      <c r="I93" s="12"/>
      <c r="J93" s="12"/>
      <c r="K93" s="12"/>
      <c r="L93" s="12"/>
      <c r="M93" s="12"/>
      <c r="N93" s="12"/>
      <c r="O93" s="12"/>
      <c r="P93" s="12"/>
      <c r="Q93" s="12"/>
      <c r="R93" s="12"/>
      <c r="S93" s="12"/>
      <c r="T93" s="12"/>
      <c r="U93" s="12"/>
      <c r="V93" s="12"/>
      <c r="W93" s="12"/>
      <c r="X93" s="12"/>
      <c r="Y93" s="12"/>
      <c r="Z93" s="12"/>
      <c r="AA93" s="12"/>
      <c r="AB93" s="12"/>
      <c r="AC93" s="12"/>
      <c r="AD93" s="12"/>
      <c r="AE93" s="12"/>
      <c r="AF93" s="12"/>
      <c r="AG93" s="12"/>
      <c r="AH93" s="12"/>
      <c r="AI93" s="12"/>
      <c r="AJ93" s="12"/>
      <c r="AK93" s="12"/>
      <c r="AL93" s="12"/>
      <c r="AM93" s="12"/>
      <c r="AN93" s="12"/>
      <c r="AO93" s="12"/>
      <c r="AP93" s="12"/>
      <c r="AQ93" s="12"/>
      <c r="AR93" s="12"/>
      <c r="AS93" s="12"/>
      <c r="AT93" s="12"/>
      <c r="AU93" s="12"/>
      <c r="AV93" s="12"/>
      <c r="AW93" s="12"/>
      <c r="AX93" s="12"/>
      <c r="AY93" s="12"/>
      <c r="AZ93" s="12"/>
      <c r="BA93" s="12"/>
      <c r="BB93" s="12"/>
      <c r="BC93" s="12"/>
      <c r="BD93" s="12"/>
      <c r="BE93" s="12"/>
      <c r="BF93" s="12"/>
      <c r="BG93" s="12"/>
      <c r="BH93" s="12"/>
      <c r="BI93" s="12"/>
      <c r="BJ93" s="12"/>
      <c r="BK93" s="12"/>
      <c r="BL93" s="12"/>
      <c r="BM93" s="12"/>
      <c r="BN93" s="12"/>
      <c r="BO93" s="12"/>
      <c r="BP93" s="12"/>
      <c r="BQ93" s="12"/>
      <c r="BR93" s="12"/>
      <c r="BS93" s="12"/>
      <c r="BT93" s="12"/>
      <c r="BU93" s="12"/>
      <c r="BV93" s="12"/>
      <c r="BW93" s="12"/>
      <c r="BX93" s="12"/>
      <c r="BY93" s="12"/>
      <c r="BZ93" s="12"/>
      <c r="CA93" s="12"/>
      <c r="CB93" s="12"/>
      <c r="CC93" s="12"/>
      <c r="CD93" s="12"/>
      <c r="CE93" s="12"/>
      <c r="CF93" s="12"/>
      <c r="CG93" s="12"/>
      <c r="CH93" s="12"/>
      <c r="CI93" s="12"/>
      <c r="CJ93" s="12"/>
      <c r="CK93" s="12"/>
      <c r="CL93" s="13"/>
    </row>
    <row r="94" spans="1:90" x14ac:dyDescent="0.3">
      <c r="A94" s="448"/>
      <c r="B94" s="39" t="s">
        <v>783</v>
      </c>
      <c r="C94" s="39"/>
      <c r="D94" s="443"/>
      <c r="E94" s="12"/>
      <c r="F94" s="12"/>
      <c r="G94" s="12"/>
      <c r="H94" s="12"/>
      <c r="I94" s="12"/>
      <c r="J94" s="12"/>
      <c r="K94" s="12"/>
      <c r="L94" s="12"/>
      <c r="M94" s="12"/>
      <c r="N94" s="12"/>
      <c r="O94" s="12"/>
      <c r="P94" s="12"/>
      <c r="Q94" s="12"/>
      <c r="R94" s="12"/>
      <c r="S94" s="12"/>
      <c r="T94" s="12"/>
      <c r="U94" s="12"/>
      <c r="V94" s="12"/>
      <c r="W94" s="12"/>
      <c r="X94" s="12"/>
      <c r="Y94" s="12"/>
      <c r="Z94" s="12"/>
      <c r="AA94" s="12"/>
      <c r="AB94" s="12"/>
      <c r="AC94" s="12"/>
      <c r="AD94" s="12"/>
      <c r="AE94" s="12"/>
      <c r="AF94" s="12"/>
      <c r="AG94" s="12"/>
      <c r="AH94" s="12"/>
      <c r="AI94" s="12"/>
      <c r="AJ94" s="12"/>
      <c r="AK94" s="12"/>
      <c r="AL94" s="12"/>
      <c r="AM94" s="12"/>
      <c r="AN94" s="12"/>
      <c r="AO94" s="12"/>
      <c r="AP94" s="12"/>
      <c r="AQ94" s="12"/>
      <c r="AR94" s="12"/>
      <c r="AS94" s="12"/>
      <c r="AT94" s="12"/>
      <c r="AU94" s="12"/>
      <c r="AV94" s="12"/>
      <c r="AW94" s="12"/>
      <c r="AX94" s="12"/>
      <c r="AY94" s="12"/>
      <c r="AZ94" s="12"/>
      <c r="BA94" s="12"/>
      <c r="BB94" s="12"/>
      <c r="BC94" s="12"/>
      <c r="BD94" s="12"/>
      <c r="BE94" s="12"/>
      <c r="BF94" s="12"/>
      <c r="BG94" s="12"/>
      <c r="BH94" s="12"/>
      <c r="BI94" s="12"/>
      <c r="BJ94" s="12"/>
      <c r="BK94" s="12"/>
      <c r="BL94" s="12"/>
      <c r="BM94" s="12"/>
      <c r="BN94" s="12"/>
      <c r="BO94" s="12"/>
      <c r="BP94" s="12"/>
      <c r="BQ94" s="12"/>
      <c r="BR94" s="12"/>
      <c r="BS94" s="12"/>
      <c r="BT94" s="12"/>
      <c r="BU94" s="12"/>
      <c r="BV94" s="12"/>
      <c r="BW94" s="12"/>
      <c r="BX94" s="12"/>
      <c r="BY94" s="12"/>
      <c r="BZ94" s="12"/>
      <c r="CA94" s="12"/>
      <c r="CB94" s="12"/>
      <c r="CC94" s="12"/>
      <c r="CD94" s="12"/>
      <c r="CE94" s="12"/>
      <c r="CF94" s="12"/>
      <c r="CG94" s="12"/>
      <c r="CH94" s="12"/>
      <c r="CI94" s="12"/>
      <c r="CJ94" s="12"/>
      <c r="CK94" s="12"/>
      <c r="CL94" s="13"/>
    </row>
    <row r="95" spans="1:90" x14ac:dyDescent="0.3">
      <c r="A95" s="448"/>
      <c r="B95" s="39"/>
      <c r="C95" s="39"/>
      <c r="D95" s="443"/>
      <c r="E95" s="12"/>
      <c r="F95" s="12"/>
      <c r="G95" s="12"/>
      <c r="H95" s="12"/>
      <c r="I95" s="12"/>
      <c r="J95" s="12"/>
      <c r="K95" s="12"/>
      <c r="L95" s="12"/>
      <c r="M95" s="12"/>
      <c r="N95" s="12"/>
      <c r="O95" s="12"/>
      <c r="P95" s="12"/>
      <c r="Q95" s="12"/>
      <c r="R95" s="12"/>
      <c r="S95" s="12"/>
      <c r="T95" s="12"/>
      <c r="U95" s="12"/>
      <c r="V95" s="12"/>
      <c r="W95" s="12"/>
      <c r="X95" s="12"/>
      <c r="Y95" s="12"/>
      <c r="Z95" s="12"/>
      <c r="AA95" s="12"/>
      <c r="AB95" s="12"/>
      <c r="AC95" s="12"/>
      <c r="AD95" s="12"/>
      <c r="AE95" s="12"/>
      <c r="AF95" s="12"/>
      <c r="AG95" s="12"/>
      <c r="AH95" s="12"/>
      <c r="AI95" s="12"/>
      <c r="AJ95" s="12"/>
      <c r="AK95" s="12"/>
      <c r="AL95" s="12"/>
      <c r="AM95" s="12"/>
      <c r="AN95" s="12"/>
      <c r="AO95" s="12"/>
      <c r="AP95" s="12"/>
      <c r="AQ95" s="12"/>
      <c r="AR95" s="12"/>
      <c r="AS95" s="12"/>
      <c r="AT95" s="12"/>
      <c r="AU95" s="12"/>
      <c r="AV95" s="12"/>
      <c r="AW95" s="12"/>
      <c r="AX95" s="12"/>
      <c r="AY95" s="12"/>
      <c r="AZ95" s="12"/>
      <c r="BA95" s="12"/>
      <c r="BB95" s="12"/>
      <c r="BC95" s="12"/>
      <c r="BD95" s="12"/>
      <c r="BE95" s="12"/>
      <c r="BF95" s="12"/>
      <c r="BG95" s="12"/>
      <c r="BH95" s="12"/>
      <c r="BI95" s="12"/>
      <c r="BJ95" s="12"/>
      <c r="BK95" s="12"/>
      <c r="BL95" s="12"/>
      <c r="BM95" s="12"/>
      <c r="BN95" s="12"/>
      <c r="BO95" s="12"/>
      <c r="BP95" s="12"/>
      <c r="BQ95" s="12"/>
      <c r="BR95" s="12"/>
      <c r="BS95" s="12"/>
      <c r="BT95" s="12"/>
      <c r="BU95" s="12"/>
      <c r="BV95" s="12"/>
      <c r="BW95" s="12"/>
      <c r="BX95" s="12"/>
      <c r="BY95" s="12"/>
      <c r="BZ95" s="12"/>
      <c r="CA95" s="12"/>
      <c r="CB95" s="12"/>
      <c r="CC95" s="12"/>
      <c r="CD95" s="12"/>
      <c r="CE95" s="12"/>
      <c r="CF95" s="12"/>
      <c r="CG95" s="12"/>
      <c r="CH95" s="12"/>
      <c r="CI95" s="12"/>
      <c r="CJ95" s="12"/>
      <c r="CK95" s="12"/>
      <c r="CL95" s="13"/>
    </row>
    <row r="96" spans="1:90" x14ac:dyDescent="0.3">
      <c r="A96" s="449" t="s">
        <v>5</v>
      </c>
      <c r="B96" s="16" t="s">
        <v>4</v>
      </c>
      <c r="C96" s="75">
        <v>0.08</v>
      </c>
      <c r="D96" s="443">
        <v>1</v>
      </c>
      <c r="E96" s="12"/>
      <c r="F96" s="12"/>
      <c r="G96" s="12"/>
      <c r="H96" s="12"/>
      <c r="I96" s="12"/>
      <c r="J96" s="12"/>
      <c r="K96" s="12"/>
      <c r="L96" s="12"/>
      <c r="M96" s="12"/>
      <c r="N96" s="12"/>
      <c r="O96" s="12"/>
      <c r="P96" s="12"/>
      <c r="Q96" s="12"/>
      <c r="R96" s="12"/>
      <c r="S96" s="12"/>
      <c r="T96" s="12"/>
      <c r="U96" s="12"/>
      <c r="V96" s="12"/>
      <c r="W96" s="12"/>
      <c r="X96" s="12"/>
      <c r="Y96" s="12"/>
      <c r="Z96" s="12"/>
      <c r="AA96" s="12"/>
      <c r="AB96" s="12"/>
      <c r="AC96" s="12"/>
      <c r="AD96" s="12"/>
      <c r="AE96" s="12"/>
      <c r="AF96" s="12"/>
      <c r="AG96" s="12"/>
      <c r="AH96" s="12"/>
      <c r="AI96" s="12"/>
      <c r="AJ96" s="12"/>
      <c r="AK96" s="12"/>
      <c r="AL96" s="12"/>
      <c r="AM96" s="12"/>
      <c r="AN96" s="12"/>
      <c r="AO96" s="12"/>
      <c r="AP96" s="12"/>
      <c r="AQ96" s="12"/>
      <c r="AR96" s="12"/>
      <c r="AS96" s="12"/>
      <c r="AT96" s="12"/>
      <c r="AU96" s="12"/>
      <c r="AV96" s="12"/>
      <c r="AW96" s="12"/>
      <c r="AX96" s="12"/>
      <c r="AY96" s="12"/>
      <c r="AZ96" s="12"/>
      <c r="BA96" s="12"/>
      <c r="BB96" s="12"/>
      <c r="BC96" s="12"/>
      <c r="BD96" s="12"/>
      <c r="BE96" s="12"/>
      <c r="BF96" s="12"/>
      <c r="BG96" s="12"/>
      <c r="BH96" s="12"/>
      <c r="BI96" s="12"/>
      <c r="BJ96" s="12"/>
      <c r="BK96" s="12"/>
      <c r="BL96" s="12"/>
      <c r="BM96" s="12"/>
      <c r="BN96" s="12"/>
      <c r="BO96" s="12"/>
      <c r="BP96" s="12"/>
      <c r="BQ96" s="12"/>
      <c r="BR96" s="12"/>
      <c r="BS96" s="12"/>
      <c r="BT96" s="12"/>
      <c r="BU96" s="12"/>
      <c r="BV96" s="12"/>
      <c r="BW96" s="12"/>
      <c r="BX96" s="12"/>
      <c r="BY96" s="12"/>
      <c r="BZ96" s="12"/>
      <c r="CA96" s="12"/>
      <c r="CB96" s="12"/>
      <c r="CC96" s="12"/>
      <c r="CD96" s="12"/>
      <c r="CE96" s="12"/>
      <c r="CF96" s="12"/>
      <c r="CG96" s="12"/>
      <c r="CH96" s="12"/>
      <c r="CI96" s="12"/>
      <c r="CJ96" s="12"/>
      <c r="CK96" s="12"/>
      <c r="CL96" s="13"/>
    </row>
    <row r="97" spans="1:90" x14ac:dyDescent="0.3">
      <c r="A97" s="450"/>
      <c r="B97" s="17" t="s">
        <v>784</v>
      </c>
      <c r="C97" s="18"/>
      <c r="D97" s="444"/>
      <c r="E97" s="12"/>
      <c r="F97" s="12"/>
      <c r="G97" s="12"/>
      <c r="H97" s="12"/>
      <c r="I97" s="12"/>
      <c r="J97" s="12"/>
      <c r="K97" s="12"/>
      <c r="L97" s="12"/>
      <c r="M97" s="12"/>
      <c r="N97" s="12"/>
      <c r="O97" s="12"/>
      <c r="P97" s="12"/>
      <c r="Q97" s="12"/>
      <c r="R97" s="12"/>
      <c r="S97" s="12"/>
      <c r="T97" s="12"/>
      <c r="U97" s="12"/>
      <c r="V97" s="12"/>
      <c r="W97" s="12"/>
      <c r="X97" s="12"/>
      <c r="Y97" s="12"/>
      <c r="Z97" s="12"/>
      <c r="AA97" s="12"/>
      <c r="AB97" s="12"/>
      <c r="AC97" s="12"/>
      <c r="AD97" s="12"/>
      <c r="AE97" s="12"/>
      <c r="AF97" s="12"/>
      <c r="AG97" s="12"/>
      <c r="AH97" s="12"/>
      <c r="AI97" s="12"/>
      <c r="AJ97" s="12"/>
      <c r="AK97" s="12"/>
      <c r="AL97" s="12"/>
      <c r="AM97" s="12"/>
      <c r="AN97" s="12"/>
      <c r="AO97" s="12"/>
      <c r="AP97" s="12"/>
      <c r="AQ97" s="12"/>
      <c r="AR97" s="12"/>
      <c r="AS97" s="12"/>
      <c r="AT97" s="12"/>
      <c r="AU97" s="12"/>
      <c r="AV97" s="12"/>
      <c r="AW97" s="12"/>
      <c r="AX97" s="12"/>
      <c r="AY97" s="12"/>
      <c r="AZ97" s="12"/>
      <c r="BA97" s="12"/>
      <c r="BB97" s="12"/>
      <c r="BC97" s="12"/>
      <c r="BD97" s="12"/>
      <c r="BE97" s="12"/>
      <c r="BF97" s="12"/>
      <c r="BG97" s="12"/>
      <c r="BH97" s="12"/>
      <c r="BI97" s="12"/>
      <c r="BJ97" s="12"/>
      <c r="BK97" s="12"/>
      <c r="BL97" s="12"/>
      <c r="BM97" s="12"/>
      <c r="BN97" s="12"/>
      <c r="BO97" s="12"/>
      <c r="BP97" s="12"/>
      <c r="BQ97" s="12"/>
      <c r="BR97" s="12"/>
      <c r="BS97" s="12"/>
      <c r="BT97" s="12"/>
      <c r="BU97" s="12"/>
      <c r="BV97" s="12"/>
      <c r="BW97" s="12"/>
      <c r="BX97" s="12"/>
      <c r="BY97" s="12"/>
      <c r="BZ97" s="12"/>
      <c r="CA97" s="12"/>
      <c r="CB97" s="12"/>
      <c r="CC97" s="12"/>
      <c r="CD97" s="12"/>
      <c r="CE97" s="12"/>
      <c r="CF97" s="12"/>
      <c r="CG97" s="12"/>
      <c r="CH97" s="12"/>
      <c r="CI97" s="12"/>
      <c r="CJ97" s="12"/>
      <c r="CK97" s="12"/>
      <c r="CL97" s="13"/>
    </row>
    <row r="98" spans="1:90" x14ac:dyDescent="0.3">
      <c r="A98" s="451"/>
      <c r="B98" s="156"/>
      <c r="C98" s="18"/>
      <c r="D98" s="444"/>
      <c r="E98" s="12"/>
      <c r="F98" s="12"/>
      <c r="G98" s="12"/>
      <c r="H98" s="12"/>
      <c r="I98" s="12"/>
      <c r="J98" s="12"/>
      <c r="K98" s="12"/>
      <c r="L98" s="12"/>
      <c r="M98" s="12"/>
      <c r="N98" s="12"/>
      <c r="O98" s="12"/>
      <c r="P98" s="12"/>
      <c r="Q98" s="12"/>
      <c r="R98" s="12"/>
      <c r="S98" s="12"/>
      <c r="T98" s="12"/>
      <c r="U98" s="12"/>
      <c r="V98" s="12"/>
      <c r="W98" s="12"/>
      <c r="X98" s="12"/>
      <c r="Y98" s="12"/>
      <c r="Z98" s="12"/>
      <c r="AA98" s="12"/>
      <c r="AB98" s="12"/>
      <c r="AC98" s="12"/>
      <c r="AD98" s="12"/>
      <c r="AE98" s="12"/>
      <c r="AF98" s="12"/>
      <c r="AG98" s="12"/>
      <c r="AH98" s="12"/>
      <c r="AI98" s="12"/>
      <c r="AJ98" s="12"/>
      <c r="AK98" s="12"/>
      <c r="AL98" s="12"/>
      <c r="AM98" s="12"/>
      <c r="AN98" s="12"/>
      <c r="AO98" s="12"/>
      <c r="AP98" s="12"/>
      <c r="AQ98" s="12"/>
      <c r="AR98" s="12"/>
      <c r="AS98" s="12"/>
      <c r="AT98" s="12"/>
      <c r="AU98" s="12"/>
      <c r="AV98" s="12"/>
      <c r="AW98" s="12"/>
      <c r="AX98" s="12"/>
      <c r="AY98" s="12"/>
      <c r="AZ98" s="12"/>
      <c r="BA98" s="12"/>
      <c r="BB98" s="12"/>
      <c r="BC98" s="12"/>
      <c r="BD98" s="12"/>
      <c r="BE98" s="12"/>
      <c r="BF98" s="12"/>
      <c r="BG98" s="12"/>
      <c r="BH98" s="12"/>
      <c r="BI98" s="12"/>
      <c r="BJ98" s="12"/>
      <c r="BK98" s="12"/>
      <c r="BL98" s="12"/>
      <c r="BM98" s="12"/>
      <c r="BN98" s="12"/>
      <c r="BO98" s="12"/>
      <c r="BP98" s="12"/>
      <c r="BQ98" s="12"/>
      <c r="BR98" s="12"/>
      <c r="BS98" s="12"/>
      <c r="BT98" s="12"/>
      <c r="BU98" s="12"/>
      <c r="BV98" s="12"/>
      <c r="BW98" s="12"/>
      <c r="BX98" s="12"/>
      <c r="BY98" s="12"/>
      <c r="BZ98" s="12"/>
      <c r="CA98" s="12"/>
      <c r="CB98" s="12"/>
      <c r="CC98" s="12"/>
      <c r="CD98" s="12"/>
      <c r="CE98" s="12"/>
      <c r="CF98" s="12"/>
      <c r="CG98" s="12"/>
      <c r="CH98" s="12"/>
      <c r="CI98" s="12"/>
      <c r="CJ98" s="12"/>
      <c r="CK98" s="12"/>
      <c r="CL98" s="13"/>
    </row>
    <row r="99" spans="1:90" x14ac:dyDescent="0.3">
      <c r="A99" s="9" t="s">
        <v>29</v>
      </c>
      <c r="B99" s="21"/>
      <c r="C99" s="21"/>
      <c r="D99" s="147" t="s">
        <v>572</v>
      </c>
      <c r="E99" s="81">
        <v>0</v>
      </c>
      <c r="F99" s="10"/>
      <c r="G99" s="10"/>
      <c r="H99" s="10"/>
      <c r="I99" s="10"/>
      <c r="J99" s="10"/>
      <c r="K99" s="10"/>
      <c r="L99" s="10"/>
      <c r="M99" s="10"/>
      <c r="N99" s="10"/>
      <c r="O99" s="10"/>
      <c r="P99" s="10"/>
      <c r="Q99" s="10"/>
      <c r="R99" s="10"/>
      <c r="S99" s="10"/>
      <c r="T99" s="10"/>
      <c r="U99" s="10"/>
      <c r="V99" s="10"/>
      <c r="W99" s="10"/>
      <c r="X99" s="10"/>
      <c r="Y99" s="10"/>
      <c r="Z99" s="10"/>
      <c r="AA99" s="10"/>
      <c r="AB99" s="10"/>
      <c r="AC99" s="10"/>
      <c r="AD99" s="10"/>
      <c r="AE99" s="10"/>
      <c r="AF99" s="10"/>
      <c r="AG99" s="10"/>
      <c r="AH99" s="10"/>
      <c r="AI99" s="10"/>
      <c r="AJ99" s="10"/>
      <c r="AK99" s="10"/>
      <c r="AL99" s="10"/>
      <c r="AM99" s="10"/>
      <c r="AN99" s="10"/>
      <c r="AO99" s="10"/>
      <c r="AP99" s="10"/>
      <c r="AQ99" s="10"/>
      <c r="AR99" s="10"/>
      <c r="AS99" s="10"/>
      <c r="AT99" s="10"/>
      <c r="AU99" s="10"/>
      <c r="AV99" s="10"/>
      <c r="AW99" s="10"/>
      <c r="AX99" s="10"/>
      <c r="AY99" s="10"/>
      <c r="AZ99" s="10"/>
      <c r="BA99" s="10"/>
      <c r="BB99" s="10"/>
      <c r="BC99" s="10"/>
      <c r="BD99" s="10"/>
      <c r="BE99" s="10"/>
      <c r="BF99" s="10"/>
      <c r="BG99" s="10"/>
      <c r="BH99" s="10"/>
      <c r="BI99" s="10"/>
      <c r="BJ99" s="10"/>
      <c r="BK99" s="10"/>
      <c r="BL99" s="10"/>
      <c r="BM99" s="10"/>
      <c r="BN99" s="10"/>
      <c r="BO99" s="10"/>
      <c r="BP99" s="10"/>
      <c r="BQ99" s="10"/>
      <c r="BR99" s="10"/>
      <c r="BS99" s="10"/>
      <c r="BT99" s="10"/>
      <c r="BU99" s="10"/>
      <c r="BV99" s="10"/>
      <c r="BW99" s="10"/>
      <c r="BX99" s="10"/>
      <c r="BY99" s="10"/>
      <c r="BZ99" s="10"/>
      <c r="CA99" s="10"/>
      <c r="CB99" s="10"/>
      <c r="CC99" s="10"/>
      <c r="CD99" s="10"/>
      <c r="CE99" s="10"/>
      <c r="CF99" s="10"/>
      <c r="CG99" s="10"/>
      <c r="CH99" s="10"/>
      <c r="CI99" s="10"/>
      <c r="CJ99" s="10"/>
      <c r="CK99" s="10"/>
      <c r="CL99" s="11"/>
    </row>
    <row r="100" spans="1:90" x14ac:dyDescent="0.3">
      <c r="A100" s="447" t="s">
        <v>30</v>
      </c>
      <c r="B100" s="39" t="s">
        <v>31</v>
      </c>
      <c r="C100" s="39" t="s">
        <v>786</v>
      </c>
      <c r="D100" s="443">
        <v>1</v>
      </c>
      <c r="H100" s="12"/>
      <c r="I100" s="12"/>
      <c r="J100" s="12"/>
      <c r="K100" s="12"/>
      <c r="L100" s="12"/>
      <c r="M100" s="12"/>
      <c r="N100" s="12"/>
      <c r="O100" s="12"/>
      <c r="P100" s="12"/>
      <c r="Q100" s="12"/>
      <c r="R100" s="12"/>
      <c r="S100" s="12"/>
      <c r="T100" s="12"/>
      <c r="U100" s="12"/>
      <c r="V100" s="12"/>
      <c r="W100" s="12"/>
      <c r="X100" s="12"/>
      <c r="Y100" s="12"/>
      <c r="Z100" s="12"/>
      <c r="AA100" s="12"/>
      <c r="AB100" s="12"/>
      <c r="AC100" s="12"/>
      <c r="AD100" s="12"/>
      <c r="AE100" s="12"/>
      <c r="AF100" s="12"/>
      <c r="AG100" s="12"/>
      <c r="AH100" s="12"/>
      <c r="AI100" s="12"/>
      <c r="AJ100" s="12"/>
      <c r="AK100" s="12"/>
      <c r="AL100" s="12"/>
      <c r="AM100" s="12"/>
      <c r="AN100" s="12"/>
      <c r="AO100" s="12"/>
      <c r="AP100" s="12"/>
      <c r="AQ100" s="12"/>
      <c r="AR100" s="12"/>
      <c r="AS100" s="12"/>
      <c r="AT100" s="12"/>
      <c r="AU100" s="12"/>
      <c r="AV100" s="12"/>
      <c r="AW100" s="12"/>
      <c r="AX100" s="12"/>
      <c r="AY100" s="12"/>
      <c r="AZ100" s="12"/>
      <c r="BA100" s="12"/>
      <c r="BB100" s="12"/>
      <c r="BC100" s="12"/>
      <c r="BD100" s="12"/>
      <c r="BE100" s="12"/>
      <c r="BF100" s="12"/>
      <c r="BG100" s="12"/>
      <c r="BH100" s="12"/>
      <c r="BI100" s="12"/>
      <c r="BJ100" s="12"/>
      <c r="BK100" s="12"/>
      <c r="BL100" s="12"/>
      <c r="BM100" s="12"/>
      <c r="BN100" s="12"/>
      <c r="BO100" s="12"/>
      <c r="BP100" s="12"/>
      <c r="BQ100" s="12"/>
      <c r="BR100" s="12"/>
      <c r="BS100" s="12"/>
      <c r="BT100" s="12"/>
      <c r="BU100" s="12"/>
      <c r="BV100" s="12"/>
      <c r="BW100" s="12"/>
      <c r="BX100" s="12"/>
      <c r="BY100" s="12"/>
      <c r="BZ100" s="12"/>
      <c r="CA100" s="12"/>
      <c r="CB100" s="12"/>
      <c r="CC100" s="12"/>
      <c r="CD100" s="12"/>
      <c r="CE100" s="12"/>
      <c r="CF100" s="12"/>
      <c r="CG100" s="12"/>
      <c r="CH100" s="12"/>
      <c r="CI100" s="12"/>
      <c r="CJ100" s="12"/>
      <c r="CK100" s="12"/>
      <c r="CL100" s="13"/>
    </row>
    <row r="101" spans="1:90" x14ac:dyDescent="0.3">
      <c r="A101" s="448"/>
      <c r="B101" s="39" t="s">
        <v>34</v>
      </c>
      <c r="C101" s="39"/>
      <c r="D101" s="443"/>
      <c r="H101" s="12"/>
      <c r="I101" s="12"/>
      <c r="J101" s="12"/>
      <c r="K101" s="12"/>
      <c r="L101" s="12"/>
      <c r="M101" s="12"/>
      <c r="N101" s="12"/>
      <c r="O101" s="12"/>
      <c r="P101" s="12"/>
      <c r="Q101" s="12"/>
      <c r="R101" s="12"/>
      <c r="S101" s="12"/>
      <c r="T101" s="12"/>
      <c r="U101" s="12"/>
      <c r="V101" s="12"/>
      <c r="W101" s="12"/>
      <c r="X101" s="12"/>
      <c r="Y101" s="12"/>
      <c r="Z101" s="12"/>
      <c r="AA101" s="12"/>
      <c r="AB101" s="12"/>
      <c r="AC101" s="12"/>
      <c r="AD101" s="12"/>
      <c r="AE101" s="12"/>
      <c r="AF101" s="12"/>
      <c r="AG101" s="12"/>
      <c r="AH101" s="12"/>
      <c r="AI101" s="12"/>
      <c r="AJ101" s="12"/>
      <c r="AK101" s="12"/>
      <c r="AL101" s="12"/>
      <c r="AM101" s="12"/>
      <c r="AN101" s="12"/>
      <c r="AO101" s="12"/>
      <c r="AP101" s="12"/>
      <c r="AQ101" s="12"/>
      <c r="AR101" s="12"/>
      <c r="AS101" s="12"/>
      <c r="AT101" s="12"/>
      <c r="AU101" s="12"/>
      <c r="AV101" s="12"/>
      <c r="AW101" s="12"/>
      <c r="AX101" s="12"/>
      <c r="AY101" s="12"/>
      <c r="AZ101" s="12"/>
      <c r="BA101" s="12"/>
      <c r="BB101" s="12"/>
      <c r="BC101" s="12"/>
      <c r="BD101" s="12"/>
      <c r="BE101" s="12"/>
      <c r="BF101" s="12"/>
      <c r="BG101" s="12"/>
      <c r="BH101" s="12"/>
      <c r="BI101" s="12"/>
      <c r="BJ101" s="12"/>
      <c r="BK101" s="12"/>
      <c r="BL101" s="12"/>
      <c r="BM101" s="12"/>
      <c r="BN101" s="12"/>
      <c r="BO101" s="12"/>
      <c r="BP101" s="12"/>
      <c r="BQ101" s="12"/>
      <c r="BR101" s="12"/>
      <c r="BS101" s="12"/>
      <c r="BT101" s="12"/>
      <c r="BU101" s="12"/>
      <c r="BV101" s="12"/>
      <c r="BW101" s="12"/>
      <c r="BX101" s="12"/>
      <c r="BY101" s="12"/>
      <c r="BZ101" s="12"/>
      <c r="CA101" s="12"/>
      <c r="CB101" s="12"/>
      <c r="CC101" s="12"/>
      <c r="CD101" s="12"/>
      <c r="CE101" s="12"/>
      <c r="CF101" s="12"/>
      <c r="CG101" s="12"/>
      <c r="CH101" s="12"/>
      <c r="CI101" s="12"/>
      <c r="CJ101" s="12"/>
      <c r="CK101" s="12"/>
      <c r="CL101" s="13"/>
    </row>
    <row r="102" spans="1:90" x14ac:dyDescent="0.3">
      <c r="A102" s="448"/>
      <c r="B102" s="39" t="s">
        <v>35</v>
      </c>
      <c r="C102" s="39"/>
      <c r="D102" s="443"/>
      <c r="H102" s="12"/>
      <c r="I102" s="12"/>
      <c r="J102" s="12"/>
      <c r="K102" s="12"/>
      <c r="L102" s="12"/>
      <c r="M102" s="12"/>
      <c r="N102" s="12"/>
      <c r="O102" s="12"/>
      <c r="P102" s="12"/>
      <c r="Q102" s="12"/>
      <c r="R102" s="12"/>
      <c r="S102" s="12"/>
      <c r="T102" s="12"/>
      <c r="U102" s="12"/>
      <c r="V102" s="12"/>
      <c r="W102" s="12"/>
      <c r="X102" s="12"/>
      <c r="Y102" s="12"/>
      <c r="Z102" s="12"/>
      <c r="AA102" s="12"/>
      <c r="AB102" s="12"/>
      <c r="AC102" s="12"/>
      <c r="AD102" s="12"/>
      <c r="AE102" s="12"/>
      <c r="AF102" s="12"/>
      <c r="AG102" s="12"/>
      <c r="AH102" s="12"/>
      <c r="AI102" s="12"/>
      <c r="AJ102" s="12"/>
      <c r="AK102" s="12"/>
      <c r="AL102" s="12"/>
      <c r="AM102" s="12"/>
      <c r="AN102" s="12"/>
      <c r="AO102" s="12"/>
      <c r="AP102" s="12"/>
      <c r="AQ102" s="12"/>
      <c r="AR102" s="12"/>
      <c r="AS102" s="12"/>
      <c r="AT102" s="12"/>
      <c r="AU102" s="12"/>
      <c r="AV102" s="12"/>
      <c r="AW102" s="12"/>
      <c r="AX102" s="12"/>
      <c r="AY102" s="12"/>
      <c r="AZ102" s="12"/>
      <c r="BA102" s="12"/>
      <c r="BB102" s="12"/>
      <c r="BC102" s="12"/>
      <c r="BD102" s="12"/>
      <c r="BE102" s="12"/>
      <c r="BF102" s="12"/>
      <c r="BG102" s="12"/>
      <c r="BH102" s="12"/>
      <c r="BI102" s="12"/>
      <c r="BJ102" s="12"/>
      <c r="BK102" s="12"/>
      <c r="BL102" s="12"/>
      <c r="BM102" s="12"/>
      <c r="BN102" s="12"/>
      <c r="BO102" s="12"/>
      <c r="BP102" s="12"/>
      <c r="BQ102" s="12"/>
      <c r="BR102" s="12"/>
      <c r="BS102" s="12"/>
      <c r="BT102" s="12"/>
      <c r="BU102" s="12"/>
      <c r="BV102" s="12"/>
      <c r="BW102" s="12"/>
      <c r="BX102" s="12"/>
      <c r="BY102" s="12"/>
      <c r="BZ102" s="12"/>
      <c r="CA102" s="12"/>
      <c r="CB102" s="12"/>
      <c r="CC102" s="12"/>
      <c r="CD102" s="12"/>
      <c r="CE102" s="12"/>
      <c r="CF102" s="12"/>
      <c r="CG102" s="12"/>
      <c r="CH102" s="12"/>
      <c r="CI102" s="12"/>
      <c r="CJ102" s="12"/>
      <c r="CK102" s="12"/>
      <c r="CL102" s="13"/>
    </row>
    <row r="103" spans="1:90" x14ac:dyDescent="0.3">
      <c r="A103" s="448"/>
      <c r="B103" s="39" t="s">
        <v>36</v>
      </c>
      <c r="C103" s="39"/>
      <c r="D103" s="443"/>
      <c r="H103" s="12"/>
      <c r="I103" s="12"/>
      <c r="J103" s="12"/>
      <c r="K103" s="12"/>
      <c r="L103" s="12"/>
      <c r="M103" s="12"/>
      <c r="N103" s="12"/>
      <c r="O103" s="12"/>
      <c r="P103" s="12"/>
      <c r="Q103" s="12"/>
      <c r="R103" s="12"/>
      <c r="S103" s="12"/>
      <c r="T103" s="12"/>
      <c r="U103" s="12"/>
      <c r="V103" s="12"/>
      <c r="W103" s="12"/>
      <c r="X103" s="12"/>
      <c r="Y103" s="12"/>
      <c r="Z103" s="12"/>
      <c r="AA103" s="12"/>
      <c r="AB103" s="12"/>
      <c r="AC103" s="12"/>
      <c r="AD103" s="12"/>
      <c r="AE103" s="12"/>
      <c r="AF103" s="12"/>
      <c r="AG103" s="12"/>
      <c r="AH103" s="12"/>
      <c r="AI103" s="12"/>
      <c r="AJ103" s="12"/>
      <c r="AK103" s="12"/>
      <c r="AL103" s="12"/>
      <c r="AM103" s="12"/>
      <c r="AN103" s="12"/>
      <c r="AO103" s="12"/>
      <c r="AP103" s="12"/>
      <c r="AQ103" s="12"/>
      <c r="AR103" s="12"/>
      <c r="AS103" s="12"/>
      <c r="AT103" s="12"/>
      <c r="AU103" s="12"/>
      <c r="AV103" s="12"/>
      <c r="AW103" s="12"/>
      <c r="AX103" s="12"/>
      <c r="AY103" s="12"/>
      <c r="AZ103" s="12"/>
      <c r="BA103" s="12"/>
      <c r="BB103" s="12"/>
      <c r="BC103" s="12"/>
      <c r="BD103" s="12"/>
      <c r="BE103" s="12"/>
      <c r="BF103" s="12"/>
      <c r="BG103" s="12"/>
      <c r="BH103" s="12"/>
      <c r="BI103" s="12"/>
      <c r="BJ103" s="12"/>
      <c r="BK103" s="12"/>
      <c r="BL103" s="12"/>
      <c r="BM103" s="12"/>
      <c r="BN103" s="12"/>
      <c r="BO103" s="12"/>
      <c r="BP103" s="12"/>
      <c r="BQ103" s="12"/>
      <c r="BR103" s="12"/>
      <c r="BS103" s="12"/>
      <c r="BT103" s="12"/>
      <c r="BU103" s="12"/>
      <c r="BV103" s="12"/>
      <c r="BW103" s="12"/>
      <c r="BX103" s="12"/>
      <c r="BY103" s="12"/>
      <c r="BZ103" s="12"/>
      <c r="CA103" s="12"/>
      <c r="CB103" s="12"/>
      <c r="CC103" s="12"/>
      <c r="CD103" s="12"/>
      <c r="CE103" s="12"/>
      <c r="CF103" s="12"/>
      <c r="CG103" s="12"/>
      <c r="CH103" s="12"/>
      <c r="CI103" s="12"/>
      <c r="CJ103" s="12"/>
      <c r="CK103" s="12"/>
      <c r="CL103" s="13"/>
    </row>
    <row r="104" spans="1:90" x14ac:dyDescent="0.3">
      <c r="A104" s="9" t="s">
        <v>37</v>
      </c>
      <c r="B104" s="10"/>
      <c r="C104" s="10"/>
      <c r="D104" s="147" t="s">
        <v>573</v>
      </c>
      <c r="E104" s="81">
        <v>0</v>
      </c>
      <c r="F104" s="10"/>
      <c r="G104" s="10"/>
      <c r="H104" s="10"/>
      <c r="I104" s="10"/>
      <c r="J104" s="10"/>
      <c r="K104" s="10"/>
      <c r="L104" s="10"/>
      <c r="M104" s="10"/>
      <c r="N104" s="10"/>
      <c r="O104" s="10"/>
      <c r="P104" s="10"/>
      <c r="Q104" s="10"/>
      <c r="R104" s="10"/>
      <c r="S104" s="10"/>
      <c r="T104" s="10"/>
      <c r="U104" s="10"/>
      <c r="V104" s="10"/>
      <c r="W104" s="10"/>
      <c r="X104" s="10"/>
      <c r="Y104" s="10"/>
      <c r="Z104" s="10"/>
      <c r="AA104" s="10"/>
      <c r="AB104" s="10"/>
      <c r="AC104" s="10"/>
      <c r="AD104" s="10"/>
      <c r="AE104" s="10"/>
      <c r="AF104" s="10"/>
      <c r="AG104" s="10"/>
      <c r="AH104" s="10"/>
      <c r="AI104" s="10"/>
      <c r="AJ104" s="10"/>
      <c r="AK104" s="10"/>
      <c r="AL104" s="10"/>
      <c r="AM104" s="10"/>
      <c r="AN104" s="10"/>
      <c r="AO104" s="10"/>
      <c r="AP104" s="10"/>
      <c r="AQ104" s="10"/>
      <c r="AR104" s="10"/>
      <c r="AS104" s="10"/>
      <c r="AT104" s="10"/>
      <c r="AU104" s="10"/>
      <c r="AV104" s="10"/>
      <c r="AW104" s="10"/>
      <c r="AX104" s="10"/>
      <c r="AY104" s="10"/>
      <c r="AZ104" s="10"/>
      <c r="BA104" s="10"/>
      <c r="BB104" s="10"/>
      <c r="BC104" s="10"/>
      <c r="BD104" s="10"/>
      <c r="BE104" s="10"/>
      <c r="BF104" s="10"/>
      <c r="BG104" s="10"/>
      <c r="BH104" s="10"/>
      <c r="BI104" s="10"/>
      <c r="BJ104" s="10"/>
      <c r="BK104" s="10"/>
      <c r="BL104" s="10"/>
      <c r="BM104" s="10"/>
      <c r="BN104" s="10"/>
      <c r="BO104" s="10"/>
      <c r="BP104" s="10"/>
      <c r="BQ104" s="10"/>
      <c r="BR104" s="10"/>
      <c r="BS104" s="10"/>
      <c r="BT104" s="10"/>
      <c r="BU104" s="10"/>
      <c r="BV104" s="10"/>
      <c r="BW104" s="10"/>
      <c r="BX104" s="10"/>
      <c r="BY104" s="10"/>
      <c r="BZ104" s="10"/>
      <c r="CA104" s="10"/>
      <c r="CB104" s="10"/>
      <c r="CC104" s="10"/>
      <c r="CD104" s="10"/>
      <c r="CE104" s="10"/>
      <c r="CF104" s="10"/>
      <c r="CG104" s="10"/>
      <c r="CH104" s="10"/>
      <c r="CI104" s="10"/>
      <c r="CJ104" s="10"/>
      <c r="CK104" s="10"/>
      <c r="CL104" s="11"/>
    </row>
    <row r="105" spans="1:90" x14ac:dyDescent="0.3">
      <c r="A105" s="447" t="s">
        <v>38</v>
      </c>
      <c r="B105" s="39" t="s">
        <v>39</v>
      </c>
      <c r="C105" s="39"/>
      <c r="D105" s="443">
        <v>2</v>
      </c>
      <c r="H105" s="12"/>
      <c r="I105" s="12"/>
      <c r="J105" s="12"/>
      <c r="K105" s="12"/>
      <c r="L105" s="12"/>
      <c r="M105" s="12"/>
      <c r="N105" s="12"/>
      <c r="O105" s="12"/>
      <c r="P105" s="12"/>
      <c r="Q105" s="12"/>
      <c r="R105" s="12"/>
      <c r="S105" s="12"/>
      <c r="T105" s="12"/>
      <c r="U105" s="12"/>
      <c r="V105" s="12"/>
      <c r="W105" s="12"/>
      <c r="X105" s="12"/>
      <c r="Y105" s="12"/>
      <c r="Z105" s="12"/>
      <c r="AA105" s="12"/>
      <c r="AB105" s="12"/>
      <c r="AC105" s="12"/>
      <c r="AD105" s="12"/>
      <c r="AE105" s="12"/>
      <c r="AF105" s="12"/>
      <c r="AG105" s="12"/>
      <c r="AH105" s="12"/>
      <c r="AI105" s="12"/>
      <c r="AJ105" s="12"/>
      <c r="AK105" s="12"/>
      <c r="AL105" s="12"/>
      <c r="AM105" s="12"/>
      <c r="AN105" s="12"/>
      <c r="AO105" s="12"/>
      <c r="AP105" s="12"/>
      <c r="AQ105" s="12"/>
      <c r="AR105" s="12"/>
      <c r="AS105" s="12"/>
      <c r="AT105" s="12"/>
      <c r="AU105" s="12"/>
      <c r="AV105" s="12"/>
      <c r="AW105" s="12"/>
      <c r="AX105" s="12"/>
      <c r="AY105" s="12"/>
      <c r="AZ105" s="12"/>
      <c r="BA105" s="12"/>
      <c r="BB105" s="12"/>
      <c r="BC105" s="12"/>
      <c r="BD105" s="12"/>
      <c r="BE105" s="12"/>
      <c r="BF105" s="12"/>
      <c r="BG105" s="12"/>
      <c r="BH105" s="12"/>
      <c r="BI105" s="12"/>
      <c r="BJ105" s="12"/>
      <c r="BK105" s="12"/>
      <c r="BL105" s="12"/>
      <c r="BM105" s="12"/>
      <c r="BN105" s="12"/>
      <c r="BO105" s="12"/>
      <c r="BP105" s="12"/>
      <c r="BQ105" s="12"/>
      <c r="BR105" s="12"/>
      <c r="BS105" s="12"/>
      <c r="BT105" s="12"/>
      <c r="BU105" s="12"/>
      <c r="BV105" s="12"/>
      <c r="BW105" s="12"/>
      <c r="BX105" s="12"/>
      <c r="BY105" s="12"/>
      <c r="BZ105" s="12"/>
      <c r="CA105" s="12"/>
      <c r="CB105" s="12"/>
      <c r="CC105" s="12"/>
      <c r="CD105" s="12"/>
      <c r="CE105" s="12"/>
      <c r="CF105" s="12"/>
      <c r="CG105" s="12"/>
      <c r="CH105" s="12"/>
      <c r="CI105" s="12"/>
      <c r="CJ105" s="12"/>
      <c r="CK105" s="12"/>
      <c r="CL105" s="13"/>
    </row>
    <row r="106" spans="1:90" x14ac:dyDescent="0.3">
      <c r="A106" s="448"/>
      <c r="B106" s="38" t="s">
        <v>42</v>
      </c>
      <c r="C106" s="39"/>
      <c r="D106" s="443"/>
      <c r="H106" s="12"/>
      <c r="I106" s="12"/>
      <c r="J106" s="12"/>
      <c r="K106" s="12"/>
      <c r="L106" s="12"/>
      <c r="M106" s="12"/>
      <c r="N106" s="12"/>
      <c r="O106" s="12"/>
      <c r="P106" s="12"/>
      <c r="Q106" s="12"/>
      <c r="R106" s="12"/>
      <c r="S106" s="12"/>
      <c r="T106" s="12"/>
      <c r="U106" s="12"/>
      <c r="V106" s="12"/>
      <c r="W106" s="12"/>
      <c r="X106" s="12"/>
      <c r="Y106" s="12"/>
      <c r="Z106" s="12"/>
      <c r="AA106" s="12"/>
      <c r="AB106" s="12"/>
      <c r="AC106" s="12"/>
      <c r="AD106" s="12"/>
      <c r="AE106" s="12"/>
      <c r="AF106" s="12"/>
      <c r="AG106" s="12"/>
      <c r="AH106" s="12"/>
      <c r="AI106" s="12"/>
      <c r="AJ106" s="12"/>
      <c r="AK106" s="12"/>
      <c r="AL106" s="12"/>
      <c r="AM106" s="12"/>
      <c r="AN106" s="12"/>
      <c r="AO106" s="12"/>
      <c r="AP106" s="12"/>
      <c r="AQ106" s="12"/>
      <c r="AR106" s="12"/>
      <c r="AS106" s="12"/>
      <c r="AT106" s="12"/>
      <c r="AU106" s="12"/>
      <c r="AV106" s="12"/>
      <c r="AW106" s="12"/>
      <c r="AX106" s="12"/>
      <c r="AY106" s="12"/>
      <c r="AZ106" s="12"/>
      <c r="BA106" s="12"/>
      <c r="BB106" s="12"/>
      <c r="BC106" s="12"/>
      <c r="BD106" s="12"/>
      <c r="BE106" s="12"/>
      <c r="BF106" s="12"/>
      <c r="BG106" s="12"/>
      <c r="BH106" s="12"/>
      <c r="BI106" s="12"/>
      <c r="BJ106" s="12"/>
      <c r="BK106" s="12"/>
      <c r="BL106" s="12"/>
      <c r="BM106" s="12"/>
      <c r="BN106" s="12"/>
      <c r="BO106" s="12"/>
      <c r="BP106" s="12"/>
      <c r="BQ106" s="12"/>
      <c r="BR106" s="12"/>
      <c r="BS106" s="12"/>
      <c r="BT106" s="12"/>
      <c r="BU106" s="12"/>
      <c r="BV106" s="12"/>
      <c r="BW106" s="12"/>
      <c r="BX106" s="12"/>
      <c r="BY106" s="12"/>
      <c r="BZ106" s="12"/>
      <c r="CA106" s="12"/>
      <c r="CB106" s="12"/>
      <c r="CC106" s="12"/>
      <c r="CD106" s="12"/>
      <c r="CE106" s="12"/>
      <c r="CF106" s="12"/>
      <c r="CG106" s="12"/>
      <c r="CH106" s="12"/>
      <c r="CI106" s="12"/>
      <c r="CJ106" s="12"/>
      <c r="CK106" s="12"/>
      <c r="CL106" s="13"/>
    </row>
    <row r="107" spans="1:90" x14ac:dyDescent="0.3">
      <c r="A107" s="448"/>
      <c r="B107" s="39" t="s">
        <v>785</v>
      </c>
      <c r="C107" s="39"/>
      <c r="D107" s="443"/>
      <c r="H107" s="12"/>
      <c r="I107" s="12"/>
      <c r="J107" s="12"/>
      <c r="K107" s="12"/>
      <c r="L107" s="12"/>
      <c r="M107" s="12"/>
      <c r="N107" s="12"/>
      <c r="O107" s="12"/>
      <c r="P107" s="12"/>
      <c r="Q107" s="12"/>
      <c r="R107" s="12"/>
      <c r="S107" s="12"/>
      <c r="T107" s="12"/>
      <c r="U107" s="12"/>
      <c r="V107" s="12"/>
      <c r="W107" s="12"/>
      <c r="X107" s="12"/>
      <c r="Y107" s="12"/>
      <c r="Z107" s="12"/>
      <c r="AA107" s="12"/>
      <c r="AB107" s="12"/>
      <c r="AC107" s="12"/>
      <c r="AD107" s="12"/>
      <c r="AE107" s="12"/>
      <c r="AF107" s="12"/>
      <c r="AG107" s="12"/>
      <c r="AH107" s="12"/>
      <c r="AI107" s="12"/>
      <c r="AJ107" s="12"/>
      <c r="AK107" s="12"/>
      <c r="AL107" s="12"/>
      <c r="AM107" s="12"/>
      <c r="AN107" s="12"/>
      <c r="AO107" s="12"/>
      <c r="AP107" s="12"/>
      <c r="AQ107" s="12"/>
      <c r="AR107" s="12"/>
      <c r="AS107" s="12"/>
      <c r="AT107" s="12"/>
      <c r="AU107" s="12"/>
      <c r="AV107" s="12"/>
      <c r="AW107" s="12"/>
      <c r="AX107" s="12"/>
      <c r="AY107" s="12"/>
      <c r="AZ107" s="12"/>
      <c r="BA107" s="12"/>
      <c r="BB107" s="12"/>
      <c r="BC107" s="12"/>
      <c r="BD107" s="12"/>
      <c r="BE107" s="12"/>
      <c r="BF107" s="12"/>
      <c r="BG107" s="12"/>
      <c r="BH107" s="12"/>
      <c r="BI107" s="12"/>
      <c r="BJ107" s="12"/>
      <c r="BK107" s="12"/>
      <c r="BL107" s="12"/>
      <c r="BM107" s="12"/>
      <c r="BN107" s="12"/>
      <c r="BO107" s="12"/>
      <c r="BP107" s="12"/>
      <c r="BQ107" s="12"/>
      <c r="BR107" s="12"/>
      <c r="BS107" s="12"/>
      <c r="BT107" s="12"/>
      <c r="BU107" s="12"/>
      <c r="BV107" s="12"/>
      <c r="BW107" s="12"/>
      <c r="BX107" s="12"/>
      <c r="BY107" s="12"/>
      <c r="BZ107" s="12"/>
      <c r="CA107" s="12"/>
      <c r="CB107" s="12"/>
      <c r="CC107" s="12"/>
      <c r="CD107" s="12"/>
      <c r="CE107" s="12"/>
      <c r="CF107" s="12"/>
      <c r="CG107" s="12"/>
      <c r="CH107" s="12"/>
      <c r="CI107" s="12"/>
      <c r="CJ107" s="12"/>
      <c r="CK107" s="12"/>
      <c r="CL107" s="13"/>
    </row>
    <row r="108" spans="1:90" ht="15" thickBot="1" x14ac:dyDescent="0.35">
      <c r="A108" s="448"/>
      <c r="B108" s="7"/>
      <c r="C108" s="39"/>
      <c r="D108" s="443"/>
      <c r="H108" s="41"/>
      <c r="I108" s="41"/>
      <c r="J108" s="41"/>
      <c r="K108" s="41"/>
      <c r="L108" s="41"/>
      <c r="M108" s="41"/>
      <c r="N108" s="41"/>
      <c r="O108" s="41"/>
      <c r="P108" s="41"/>
      <c r="Q108" s="41"/>
      <c r="R108" s="41"/>
      <c r="S108" s="41"/>
      <c r="T108" s="41"/>
      <c r="U108" s="41"/>
      <c r="V108" s="41"/>
      <c r="W108" s="41"/>
      <c r="X108" s="41"/>
      <c r="Y108" s="41"/>
      <c r="Z108" s="41"/>
      <c r="AA108" s="41"/>
      <c r="AB108" s="41"/>
      <c r="AC108" s="41"/>
      <c r="AD108" s="41"/>
      <c r="AE108" s="41"/>
      <c r="AF108" s="41"/>
      <c r="AG108" s="41"/>
      <c r="AH108" s="41"/>
      <c r="AI108" s="41"/>
      <c r="AJ108" s="41"/>
      <c r="AK108" s="41"/>
      <c r="AL108" s="41"/>
      <c r="AM108" s="41"/>
      <c r="AN108" s="41"/>
      <c r="AO108" s="41"/>
      <c r="AP108" s="41"/>
      <c r="AQ108" s="41"/>
      <c r="AR108" s="41"/>
      <c r="AS108" s="41"/>
      <c r="AT108" s="41"/>
      <c r="AU108" s="41"/>
      <c r="AV108" s="41"/>
      <c r="AW108" s="41"/>
      <c r="AX108" s="41"/>
      <c r="AY108" s="41"/>
      <c r="AZ108" s="41"/>
      <c r="BA108" s="41"/>
      <c r="BB108" s="41"/>
      <c r="BC108" s="41"/>
      <c r="BD108" s="41"/>
      <c r="BE108" s="41"/>
      <c r="BF108" s="41"/>
      <c r="BG108" s="41"/>
      <c r="BH108" s="41"/>
      <c r="BI108" s="41"/>
      <c r="BJ108" s="41"/>
      <c r="BK108" s="41"/>
      <c r="BL108" s="41"/>
      <c r="BM108" s="41"/>
      <c r="BN108" s="41"/>
      <c r="BO108" s="41"/>
      <c r="BP108" s="41"/>
      <c r="BQ108" s="41"/>
      <c r="BR108" s="41"/>
      <c r="BS108" s="41"/>
      <c r="BT108" s="41"/>
      <c r="BU108" s="41"/>
      <c r="BV108" s="41"/>
      <c r="BW108" s="41"/>
      <c r="BX108" s="41"/>
      <c r="BY108" s="41"/>
      <c r="BZ108" s="41"/>
      <c r="CA108" s="41"/>
      <c r="CB108" s="41"/>
      <c r="CC108" s="41"/>
      <c r="CD108" s="41"/>
      <c r="CE108" s="41"/>
      <c r="CF108" s="41"/>
      <c r="CG108" s="41"/>
      <c r="CH108" s="41"/>
      <c r="CI108" s="41"/>
      <c r="CJ108" s="41"/>
      <c r="CK108" s="41"/>
      <c r="CL108" s="42"/>
    </row>
    <row r="109" spans="1:90" x14ac:dyDescent="0.3">
      <c r="A109" s="9" t="s">
        <v>66</v>
      </c>
      <c r="B109" s="21"/>
      <c r="C109" s="21"/>
      <c r="D109" s="10"/>
      <c r="E109" s="10"/>
      <c r="F109" s="10"/>
      <c r="G109" s="10"/>
      <c r="H109" s="10"/>
      <c r="I109" s="10"/>
      <c r="J109" s="10"/>
      <c r="K109" s="10"/>
      <c r="L109" s="10"/>
      <c r="M109" s="10"/>
      <c r="N109" s="10"/>
      <c r="O109" s="10"/>
      <c r="P109" s="10"/>
      <c r="Q109" s="10"/>
      <c r="R109" s="10"/>
      <c r="S109" s="10"/>
      <c r="T109" s="10"/>
      <c r="U109" s="10"/>
      <c r="V109" s="10"/>
      <c r="W109" s="10"/>
      <c r="X109" s="10"/>
      <c r="Y109" s="10"/>
      <c r="Z109" s="10"/>
      <c r="AA109" s="10"/>
      <c r="AB109" s="10"/>
      <c r="AC109" s="10"/>
      <c r="AD109" s="10"/>
      <c r="AE109" s="10"/>
      <c r="AF109" s="10"/>
      <c r="AG109" s="10"/>
      <c r="AH109" s="10"/>
      <c r="AI109" s="10"/>
      <c r="AJ109" s="10"/>
      <c r="AK109" s="10"/>
      <c r="AL109" s="10"/>
      <c r="AM109" s="10"/>
      <c r="AN109" s="10"/>
      <c r="AO109" s="10"/>
      <c r="AP109" s="10"/>
      <c r="AQ109" s="10"/>
      <c r="AR109" s="10"/>
      <c r="AS109" s="10"/>
      <c r="AT109" s="10"/>
      <c r="AU109" s="10"/>
      <c r="AV109" s="10"/>
      <c r="AW109" s="10"/>
      <c r="AX109" s="10"/>
      <c r="AY109" s="10"/>
      <c r="AZ109" s="10"/>
      <c r="BA109" s="10"/>
      <c r="BB109" s="10"/>
      <c r="BC109" s="10"/>
      <c r="BD109" s="10"/>
      <c r="BE109" s="10"/>
      <c r="BF109" s="10"/>
      <c r="BG109" s="10"/>
      <c r="BH109" s="10"/>
      <c r="BI109" s="10"/>
      <c r="BJ109" s="10"/>
      <c r="BK109" s="10"/>
      <c r="BL109" s="10"/>
      <c r="BM109" s="10"/>
      <c r="BN109" s="10"/>
      <c r="BO109" s="10"/>
      <c r="BP109" s="10"/>
      <c r="BQ109" s="10"/>
      <c r="BR109" s="10"/>
      <c r="BS109" s="10"/>
      <c r="BT109" s="10"/>
      <c r="BU109" s="10"/>
      <c r="BV109" s="10"/>
      <c r="BW109" s="10"/>
      <c r="BX109" s="10"/>
      <c r="BY109" s="10"/>
      <c r="BZ109" s="10"/>
      <c r="CA109" s="10"/>
      <c r="CB109" s="10"/>
      <c r="CC109" s="10"/>
      <c r="CD109" s="10"/>
      <c r="CE109" s="10"/>
      <c r="CF109" s="10"/>
      <c r="CG109" s="10"/>
      <c r="CH109" s="10"/>
      <c r="CI109" s="10"/>
      <c r="CJ109" s="10"/>
      <c r="CK109" s="10"/>
      <c r="CL109" s="11"/>
    </row>
    <row r="110" spans="1:90" x14ac:dyDescent="0.3">
      <c r="A110" s="147" t="s">
        <v>6</v>
      </c>
      <c r="B110" s="33" t="s">
        <v>190</v>
      </c>
      <c r="C110" s="77">
        <v>0.2</v>
      </c>
      <c r="K110" s="167"/>
      <c r="L110" s="167"/>
      <c r="M110" s="167"/>
      <c r="N110" s="167"/>
      <c r="O110" s="167"/>
      <c r="P110" s="167"/>
      <c r="Q110" s="167"/>
      <c r="R110" s="167"/>
      <c r="S110" s="167"/>
      <c r="T110" s="167"/>
    </row>
    <row r="111" spans="1:90" x14ac:dyDescent="0.3">
      <c r="A111" s="9" t="s">
        <v>67</v>
      </c>
      <c r="B111" s="21"/>
      <c r="C111" s="21"/>
      <c r="D111" s="10"/>
      <c r="E111" s="10"/>
      <c r="F111" s="10"/>
      <c r="G111" s="10"/>
      <c r="H111" s="10"/>
      <c r="I111" s="10"/>
      <c r="J111" s="10"/>
      <c r="K111" s="10"/>
      <c r="L111" s="10"/>
      <c r="M111" s="10"/>
      <c r="N111" s="10"/>
      <c r="O111" s="10"/>
      <c r="P111" s="10"/>
      <c r="Q111" s="10"/>
      <c r="R111" s="10"/>
      <c r="S111" s="10"/>
      <c r="T111" s="10"/>
      <c r="U111" s="10"/>
      <c r="V111" s="10"/>
      <c r="W111" s="10"/>
      <c r="X111" s="10"/>
      <c r="Y111" s="10"/>
      <c r="Z111" s="10"/>
      <c r="AA111" s="10"/>
      <c r="AB111" s="10"/>
      <c r="AC111" s="10"/>
      <c r="AD111" s="10"/>
      <c r="AE111" s="10"/>
      <c r="AF111" s="10"/>
      <c r="AG111" s="10"/>
      <c r="AH111" s="10"/>
      <c r="AI111" s="10"/>
      <c r="AJ111" s="10"/>
      <c r="AK111" s="10"/>
      <c r="AL111" s="10"/>
      <c r="AM111" s="10"/>
      <c r="AN111" s="10"/>
      <c r="AO111" s="10"/>
      <c r="AP111" s="10"/>
      <c r="AQ111" s="10"/>
      <c r="AR111" s="10"/>
      <c r="AS111" s="10"/>
      <c r="AT111" s="10"/>
      <c r="AU111" s="10"/>
      <c r="AV111" s="10"/>
      <c r="AW111" s="10"/>
      <c r="AX111" s="10"/>
      <c r="AY111" s="10"/>
      <c r="AZ111" s="10"/>
      <c r="BA111" s="10"/>
      <c r="BB111" s="10"/>
      <c r="BC111" s="10"/>
      <c r="BD111" s="10"/>
      <c r="BE111" s="10"/>
      <c r="BF111" s="10"/>
      <c r="BG111" s="10"/>
      <c r="BH111" s="10"/>
      <c r="BI111" s="10"/>
      <c r="BJ111" s="10"/>
      <c r="BK111" s="10"/>
      <c r="BL111" s="10"/>
      <c r="BM111" s="10"/>
      <c r="BN111" s="10"/>
      <c r="BO111" s="10"/>
      <c r="BP111" s="10"/>
      <c r="BQ111" s="10"/>
      <c r="BR111" s="10"/>
      <c r="BS111" s="10"/>
      <c r="BT111" s="10"/>
      <c r="BU111" s="10"/>
      <c r="BV111" s="10"/>
      <c r="BW111" s="10"/>
      <c r="BX111" s="10"/>
      <c r="BY111" s="10"/>
      <c r="BZ111" s="10"/>
      <c r="CA111" s="10"/>
      <c r="CB111" s="10"/>
      <c r="CC111" s="10"/>
      <c r="CD111" s="10"/>
      <c r="CE111" s="10"/>
      <c r="CF111" s="10"/>
      <c r="CG111" s="10"/>
      <c r="CH111" s="10"/>
      <c r="CI111" s="10"/>
      <c r="CJ111" s="10"/>
      <c r="CK111" s="10"/>
      <c r="CL111" s="11"/>
    </row>
    <row r="112" spans="1:90" x14ac:dyDescent="0.3">
      <c r="A112" s="147" t="s">
        <v>7</v>
      </c>
      <c r="B112" s="33" t="s">
        <v>190</v>
      </c>
      <c r="C112" s="77">
        <v>0.2</v>
      </c>
      <c r="K112" s="167"/>
      <c r="L112" s="167"/>
      <c r="M112" s="167"/>
      <c r="N112" s="167"/>
      <c r="O112" s="167"/>
      <c r="P112" s="167"/>
      <c r="Q112" s="167"/>
      <c r="R112" s="167"/>
      <c r="S112" s="167"/>
      <c r="T112" s="167"/>
    </row>
    <row r="113" spans="1:20" x14ac:dyDescent="0.3">
      <c r="K113" s="167"/>
      <c r="L113" s="167"/>
      <c r="M113" s="167"/>
      <c r="N113" s="167"/>
      <c r="O113" s="167"/>
      <c r="P113" s="167"/>
      <c r="Q113" s="167"/>
      <c r="R113" s="167"/>
      <c r="S113" s="167"/>
      <c r="T113" s="167"/>
    </row>
    <row r="114" spans="1:20" x14ac:dyDescent="0.3">
      <c r="A114" s="80" t="s">
        <v>440</v>
      </c>
      <c r="B114" s="10"/>
      <c r="C114" s="10"/>
      <c r="D114" s="10"/>
      <c r="E114" s="209"/>
    </row>
    <row r="115" spans="1:20" x14ac:dyDescent="0.3">
      <c r="A115" s="484" t="s">
        <v>439</v>
      </c>
      <c r="B115" s="485"/>
      <c r="C115" s="485"/>
      <c r="D115" s="485"/>
      <c r="E115" s="486"/>
    </row>
    <row r="116" spans="1:20" x14ac:dyDescent="0.3">
      <c r="A116" s="211" t="s">
        <v>210</v>
      </c>
      <c r="B116" s="55" t="s">
        <v>202</v>
      </c>
      <c r="C116" s="214">
        <v>2.9</v>
      </c>
      <c r="D116" s="44"/>
      <c r="E116" s="44"/>
    </row>
    <row r="117" spans="1:20" x14ac:dyDescent="0.3">
      <c r="C117" s="208"/>
      <c r="D117" s="208"/>
      <c r="E117" s="208"/>
    </row>
    <row r="118" spans="1:20" x14ac:dyDescent="0.3">
      <c r="A118" s="80" t="s">
        <v>436</v>
      </c>
      <c r="B118" s="10"/>
      <c r="C118" s="10"/>
      <c r="D118" s="10"/>
      <c r="E118" s="209"/>
      <c r="F118" s="44"/>
      <c r="G118" s="44"/>
      <c r="H118" s="44"/>
      <c r="I118" s="44"/>
      <c r="J118" s="44"/>
      <c r="K118" s="44"/>
      <c r="L118" s="44"/>
      <c r="M118" s="44"/>
      <c r="N118" s="44"/>
      <c r="O118" s="44"/>
      <c r="P118" s="44"/>
      <c r="Q118" s="44"/>
      <c r="R118" s="44"/>
      <c r="S118" s="44"/>
      <c r="T118" s="44"/>
    </row>
    <row r="119" spans="1:20" x14ac:dyDescent="0.3">
      <c r="A119" s="211" t="s">
        <v>435</v>
      </c>
      <c r="B119" s="212" t="s">
        <v>80</v>
      </c>
      <c r="C119" s="214">
        <v>1</v>
      </c>
      <c r="D119" s="44"/>
      <c r="E119" s="45"/>
      <c r="F119" s="167"/>
      <c r="G119" s="167"/>
      <c r="H119" s="167"/>
      <c r="I119" s="44"/>
      <c r="J119" s="44"/>
      <c r="K119" s="44"/>
      <c r="L119" s="44"/>
      <c r="M119" s="44"/>
      <c r="N119" s="44"/>
      <c r="O119" s="44"/>
      <c r="P119" s="44"/>
      <c r="Q119" s="44"/>
      <c r="R119" s="44"/>
      <c r="S119" s="44"/>
      <c r="T119" s="44"/>
    </row>
    <row r="120" spans="1:20" x14ac:dyDescent="0.3">
      <c r="C120" s="167"/>
      <c r="D120" s="167"/>
      <c r="E120" s="167"/>
      <c r="F120" s="167"/>
      <c r="G120" s="167"/>
      <c r="H120" s="167"/>
      <c r="I120" s="167"/>
      <c r="J120" s="167"/>
      <c r="K120" s="167"/>
      <c r="L120" s="167"/>
      <c r="M120" s="167"/>
      <c r="N120" s="167"/>
      <c r="O120" s="167"/>
      <c r="P120" s="167"/>
      <c r="Q120" s="167"/>
      <c r="R120" s="167"/>
      <c r="S120" s="167"/>
      <c r="T120" s="167"/>
    </row>
    <row r="121" spans="1:20" x14ac:dyDescent="0.3">
      <c r="A121" s="80" t="s">
        <v>595</v>
      </c>
      <c r="B121" s="10"/>
      <c r="C121" s="10"/>
      <c r="D121" s="10"/>
      <c r="E121" s="10"/>
      <c r="F121" s="209"/>
      <c r="G121" s="44"/>
      <c r="H121" s="44"/>
      <c r="I121" s="44"/>
      <c r="J121" s="44"/>
      <c r="K121" s="44"/>
      <c r="L121" s="44"/>
      <c r="M121" s="44"/>
      <c r="N121" s="44"/>
      <c r="O121" s="44"/>
      <c r="P121" s="44"/>
      <c r="Q121" s="44"/>
      <c r="R121" s="44"/>
      <c r="S121" s="44"/>
      <c r="T121" s="44"/>
    </row>
    <row r="122" spans="1:20" x14ac:dyDescent="0.3">
      <c r="A122" s="455" t="s">
        <v>589</v>
      </c>
      <c r="B122" s="64" t="s">
        <v>590</v>
      </c>
      <c r="C122" s="267">
        <v>2015</v>
      </c>
      <c r="D122" s="469" t="s">
        <v>603</v>
      </c>
      <c r="E122" s="470" t="s">
        <v>590</v>
      </c>
      <c r="F122" s="452">
        <v>2015</v>
      </c>
      <c r="G122" s="265"/>
      <c r="H122" s="265"/>
      <c r="I122" s="48"/>
      <c r="J122" s="48"/>
      <c r="K122" s="48"/>
      <c r="L122" s="48"/>
      <c r="M122" s="48"/>
      <c r="N122" s="48"/>
      <c r="O122" s="48"/>
      <c r="P122" s="48"/>
      <c r="Q122" s="48"/>
      <c r="R122" s="48"/>
      <c r="S122" s="48"/>
      <c r="T122" s="48"/>
    </row>
    <row r="123" spans="1:20" ht="28.8" x14ac:dyDescent="0.3">
      <c r="A123" s="455"/>
      <c r="B123" s="266" t="s">
        <v>591</v>
      </c>
      <c r="C123" s="268">
        <v>0</v>
      </c>
      <c r="D123" s="466"/>
      <c r="E123" s="467"/>
      <c r="F123" s="443"/>
      <c r="G123" s="265"/>
      <c r="H123" s="265"/>
      <c r="I123" s="48"/>
      <c r="J123" s="48"/>
      <c r="K123" s="48"/>
      <c r="L123" s="48"/>
      <c r="M123" s="48"/>
      <c r="N123" s="48"/>
      <c r="O123" s="48"/>
      <c r="P123" s="48"/>
      <c r="Q123" s="48"/>
      <c r="R123" s="48"/>
      <c r="S123" s="48"/>
      <c r="T123" s="48"/>
    </row>
    <row r="124" spans="1:20" x14ac:dyDescent="0.3">
      <c r="A124" s="455" t="s">
        <v>592</v>
      </c>
      <c r="B124" s="64" t="s">
        <v>590</v>
      </c>
      <c r="C124" s="267">
        <v>2015</v>
      </c>
      <c r="D124" s="466"/>
      <c r="E124" s="467" t="s">
        <v>591</v>
      </c>
      <c r="F124" s="479">
        <v>0</v>
      </c>
    </row>
    <row r="125" spans="1:20" ht="28.8" x14ac:dyDescent="0.3">
      <c r="A125" s="455"/>
      <c r="B125" s="266" t="s">
        <v>591</v>
      </c>
      <c r="C125" s="268">
        <v>0</v>
      </c>
      <c r="D125" s="466"/>
      <c r="E125" s="468"/>
      <c r="F125" s="443"/>
    </row>
    <row r="126" spans="1:20" x14ac:dyDescent="0.3">
      <c r="A126" s="455" t="s">
        <v>593</v>
      </c>
      <c r="B126" s="64" t="s">
        <v>590</v>
      </c>
      <c r="C126" s="267">
        <v>2015</v>
      </c>
      <c r="D126" s="455" t="s">
        <v>604</v>
      </c>
      <c r="E126" s="467" t="s">
        <v>590</v>
      </c>
      <c r="F126" s="443">
        <v>2015</v>
      </c>
    </row>
    <row r="127" spans="1:20" ht="28.8" x14ac:dyDescent="0.3">
      <c r="A127" s="455"/>
      <c r="B127" s="266" t="s">
        <v>591</v>
      </c>
      <c r="C127" s="268">
        <v>0</v>
      </c>
      <c r="D127" s="466"/>
      <c r="E127" s="467"/>
      <c r="F127" s="443"/>
    </row>
    <row r="128" spans="1:20" x14ac:dyDescent="0.3">
      <c r="A128" s="455" t="s">
        <v>594</v>
      </c>
      <c r="B128" s="64" t="s">
        <v>590</v>
      </c>
      <c r="C128" s="267">
        <v>2015</v>
      </c>
      <c r="D128" s="466"/>
      <c r="E128" s="467" t="s">
        <v>591</v>
      </c>
      <c r="F128" s="479">
        <v>0</v>
      </c>
      <c r="G128" s="49"/>
      <c r="H128" s="44"/>
      <c r="I128" s="46"/>
      <c r="J128" s="46"/>
      <c r="K128" s="46"/>
      <c r="L128" s="46"/>
      <c r="M128" s="46"/>
      <c r="N128" s="46"/>
      <c r="O128" s="46"/>
      <c r="P128" s="46"/>
      <c r="Q128" s="46"/>
      <c r="R128" s="46"/>
      <c r="S128" s="46"/>
      <c r="T128" s="46"/>
    </row>
    <row r="129" spans="1:20" ht="28.8" x14ac:dyDescent="0.3">
      <c r="A129" s="455"/>
      <c r="B129" s="266" t="s">
        <v>591</v>
      </c>
      <c r="C129" s="268">
        <v>0</v>
      </c>
      <c r="D129" s="466"/>
      <c r="E129" s="468"/>
      <c r="F129" s="443"/>
    </row>
    <row r="130" spans="1:20" x14ac:dyDescent="0.3">
      <c r="A130" s="455" t="s">
        <v>29</v>
      </c>
      <c r="B130" s="64" t="s">
        <v>590</v>
      </c>
      <c r="C130" s="267">
        <v>2015</v>
      </c>
    </row>
    <row r="131" spans="1:20" ht="28.8" x14ac:dyDescent="0.3">
      <c r="A131" s="455"/>
      <c r="B131" s="266" t="s">
        <v>591</v>
      </c>
      <c r="C131" s="268">
        <v>0</v>
      </c>
    </row>
    <row r="132" spans="1:20" x14ac:dyDescent="0.3">
      <c r="A132" s="269" t="s">
        <v>596</v>
      </c>
      <c r="B132" s="15"/>
      <c r="C132" s="15"/>
    </row>
    <row r="133" spans="1:20" x14ac:dyDescent="0.3">
      <c r="A133" s="15"/>
      <c r="B133" s="15"/>
      <c r="C133" s="15"/>
    </row>
    <row r="134" spans="1:20" s="326" customFormat="1" x14ac:dyDescent="0.3">
      <c r="A134" s="80" t="s">
        <v>892</v>
      </c>
      <c r="B134" s="10"/>
      <c r="C134" s="10"/>
      <c r="D134" s="10"/>
      <c r="E134" s="209"/>
      <c r="F134" s="44"/>
      <c r="G134" s="44"/>
      <c r="H134" s="44"/>
      <c r="I134" s="44"/>
      <c r="J134" s="44"/>
      <c r="K134" s="44"/>
      <c r="L134" s="44"/>
      <c r="M134" s="44"/>
      <c r="N134" s="44"/>
      <c r="O134" s="44"/>
      <c r="P134" s="44"/>
      <c r="Q134" s="44"/>
      <c r="R134" s="44"/>
      <c r="S134" s="44"/>
      <c r="T134" s="44"/>
    </row>
    <row r="135" spans="1:20" s="326" customFormat="1" x14ac:dyDescent="0.3">
      <c r="A135" s="211" t="s">
        <v>893</v>
      </c>
      <c r="B135" s="212" t="s">
        <v>80</v>
      </c>
      <c r="C135" s="214">
        <v>1</v>
      </c>
      <c r="D135" s="44"/>
      <c r="E135" s="45"/>
      <c r="F135" s="344"/>
      <c r="G135" s="344"/>
      <c r="H135" s="344"/>
      <c r="I135" s="44"/>
      <c r="J135" s="44"/>
      <c r="K135" s="44"/>
      <c r="L135" s="44"/>
      <c r="M135" s="44"/>
      <c r="N135" s="44"/>
      <c r="O135" s="44"/>
      <c r="P135" s="44"/>
      <c r="Q135" s="44"/>
      <c r="R135" s="44"/>
      <c r="S135" s="44"/>
      <c r="T135" s="44"/>
    </row>
    <row r="136" spans="1:20" s="326" customFormat="1" x14ac:dyDescent="0.3">
      <c r="A136" s="211" t="s">
        <v>894</v>
      </c>
      <c r="B136" s="212" t="s">
        <v>80</v>
      </c>
      <c r="C136" s="214">
        <v>0</v>
      </c>
    </row>
    <row r="137" spans="1:20" x14ac:dyDescent="0.3">
      <c r="A137" s="15"/>
      <c r="B137" s="15"/>
      <c r="C137" s="15"/>
    </row>
    <row r="138" spans="1:20" x14ac:dyDescent="0.3">
      <c r="A138" s="15"/>
      <c r="B138" s="15"/>
      <c r="C138" s="15"/>
    </row>
    <row r="139" spans="1:20" x14ac:dyDescent="0.3">
      <c r="A139" s="15"/>
      <c r="B139" s="15"/>
      <c r="C139" s="15"/>
    </row>
    <row r="140" spans="1:20" hidden="1" x14ac:dyDescent="0.3">
      <c r="A140" s="15"/>
      <c r="B140" s="15"/>
      <c r="C140" s="15"/>
    </row>
    <row r="141" spans="1:20" hidden="1" x14ac:dyDescent="0.3">
      <c r="A141" s="15"/>
      <c r="B141" s="15"/>
      <c r="C141" s="15"/>
    </row>
    <row r="142" spans="1:20" hidden="1" x14ac:dyDescent="0.3">
      <c r="A142" s="15"/>
      <c r="B142" s="15"/>
      <c r="C142" s="15"/>
    </row>
    <row r="143" spans="1:20" hidden="1" x14ac:dyDescent="0.3">
      <c r="A143" s="15"/>
      <c r="B143" s="15"/>
      <c r="C143" s="15"/>
    </row>
    <row r="144" spans="1:20" hidden="1" x14ac:dyDescent="0.3">
      <c r="A144" s="15"/>
      <c r="B144" s="15"/>
      <c r="C144" s="15"/>
    </row>
    <row r="145" spans="1:3" hidden="1" x14ac:dyDescent="0.3">
      <c r="A145" s="15"/>
      <c r="B145" s="15"/>
      <c r="C145" s="15"/>
    </row>
    <row r="146" spans="1:3" hidden="1" x14ac:dyDescent="0.3">
      <c r="A146" s="15"/>
      <c r="B146" s="15"/>
      <c r="C146" s="15"/>
    </row>
    <row r="147" spans="1:3" hidden="1" x14ac:dyDescent="0.3">
      <c r="A147" s="15"/>
      <c r="B147" s="15"/>
      <c r="C147" s="15"/>
    </row>
    <row r="148" spans="1:3" hidden="1" x14ac:dyDescent="0.3">
      <c r="A148" s="15"/>
      <c r="B148" s="15"/>
      <c r="C148" s="15"/>
    </row>
    <row r="149" spans="1:3" hidden="1" x14ac:dyDescent="0.3">
      <c r="A149" s="15"/>
      <c r="B149" s="15"/>
      <c r="C149" s="15"/>
    </row>
    <row r="150" spans="1:3" hidden="1" x14ac:dyDescent="0.3">
      <c r="A150" s="15"/>
      <c r="B150" s="15"/>
      <c r="C150" s="15"/>
    </row>
    <row r="151" spans="1:3" hidden="1" x14ac:dyDescent="0.3">
      <c r="A151" s="15"/>
      <c r="B151" s="15"/>
      <c r="C151" s="15"/>
    </row>
    <row r="152" spans="1:3" hidden="1" x14ac:dyDescent="0.3">
      <c r="A152" s="15"/>
      <c r="B152" s="15"/>
      <c r="C152" s="15"/>
    </row>
    <row r="153" spans="1:3" hidden="1" x14ac:dyDescent="0.3">
      <c r="A153" s="15"/>
      <c r="B153" s="15"/>
      <c r="C153" s="15"/>
    </row>
    <row r="154" spans="1:3" hidden="1" x14ac:dyDescent="0.3">
      <c r="A154" s="15"/>
      <c r="B154" s="15"/>
      <c r="C154" s="15"/>
    </row>
    <row r="155" spans="1:3" hidden="1" x14ac:dyDescent="0.3">
      <c r="A155" s="15"/>
      <c r="B155" s="15"/>
      <c r="C155" s="15"/>
    </row>
    <row r="156" spans="1:3" hidden="1" x14ac:dyDescent="0.3">
      <c r="A156" s="15"/>
      <c r="B156" s="15"/>
      <c r="C156" s="15"/>
    </row>
    <row r="157" spans="1:3" hidden="1" x14ac:dyDescent="0.3">
      <c r="A157" s="15"/>
      <c r="B157" s="15"/>
      <c r="C157" s="15"/>
    </row>
    <row r="158" spans="1:3" hidden="1" x14ac:dyDescent="0.3">
      <c r="A158" s="15"/>
      <c r="B158" s="15"/>
      <c r="C158" s="15"/>
    </row>
    <row r="159" spans="1:3" hidden="1" x14ac:dyDescent="0.3">
      <c r="A159" s="15"/>
      <c r="B159" s="15"/>
      <c r="C159" s="15"/>
    </row>
    <row r="160" spans="1:3" hidden="1" x14ac:dyDescent="0.3">
      <c r="A160" s="15"/>
      <c r="B160" s="15"/>
      <c r="C160" s="15"/>
    </row>
    <row r="161" spans="1:3" hidden="1" x14ac:dyDescent="0.3">
      <c r="A161" s="15"/>
      <c r="B161" s="15"/>
      <c r="C161" s="15"/>
    </row>
    <row r="162" spans="1:3" hidden="1" x14ac:dyDescent="0.3">
      <c r="A162" s="15"/>
      <c r="B162" s="15"/>
      <c r="C162" s="15"/>
    </row>
    <row r="163" spans="1:3" hidden="1" x14ac:dyDescent="0.3">
      <c r="A163" s="15"/>
      <c r="B163" s="15"/>
      <c r="C163" s="15"/>
    </row>
    <row r="164" spans="1:3" hidden="1" x14ac:dyDescent="0.3">
      <c r="A164" s="15"/>
      <c r="B164" s="15"/>
      <c r="C164" s="15"/>
    </row>
    <row r="165" spans="1:3" hidden="1" x14ac:dyDescent="0.3">
      <c r="A165" s="15"/>
      <c r="B165" s="15"/>
      <c r="C165" s="15"/>
    </row>
    <row r="166" spans="1:3" hidden="1" x14ac:dyDescent="0.3">
      <c r="A166" s="15"/>
      <c r="B166" s="15"/>
      <c r="C166" s="15"/>
    </row>
    <row r="167" spans="1:3" hidden="1" x14ac:dyDescent="0.3">
      <c r="A167" s="15"/>
      <c r="B167" s="15"/>
      <c r="C167" s="15"/>
    </row>
    <row r="168" spans="1:3" x14ac:dyDescent="0.3">
      <c r="A168" s="15"/>
      <c r="B168" s="15"/>
      <c r="C168" s="15"/>
    </row>
    <row r="169" spans="1:3" x14ac:dyDescent="0.3">
      <c r="A169" s="15"/>
      <c r="B169" s="15"/>
      <c r="C169" s="15"/>
    </row>
    <row r="170" spans="1:3" x14ac:dyDescent="0.3">
      <c r="A170" s="296" t="s">
        <v>875</v>
      </c>
      <c r="B170" s="296"/>
      <c r="C170" s="296"/>
    </row>
    <row r="171" spans="1:3" x14ac:dyDescent="0.3">
      <c r="A171" s="29" t="s">
        <v>849</v>
      </c>
      <c r="B171" s="7" t="s">
        <v>80</v>
      </c>
      <c r="C171" s="70">
        <v>1</v>
      </c>
    </row>
    <row r="172" spans="1:3" x14ac:dyDescent="0.3">
      <c r="A172" s="29" t="s">
        <v>850</v>
      </c>
      <c r="B172" s="7" t="s">
        <v>80</v>
      </c>
      <c r="C172" s="70">
        <v>1</v>
      </c>
    </row>
    <row r="173" spans="1:3" x14ac:dyDescent="0.3">
      <c r="A173" s="29" t="s">
        <v>856</v>
      </c>
      <c r="B173" s="7" t="s">
        <v>167</v>
      </c>
      <c r="C173" s="70">
        <v>2015</v>
      </c>
    </row>
    <row r="174" spans="1:3" x14ac:dyDescent="0.3">
      <c r="A174" s="29" t="s">
        <v>851</v>
      </c>
      <c r="B174" s="7" t="s">
        <v>167</v>
      </c>
      <c r="C174" s="70">
        <v>2020</v>
      </c>
    </row>
    <row r="175" spans="1:3" x14ac:dyDescent="0.3">
      <c r="A175" s="29" t="s">
        <v>852</v>
      </c>
      <c r="B175" s="7" t="s">
        <v>167</v>
      </c>
      <c r="C175" s="70">
        <v>2015</v>
      </c>
    </row>
    <row r="176" spans="1:3" x14ac:dyDescent="0.3">
      <c r="A176" s="296" t="s">
        <v>866</v>
      </c>
      <c r="B176" s="296"/>
      <c r="C176" s="296" t="s">
        <v>900</v>
      </c>
    </row>
    <row r="177" spans="1:3" x14ac:dyDescent="0.3">
      <c r="A177" s="29" t="s">
        <v>869</v>
      </c>
      <c r="B177" s="7" t="s">
        <v>80</v>
      </c>
      <c r="C177" s="70">
        <v>0.1532</v>
      </c>
    </row>
    <row r="178" spans="1:3" x14ac:dyDescent="0.3">
      <c r="A178" s="29" t="s">
        <v>867</v>
      </c>
      <c r="B178" s="7" t="s">
        <v>80</v>
      </c>
      <c r="C178" s="70">
        <v>0.13039999999999999</v>
      </c>
    </row>
    <row r="179" spans="1:3" x14ac:dyDescent="0.3">
      <c r="A179" s="29" t="s">
        <v>868</v>
      </c>
      <c r="B179" s="7" t="s">
        <v>80</v>
      </c>
      <c r="C179" s="70">
        <v>0.27445000000000003</v>
      </c>
    </row>
    <row r="180" spans="1:3" x14ac:dyDescent="0.3">
      <c r="A180" s="29" t="s">
        <v>853</v>
      </c>
      <c r="B180" s="7" t="s">
        <v>80</v>
      </c>
      <c r="C180" s="70">
        <v>0.91270000000000007</v>
      </c>
    </row>
    <row r="181" spans="1:3" x14ac:dyDescent="0.3">
      <c r="A181" s="29" t="s">
        <v>854</v>
      </c>
      <c r="B181" s="7" t="s">
        <v>80</v>
      </c>
      <c r="C181" s="70">
        <v>0.46625</v>
      </c>
    </row>
    <row r="182" spans="1:3" x14ac:dyDescent="0.3">
      <c r="A182" s="296" t="s">
        <v>855</v>
      </c>
      <c r="B182" s="296"/>
      <c r="C182" s="296" t="s">
        <v>900</v>
      </c>
    </row>
    <row r="183" spans="1:3" x14ac:dyDescent="0.3">
      <c r="A183" s="29" t="s">
        <v>857</v>
      </c>
      <c r="B183" s="7" t="s">
        <v>80</v>
      </c>
      <c r="C183" s="70">
        <v>0.35022499999999995</v>
      </c>
    </row>
    <row r="184" spans="1:3" x14ac:dyDescent="0.3">
      <c r="A184" s="29" t="s">
        <v>858</v>
      </c>
      <c r="B184" s="7" t="s">
        <v>80</v>
      </c>
      <c r="C184" s="70">
        <v>0.150225</v>
      </c>
    </row>
    <row r="185" spans="1:3" x14ac:dyDescent="0.3">
      <c r="A185" s="29" t="s">
        <v>859</v>
      </c>
      <c r="B185" s="7" t="s">
        <v>80</v>
      </c>
      <c r="C185" s="70">
        <v>0.15037</v>
      </c>
    </row>
    <row r="186" spans="1:3" x14ac:dyDescent="0.3">
      <c r="A186" s="29" t="s">
        <v>860</v>
      </c>
      <c r="B186" s="7" t="s">
        <v>80</v>
      </c>
      <c r="C186" s="70">
        <v>0.25018000000000001</v>
      </c>
    </row>
    <row r="187" spans="1:3" x14ac:dyDescent="0.3">
      <c r="A187" s="29" t="s">
        <v>861</v>
      </c>
      <c r="B187" s="7" t="s">
        <v>80</v>
      </c>
      <c r="C187" s="70">
        <v>0.10798500000000001</v>
      </c>
    </row>
    <row r="188" spans="1:3" x14ac:dyDescent="0.3">
      <c r="A188" s="29" t="s">
        <v>862</v>
      </c>
      <c r="B188" s="7" t="s">
        <v>80</v>
      </c>
      <c r="C188" s="70">
        <v>0.25</v>
      </c>
    </row>
    <row r="189" spans="1:3" x14ac:dyDescent="0.3">
      <c r="A189" s="29" t="s">
        <v>863</v>
      </c>
      <c r="B189" s="7" t="s">
        <v>80</v>
      </c>
      <c r="C189" s="70">
        <v>0.25</v>
      </c>
    </row>
    <row r="190" spans="1:3" x14ac:dyDescent="0.3">
      <c r="A190" s="29" t="s">
        <v>864</v>
      </c>
      <c r="B190" s="7" t="s">
        <v>80</v>
      </c>
      <c r="C190" s="70">
        <v>0.05</v>
      </c>
    </row>
    <row r="191" spans="1:3" x14ac:dyDescent="0.3">
      <c r="A191" s="29" t="s">
        <v>865</v>
      </c>
      <c r="B191" s="7" t="s">
        <v>80</v>
      </c>
      <c r="C191" s="70">
        <v>0.5</v>
      </c>
    </row>
    <row r="192" spans="1:3" x14ac:dyDescent="0.3">
      <c r="A192" s="15"/>
      <c r="B192" s="15"/>
      <c r="C192" s="15"/>
    </row>
    <row r="193" spans="1:3" x14ac:dyDescent="0.3">
      <c r="A193" s="15"/>
      <c r="B193" s="15"/>
      <c r="C193" s="15"/>
    </row>
    <row r="194" spans="1:3" x14ac:dyDescent="0.3">
      <c r="A194" s="15"/>
      <c r="B194" s="15"/>
      <c r="C194" s="15"/>
    </row>
    <row r="195" spans="1:3" x14ac:dyDescent="0.3">
      <c r="A195" s="15"/>
      <c r="B195" s="15"/>
      <c r="C195" s="15"/>
    </row>
    <row r="196" spans="1:3" x14ac:dyDescent="0.3">
      <c r="A196" s="15"/>
      <c r="B196" s="15"/>
      <c r="C196" s="15"/>
    </row>
    <row r="197" spans="1:3" x14ac:dyDescent="0.3">
      <c r="A197" s="15"/>
      <c r="B197" s="15"/>
      <c r="C197" s="15"/>
    </row>
    <row r="198" spans="1:3" x14ac:dyDescent="0.3">
      <c r="A198" s="15"/>
      <c r="B198" s="15"/>
      <c r="C198" s="15"/>
    </row>
  </sheetData>
  <mergeCells count="42">
    <mergeCell ref="A122:A123"/>
    <mergeCell ref="A124:A125"/>
    <mergeCell ref="A126:A127"/>
    <mergeCell ref="A128:A129"/>
    <mergeCell ref="A130:A131"/>
    <mergeCell ref="A72:A75"/>
    <mergeCell ref="D88:D91"/>
    <mergeCell ref="B19:C19"/>
    <mergeCell ref="D68:D71"/>
    <mergeCell ref="D72:D75"/>
    <mergeCell ref="D80:D82"/>
    <mergeCell ref="D84:D87"/>
    <mergeCell ref="D19:D22"/>
    <mergeCell ref="B20:C20"/>
    <mergeCell ref="B21:C21"/>
    <mergeCell ref="B22:C22"/>
    <mergeCell ref="A19:A22"/>
    <mergeCell ref="A76:A79"/>
    <mergeCell ref="A68:A71"/>
    <mergeCell ref="A80:A82"/>
    <mergeCell ref="D76:D79"/>
    <mergeCell ref="A84:A87"/>
    <mergeCell ref="A88:A91"/>
    <mergeCell ref="A115:E115"/>
    <mergeCell ref="D92:D95"/>
    <mergeCell ref="D100:D103"/>
    <mergeCell ref="D105:D108"/>
    <mergeCell ref="D96:D98"/>
    <mergeCell ref="A100:A103"/>
    <mergeCell ref="A105:A108"/>
    <mergeCell ref="A92:A95"/>
    <mergeCell ref="A96:A98"/>
    <mergeCell ref="D122:D125"/>
    <mergeCell ref="E122:E123"/>
    <mergeCell ref="F122:F123"/>
    <mergeCell ref="E124:E125"/>
    <mergeCell ref="F124:F125"/>
    <mergeCell ref="D126:D129"/>
    <mergeCell ref="E126:E127"/>
    <mergeCell ref="F126:F127"/>
    <mergeCell ref="E128:E129"/>
    <mergeCell ref="F128:F129"/>
  </mergeCells>
  <pageMargins left="0.7" right="0.7" top="0.75" bottom="0.75" header="0.3" footer="0.3"/>
  <pageSetup paperSize="9" orientation="portrait" r:id="rId1"/>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CL191"/>
  <sheetViews>
    <sheetView tabSelected="1" topLeftCell="A55" zoomScale="110" zoomScaleNormal="110" workbookViewId="0"/>
  </sheetViews>
  <sheetFormatPr baseColWidth="10" defaultRowHeight="14.4" x14ac:dyDescent="0.3"/>
  <cols>
    <col min="1" max="1" width="44.88671875" bestFit="1" customWidth="1"/>
    <col min="2" max="2" width="44" customWidth="1"/>
    <col min="3" max="3" width="48.6640625" bestFit="1" customWidth="1"/>
    <col min="4" max="4" width="52.6640625" bestFit="1" customWidth="1"/>
    <col min="5" max="5" width="50.33203125" bestFit="1" customWidth="1"/>
    <col min="6" max="6" width="26" customWidth="1"/>
    <col min="7" max="7" width="34.33203125" customWidth="1"/>
    <col min="8" max="8" width="32.44140625" customWidth="1"/>
    <col min="9" max="9" width="20.33203125" customWidth="1"/>
  </cols>
  <sheetData>
    <row r="1" spans="1:90" ht="31.8" thickBot="1" x14ac:dyDescent="0.65">
      <c r="A1" s="1" t="s">
        <v>246</v>
      </c>
      <c r="B1" s="115"/>
      <c r="C1" s="148"/>
      <c r="D1" s="148"/>
    </row>
    <row r="2" spans="1:90" x14ac:dyDescent="0.3">
      <c r="A2" s="71" t="s">
        <v>442</v>
      </c>
      <c r="B2" s="2"/>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c r="CA2" s="2"/>
      <c r="CB2" s="2"/>
      <c r="CC2" s="2"/>
      <c r="CD2" s="2"/>
      <c r="CE2" s="2"/>
      <c r="CF2" s="2"/>
      <c r="CG2" s="2"/>
      <c r="CH2" s="2"/>
      <c r="CI2" s="2"/>
      <c r="CJ2" s="2"/>
      <c r="CK2" s="2"/>
      <c r="CL2" s="3"/>
    </row>
    <row r="3" spans="1:90" s="35" customFormat="1" x14ac:dyDescent="0.3">
      <c r="A3" s="220"/>
      <c r="B3" s="314"/>
      <c r="C3" s="78"/>
      <c r="D3" s="215" t="s">
        <v>721</v>
      </c>
      <c r="E3" s="7">
        <v>2015</v>
      </c>
      <c r="F3" s="7">
        <v>2016</v>
      </c>
      <c r="G3" s="7">
        <v>2017</v>
      </c>
      <c r="H3" s="7">
        <v>2018</v>
      </c>
      <c r="I3" s="7">
        <v>2019</v>
      </c>
      <c r="J3" s="7">
        <v>2020</v>
      </c>
      <c r="K3" s="7">
        <v>2021</v>
      </c>
      <c r="L3" s="7">
        <v>2022</v>
      </c>
      <c r="M3" s="7">
        <v>2023</v>
      </c>
      <c r="N3" s="7">
        <v>2024</v>
      </c>
      <c r="O3" s="7">
        <v>2025</v>
      </c>
      <c r="P3" s="7">
        <v>2026</v>
      </c>
      <c r="Q3" s="7">
        <v>2027</v>
      </c>
      <c r="R3" s="7">
        <v>2028</v>
      </c>
      <c r="S3" s="7">
        <v>2029</v>
      </c>
      <c r="T3" s="7">
        <v>2030</v>
      </c>
      <c r="U3" s="7">
        <v>2031</v>
      </c>
      <c r="V3" s="7">
        <v>2032</v>
      </c>
      <c r="W3" s="7">
        <v>2033</v>
      </c>
      <c r="X3" s="7">
        <v>2034</v>
      </c>
      <c r="Y3" s="7">
        <v>2035</v>
      </c>
      <c r="Z3" s="7">
        <v>2036</v>
      </c>
      <c r="AA3" s="7">
        <v>2037</v>
      </c>
      <c r="AB3" s="7">
        <v>2038</v>
      </c>
      <c r="AC3" s="7">
        <v>2039</v>
      </c>
      <c r="AD3" s="7">
        <v>2040</v>
      </c>
      <c r="AE3" s="7">
        <v>2041</v>
      </c>
      <c r="AF3" s="7">
        <v>2042</v>
      </c>
      <c r="AG3" s="7">
        <v>2043</v>
      </c>
      <c r="AH3" s="7">
        <v>2044</v>
      </c>
      <c r="AI3" s="7">
        <v>2045</v>
      </c>
      <c r="AJ3" s="7">
        <v>2046</v>
      </c>
      <c r="AK3" s="7">
        <v>2047</v>
      </c>
      <c r="AL3" s="7">
        <v>2048</v>
      </c>
      <c r="AM3" s="7">
        <v>2049</v>
      </c>
      <c r="AN3" s="7">
        <v>2050</v>
      </c>
      <c r="AO3" s="7">
        <v>2051</v>
      </c>
      <c r="AP3" s="7">
        <v>2052</v>
      </c>
      <c r="AQ3" s="7">
        <v>2053</v>
      </c>
      <c r="AR3" s="7">
        <v>2054</v>
      </c>
      <c r="AS3" s="7">
        <v>2055</v>
      </c>
      <c r="AT3" s="7">
        <v>2056</v>
      </c>
      <c r="AU3" s="7">
        <v>2057</v>
      </c>
      <c r="AV3" s="7">
        <v>2058</v>
      </c>
      <c r="AW3" s="7">
        <v>2059</v>
      </c>
      <c r="AX3" s="7">
        <v>2060</v>
      </c>
      <c r="AY3" s="7">
        <v>2061</v>
      </c>
      <c r="AZ3" s="7">
        <v>2062</v>
      </c>
      <c r="BA3" s="7">
        <v>2063</v>
      </c>
      <c r="BB3" s="7">
        <v>2064</v>
      </c>
      <c r="BC3" s="7">
        <v>2065</v>
      </c>
      <c r="BD3" s="7">
        <v>2066</v>
      </c>
      <c r="BE3" s="7">
        <v>2067</v>
      </c>
      <c r="BF3" s="7">
        <v>2068</v>
      </c>
      <c r="BG3" s="7">
        <v>2069</v>
      </c>
      <c r="BH3" s="7">
        <v>2070</v>
      </c>
      <c r="BI3" s="7">
        <v>2071</v>
      </c>
      <c r="BJ3" s="7">
        <v>2072</v>
      </c>
      <c r="BK3" s="7">
        <v>2073</v>
      </c>
      <c r="BL3" s="7">
        <v>2074</v>
      </c>
      <c r="BM3" s="7">
        <v>2075</v>
      </c>
      <c r="BN3" s="7">
        <v>2076</v>
      </c>
      <c r="BO3" s="7">
        <v>2077</v>
      </c>
      <c r="BP3" s="7">
        <v>2078</v>
      </c>
      <c r="BQ3" s="7">
        <v>2079</v>
      </c>
      <c r="BR3" s="7">
        <v>2080</v>
      </c>
      <c r="BS3" s="7">
        <v>2081</v>
      </c>
      <c r="BT3" s="7">
        <v>2082</v>
      </c>
      <c r="BU3" s="7">
        <v>2083</v>
      </c>
      <c r="BV3" s="7">
        <v>2084</v>
      </c>
      <c r="BW3" s="7">
        <v>2085</v>
      </c>
      <c r="BX3" s="7">
        <v>2086</v>
      </c>
      <c r="BY3" s="7">
        <v>2087</v>
      </c>
      <c r="BZ3" s="7">
        <v>2088</v>
      </c>
      <c r="CA3" s="7">
        <v>2089</v>
      </c>
      <c r="CB3" s="7">
        <v>2090</v>
      </c>
      <c r="CC3" s="7">
        <v>2091</v>
      </c>
      <c r="CD3" s="7">
        <v>2092</v>
      </c>
      <c r="CE3" s="7">
        <v>2093</v>
      </c>
      <c r="CF3" s="7">
        <v>2094</v>
      </c>
      <c r="CG3" s="7">
        <v>2095</v>
      </c>
      <c r="CH3" s="7">
        <v>2096</v>
      </c>
      <c r="CI3" s="7">
        <v>2097</v>
      </c>
      <c r="CJ3" s="7">
        <v>2098</v>
      </c>
      <c r="CK3" s="7">
        <v>2099</v>
      </c>
      <c r="CL3" s="8">
        <v>2100</v>
      </c>
    </row>
    <row r="4" spans="1:90" s="315" customFormat="1" ht="15" thickBot="1" x14ac:dyDescent="0.35">
      <c r="A4" s="220" t="s">
        <v>722</v>
      </c>
      <c r="B4" s="314" t="s">
        <v>80</v>
      </c>
      <c r="C4" s="340">
        <v>-1.806373173074971E-3</v>
      </c>
      <c r="D4" s="216" t="s">
        <v>174</v>
      </c>
      <c r="E4" s="7">
        <v>3.1956699885864692E-2</v>
      </c>
      <c r="F4" s="7">
        <v>3.1956699885864692E-2</v>
      </c>
      <c r="G4" s="7">
        <v>3.1956699885864692E-2</v>
      </c>
      <c r="H4" s="7">
        <v>3.1956699885864692E-2</v>
      </c>
      <c r="I4" s="7">
        <v>3.1956699885864692E-2</v>
      </c>
      <c r="J4" s="7">
        <v>3.1956699885864692E-2</v>
      </c>
      <c r="K4" s="7">
        <v>4.9315905945553684E-2</v>
      </c>
      <c r="L4" s="7">
        <v>4.9315905945553684E-2</v>
      </c>
      <c r="M4" s="7">
        <v>4.9315905945553684E-2</v>
      </c>
      <c r="N4" s="7">
        <v>4.9315905945553684E-2</v>
      </c>
      <c r="O4" s="7">
        <v>4.9315905945553684E-2</v>
      </c>
      <c r="P4" s="7">
        <v>4.9315905945553684E-2</v>
      </c>
      <c r="Q4" s="7">
        <v>4.9315905945553684E-2</v>
      </c>
      <c r="R4" s="7">
        <v>4.9315905945553684E-2</v>
      </c>
      <c r="S4" s="7">
        <v>4.9315905945553684E-2</v>
      </c>
      <c r="T4" s="7">
        <v>4.9315905945553684E-2</v>
      </c>
      <c r="U4" s="7">
        <v>4.3764266577650979E-2</v>
      </c>
      <c r="V4" s="7">
        <v>4.3764266577650979E-2</v>
      </c>
      <c r="W4" s="7">
        <v>4.3764266577650979E-2</v>
      </c>
      <c r="X4" s="7">
        <v>4.3764266577650979E-2</v>
      </c>
      <c r="Y4" s="7">
        <v>4.3764266577650979E-2</v>
      </c>
      <c r="Z4" s="7">
        <v>4.3764266577650979E-2</v>
      </c>
      <c r="AA4" s="7">
        <v>4.3764266577650979E-2</v>
      </c>
      <c r="AB4" s="7">
        <v>4.3764266577650979E-2</v>
      </c>
      <c r="AC4" s="7">
        <v>4.3764266577650979E-2</v>
      </c>
      <c r="AD4" s="7">
        <v>4.3764266577650979E-2</v>
      </c>
      <c r="AE4" s="7">
        <v>3.2417992349994984E-2</v>
      </c>
      <c r="AF4" s="7">
        <v>3.2417992349994984E-2</v>
      </c>
      <c r="AG4" s="7">
        <v>3.2417992349994984E-2</v>
      </c>
      <c r="AH4" s="7">
        <v>3.2417992349994984E-2</v>
      </c>
      <c r="AI4" s="7">
        <v>3.2417992349994984E-2</v>
      </c>
      <c r="AJ4" s="7">
        <v>3.2417992349994984E-2</v>
      </c>
      <c r="AK4" s="7">
        <v>3.2417992349994984E-2</v>
      </c>
      <c r="AL4" s="7">
        <v>3.2417992349994984E-2</v>
      </c>
      <c r="AM4" s="7">
        <v>3.2417992349994984E-2</v>
      </c>
      <c r="AN4" s="7">
        <v>3.2417992349994984E-2</v>
      </c>
      <c r="AO4" s="7">
        <v>2.6624999999999999E-2</v>
      </c>
      <c r="AP4" s="7">
        <v>2.6512000000000001E-2</v>
      </c>
      <c r="AQ4" s="7">
        <v>2.6276999999999998E-2</v>
      </c>
      <c r="AR4" s="7">
        <v>2.6098E-2</v>
      </c>
      <c r="AS4" s="7">
        <v>2.6235999999999999E-2</v>
      </c>
      <c r="AT4" s="7">
        <v>2.5877000000000001E-2</v>
      </c>
      <c r="AU4" s="7">
        <v>2.5529E-2</v>
      </c>
      <c r="AV4" s="7">
        <v>2.5239999999999999E-2</v>
      </c>
      <c r="AW4" s="7">
        <v>2.4957E-2</v>
      </c>
      <c r="AX4" s="7">
        <v>2.4773E-2</v>
      </c>
      <c r="AY4" s="7">
        <v>2.4403999999999999E-2</v>
      </c>
      <c r="AZ4" s="7">
        <v>2.4046999999999999E-2</v>
      </c>
      <c r="BA4" s="7">
        <v>2.3744999999999999E-2</v>
      </c>
      <c r="BB4" s="7">
        <v>2.3408000000000002E-2</v>
      </c>
      <c r="BC4" s="7">
        <v>2.3625E-2</v>
      </c>
      <c r="BD4" s="7">
        <v>2.3283999999999999E-2</v>
      </c>
      <c r="BE4" s="7">
        <v>2.2994000000000001E-2</v>
      </c>
      <c r="BF4" s="7">
        <v>2.2749999999999999E-2</v>
      </c>
      <c r="BG4" s="7">
        <v>2.2435E-2</v>
      </c>
      <c r="BH4" s="7">
        <v>2.2577E-2</v>
      </c>
      <c r="BI4" s="7">
        <v>2.2370999999999999E-2</v>
      </c>
      <c r="BJ4" s="7">
        <v>2.2095E-2</v>
      </c>
      <c r="BK4" s="7">
        <v>2.1932E-2</v>
      </c>
      <c r="BL4" s="7">
        <v>2.1735000000000001E-2</v>
      </c>
      <c r="BM4" s="7">
        <v>2.1440000000000001E-2</v>
      </c>
      <c r="BN4" s="7">
        <v>2.1252E-2</v>
      </c>
      <c r="BO4" s="7">
        <v>2.1066000000000001E-2</v>
      </c>
      <c r="BP4" s="7">
        <v>2.0913999999999999E-2</v>
      </c>
      <c r="BQ4" s="7">
        <v>2.0730999999999999E-2</v>
      </c>
      <c r="BR4" s="7">
        <v>2.1003000000000001E-2</v>
      </c>
      <c r="BS4" s="7">
        <v>2.0778000000000001E-2</v>
      </c>
      <c r="BT4" s="7">
        <v>2.0586E-2</v>
      </c>
      <c r="BU4" s="7">
        <v>2.0397999999999999E-2</v>
      </c>
      <c r="BV4" s="7">
        <v>2.0240000000000001E-2</v>
      </c>
      <c r="BW4" s="7">
        <v>2.0628000000000001E-2</v>
      </c>
      <c r="BX4" s="7">
        <v>2.0531000000000001E-2</v>
      </c>
      <c r="BY4" s="7">
        <v>2.0405E-2</v>
      </c>
      <c r="BZ4" s="7">
        <v>2.0330000000000001E-2</v>
      </c>
      <c r="CA4" s="7">
        <v>2.0251000000000002E-2</v>
      </c>
      <c r="CB4" s="7">
        <v>2.0513E-2</v>
      </c>
      <c r="CC4" s="7">
        <v>2.051E-2</v>
      </c>
      <c r="CD4" s="7">
        <v>2.0523E-2</v>
      </c>
      <c r="CE4" s="7">
        <v>2.0504000000000001E-2</v>
      </c>
      <c r="CF4" s="7">
        <v>2.0500000000000001E-2</v>
      </c>
      <c r="CG4" s="7">
        <v>2.0711E-2</v>
      </c>
      <c r="CH4" s="7">
        <v>2.0704E-2</v>
      </c>
      <c r="CI4" s="7">
        <v>2.0688999999999999E-2</v>
      </c>
      <c r="CJ4" s="7">
        <v>2.0688000000000002E-2</v>
      </c>
      <c r="CK4" s="7">
        <v>2.0657999999999999E-2</v>
      </c>
      <c r="CL4" s="8">
        <v>2.0657999999999999E-2</v>
      </c>
    </row>
    <row r="5" spans="1:90" x14ac:dyDescent="0.3">
      <c r="A5" s="71" t="s">
        <v>441</v>
      </c>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c r="BC5" s="2"/>
      <c r="BD5" s="2"/>
      <c r="BE5" s="2"/>
      <c r="BF5" s="2"/>
      <c r="BG5" s="2"/>
      <c r="BH5" s="2"/>
      <c r="BI5" s="2"/>
      <c r="BJ5" s="2"/>
      <c r="BK5" s="2"/>
      <c r="BL5" s="2"/>
      <c r="BM5" s="2"/>
      <c r="BN5" s="2"/>
      <c r="BO5" s="2"/>
      <c r="BP5" s="2"/>
      <c r="BQ5" s="2"/>
      <c r="BR5" s="2"/>
      <c r="BS5" s="2"/>
      <c r="BT5" s="2"/>
      <c r="BU5" s="2"/>
      <c r="BV5" s="2"/>
      <c r="BW5" s="2"/>
      <c r="BX5" s="2"/>
      <c r="BY5" s="2"/>
      <c r="BZ5" s="2"/>
      <c r="CA5" s="2"/>
      <c r="CB5" s="2"/>
      <c r="CC5" s="2"/>
      <c r="CD5" s="2"/>
      <c r="CE5" s="2"/>
      <c r="CF5" s="2"/>
      <c r="CG5" s="2"/>
      <c r="CH5" s="2"/>
      <c r="CI5" s="2"/>
      <c r="CJ5" s="2"/>
      <c r="CK5" s="2"/>
      <c r="CL5" s="3"/>
    </row>
    <row r="6" spans="1:90" x14ac:dyDescent="0.3">
      <c r="A6" s="4" t="s">
        <v>184</v>
      </c>
      <c r="B6" s="5" t="s">
        <v>174</v>
      </c>
      <c r="C6" s="5"/>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6"/>
    </row>
    <row r="7" spans="1:90" x14ac:dyDescent="0.3">
      <c r="A7" s="7">
        <v>2015</v>
      </c>
      <c r="B7" s="7">
        <v>2016</v>
      </c>
      <c r="C7" s="7">
        <v>2017</v>
      </c>
      <c r="D7" s="7">
        <v>2018</v>
      </c>
      <c r="E7" s="7">
        <v>2019</v>
      </c>
      <c r="F7" s="7">
        <v>2020</v>
      </c>
      <c r="G7" s="7">
        <v>2021</v>
      </c>
      <c r="H7" s="7">
        <v>2022</v>
      </c>
      <c r="I7" s="7">
        <v>2023</v>
      </c>
      <c r="J7" s="7">
        <v>2024</v>
      </c>
      <c r="K7" s="7">
        <v>2025</v>
      </c>
      <c r="L7" s="7">
        <v>2026</v>
      </c>
      <c r="M7" s="7">
        <v>2027</v>
      </c>
      <c r="N7" s="7">
        <v>2028</v>
      </c>
      <c r="O7" s="7">
        <v>2029</v>
      </c>
      <c r="P7" s="7">
        <v>2030</v>
      </c>
      <c r="Q7" s="7">
        <v>2031</v>
      </c>
      <c r="R7" s="7">
        <v>2032</v>
      </c>
      <c r="S7" s="7">
        <v>2033</v>
      </c>
      <c r="T7" s="7">
        <v>2034</v>
      </c>
      <c r="U7" s="7">
        <v>2035</v>
      </c>
      <c r="V7" s="7">
        <v>2036</v>
      </c>
      <c r="W7" s="7">
        <v>2037</v>
      </c>
      <c r="X7" s="7">
        <v>2038</v>
      </c>
      <c r="Y7" s="7">
        <v>2039</v>
      </c>
      <c r="Z7" s="7">
        <v>2040</v>
      </c>
      <c r="AA7" s="7">
        <v>2041</v>
      </c>
      <c r="AB7" s="7">
        <v>2042</v>
      </c>
      <c r="AC7" s="7">
        <v>2043</v>
      </c>
      <c r="AD7" s="7">
        <v>2044</v>
      </c>
      <c r="AE7" s="7">
        <v>2045</v>
      </c>
      <c r="AF7" s="7">
        <v>2046</v>
      </c>
      <c r="AG7" s="7">
        <v>2047</v>
      </c>
      <c r="AH7" s="7">
        <v>2048</v>
      </c>
      <c r="AI7" s="7">
        <v>2049</v>
      </c>
      <c r="AJ7" s="7">
        <v>2050</v>
      </c>
      <c r="AK7" s="7">
        <v>2051</v>
      </c>
      <c r="AL7" s="7">
        <v>2052</v>
      </c>
      <c r="AM7" s="7">
        <v>2053</v>
      </c>
      <c r="AN7" s="7">
        <v>2054</v>
      </c>
      <c r="AO7" s="7">
        <v>2055</v>
      </c>
      <c r="AP7" s="7">
        <v>2056</v>
      </c>
      <c r="AQ7" s="7">
        <v>2057</v>
      </c>
      <c r="AR7" s="7">
        <v>2058</v>
      </c>
      <c r="AS7" s="7">
        <v>2059</v>
      </c>
      <c r="AT7" s="7">
        <v>2060</v>
      </c>
      <c r="AU7" s="7">
        <v>2061</v>
      </c>
      <c r="AV7" s="7">
        <v>2062</v>
      </c>
      <c r="AW7" s="7">
        <v>2063</v>
      </c>
      <c r="AX7" s="7">
        <v>2064</v>
      </c>
      <c r="AY7" s="7">
        <v>2065</v>
      </c>
      <c r="AZ7" s="7">
        <v>2066</v>
      </c>
      <c r="BA7" s="7">
        <v>2067</v>
      </c>
      <c r="BB7" s="7">
        <v>2068</v>
      </c>
      <c r="BC7" s="7">
        <v>2069</v>
      </c>
      <c r="BD7" s="7">
        <v>2070</v>
      </c>
      <c r="BE7" s="7">
        <v>2071</v>
      </c>
      <c r="BF7" s="7">
        <v>2072</v>
      </c>
      <c r="BG7" s="7">
        <v>2073</v>
      </c>
      <c r="BH7" s="7">
        <v>2074</v>
      </c>
      <c r="BI7" s="7">
        <v>2075</v>
      </c>
      <c r="BJ7" s="7">
        <v>2076</v>
      </c>
      <c r="BK7" s="7">
        <v>2077</v>
      </c>
      <c r="BL7" s="7">
        <v>2078</v>
      </c>
      <c r="BM7" s="7">
        <v>2079</v>
      </c>
      <c r="BN7" s="7">
        <v>2080</v>
      </c>
      <c r="BO7" s="7">
        <v>2081</v>
      </c>
      <c r="BP7" s="7">
        <v>2082</v>
      </c>
      <c r="BQ7" s="7">
        <v>2083</v>
      </c>
      <c r="BR7" s="7">
        <v>2084</v>
      </c>
      <c r="BS7" s="7">
        <v>2085</v>
      </c>
      <c r="BT7" s="7">
        <v>2086</v>
      </c>
      <c r="BU7" s="7">
        <v>2087</v>
      </c>
      <c r="BV7" s="7">
        <v>2088</v>
      </c>
      <c r="BW7" s="7">
        <v>2089</v>
      </c>
      <c r="BX7" s="7">
        <v>2090</v>
      </c>
      <c r="BY7" s="7">
        <v>2091</v>
      </c>
      <c r="BZ7" s="7">
        <v>2092</v>
      </c>
      <c r="CA7" s="7">
        <v>2093</v>
      </c>
      <c r="CB7" s="7">
        <v>2094</v>
      </c>
      <c r="CC7" s="7">
        <v>2095</v>
      </c>
      <c r="CD7" s="7">
        <v>2096</v>
      </c>
      <c r="CE7" s="7">
        <v>2097</v>
      </c>
      <c r="CF7" s="7">
        <v>2098</v>
      </c>
      <c r="CG7" s="7">
        <v>2099</v>
      </c>
      <c r="CH7" s="8">
        <v>2100</v>
      </c>
      <c r="CI7" s="328">
        <v>2101</v>
      </c>
    </row>
    <row r="8" spans="1:90" x14ac:dyDescent="0.3">
      <c r="A8" s="7">
        <v>1.0959726956577542E-2</v>
      </c>
      <c r="B8" s="7">
        <v>1.0959726956577542E-2</v>
      </c>
      <c r="C8" s="7">
        <v>1.0959726956577542E-2</v>
      </c>
      <c r="D8" s="7">
        <v>1.0959726956577542E-2</v>
      </c>
      <c r="E8" s="7">
        <v>1.0959726956577542E-2</v>
      </c>
      <c r="F8" s="7">
        <v>1.0959726956577542E-2</v>
      </c>
      <c r="G8" s="7">
        <v>1.0337394929960775E-2</v>
      </c>
      <c r="H8" s="7">
        <v>1.0337394929960775E-2</v>
      </c>
      <c r="I8" s="7">
        <v>1.0337394929960775E-2</v>
      </c>
      <c r="J8" s="7">
        <v>1.0337394929960775E-2</v>
      </c>
      <c r="K8" s="7">
        <v>1.0337394929960775E-2</v>
      </c>
      <c r="L8" s="7">
        <v>1.0337394929960775E-2</v>
      </c>
      <c r="M8" s="7">
        <v>1.0337394929960775E-2</v>
      </c>
      <c r="N8" s="7">
        <v>1.0337394929960775E-2</v>
      </c>
      <c r="O8" s="7">
        <v>1.0337394929960775E-2</v>
      </c>
      <c r="P8" s="7">
        <v>1.0337394929960775E-2</v>
      </c>
      <c r="Q8" s="7">
        <v>8.2375496976228035E-3</v>
      </c>
      <c r="R8" s="7">
        <v>8.2375496976228035E-3</v>
      </c>
      <c r="S8" s="7">
        <v>8.2375496976228035E-3</v>
      </c>
      <c r="T8" s="7">
        <v>8.2375496976228035E-3</v>
      </c>
      <c r="U8" s="7">
        <v>8.2375496976228035E-3</v>
      </c>
      <c r="V8" s="7">
        <v>8.2375496976228035E-3</v>
      </c>
      <c r="W8" s="7">
        <v>8.2375496976228035E-3</v>
      </c>
      <c r="X8" s="7">
        <v>8.2375496976228035E-3</v>
      </c>
      <c r="Y8" s="7">
        <v>8.2375496976228035E-3</v>
      </c>
      <c r="Z8" s="7">
        <v>8.2375496976228035E-3</v>
      </c>
      <c r="AA8" s="7">
        <v>6.1811785605188074E-3</v>
      </c>
      <c r="AB8" s="7">
        <v>6.1811785605188074E-3</v>
      </c>
      <c r="AC8" s="7">
        <v>6.1811785605188074E-3</v>
      </c>
      <c r="AD8" s="7">
        <v>6.1811785605188074E-3</v>
      </c>
      <c r="AE8" s="7">
        <v>6.1811785605188074E-3</v>
      </c>
      <c r="AF8" s="7">
        <v>6.1811785605188074E-3</v>
      </c>
      <c r="AG8" s="7">
        <v>6.1811785605188074E-3</v>
      </c>
      <c r="AH8" s="7">
        <v>6.1811785605188074E-3</v>
      </c>
      <c r="AI8" s="7">
        <v>6.1811785605188074E-3</v>
      </c>
      <c r="AJ8" s="7">
        <v>6.1811785605188074E-3</v>
      </c>
      <c r="AK8" s="7">
        <v>2.4610000000000001E-3</v>
      </c>
      <c r="AL8" s="7">
        <v>2.3440000000000002E-3</v>
      </c>
      <c r="AM8" s="7">
        <v>2.4499999999999999E-3</v>
      </c>
      <c r="AN8" s="7">
        <v>2.333E-3</v>
      </c>
      <c r="AO8" s="7">
        <v>1.884E-3</v>
      </c>
      <c r="AP8" s="7">
        <v>1.7700000000000001E-3</v>
      </c>
      <c r="AQ8" s="7">
        <v>1.877E-3</v>
      </c>
      <c r="AR8" s="7">
        <v>1.763E-3</v>
      </c>
      <c r="AS8" s="7">
        <v>1.7600000000000001E-3</v>
      </c>
      <c r="AT8" s="7">
        <v>8.7900000000000001E-4</v>
      </c>
      <c r="AU8" s="7">
        <v>8.7799999999999998E-4</v>
      </c>
      <c r="AV8" s="7">
        <v>8.7699999999999996E-4</v>
      </c>
      <c r="AW8" s="7">
        <v>8.7600000000000004E-4</v>
      </c>
      <c r="AX8" s="7">
        <v>8.7500000000000002E-4</v>
      </c>
      <c r="AY8" s="7">
        <v>1.0900000000000001E-4</v>
      </c>
      <c r="AZ8" s="7">
        <v>1.0900000000000001E-4</v>
      </c>
      <c r="BA8" s="7">
        <v>1.0900000000000001E-4</v>
      </c>
      <c r="BB8" s="7">
        <v>2.1900000000000001E-4</v>
      </c>
      <c r="BC8" s="7">
        <v>1.0900000000000001E-4</v>
      </c>
      <c r="BD8" s="7">
        <v>-3.28E-4</v>
      </c>
      <c r="BE8" s="7">
        <v>-2.1900000000000001E-4</v>
      </c>
      <c r="BF8" s="7">
        <v>-3.28E-4</v>
      </c>
      <c r="BG8" s="7">
        <v>-3.28E-4</v>
      </c>
      <c r="BH8" s="7">
        <v>-2.1900000000000001E-4</v>
      </c>
      <c r="BI8" s="7">
        <v>-1.6410000000000001E-3</v>
      </c>
      <c r="BJ8" s="7">
        <v>-1.6440000000000001E-3</v>
      </c>
      <c r="BK8" s="7">
        <v>-1.647E-3</v>
      </c>
      <c r="BL8" s="7">
        <v>-1.6490000000000001E-3</v>
      </c>
      <c r="BM8" s="7">
        <v>-1.652E-3</v>
      </c>
      <c r="BN8" s="7">
        <v>-2.0960000000000002E-3</v>
      </c>
      <c r="BO8" s="7">
        <v>-2.2109999999999999E-3</v>
      </c>
      <c r="BP8" s="7">
        <v>-2.1050000000000001E-3</v>
      </c>
      <c r="BQ8" s="7">
        <v>-2.1099999999999999E-3</v>
      </c>
      <c r="BR8" s="7">
        <v>-2.225E-3</v>
      </c>
      <c r="BS8" s="7">
        <v>-2.0070000000000001E-3</v>
      </c>
      <c r="BT8" s="7">
        <v>-2.0110000000000002E-3</v>
      </c>
      <c r="BU8" s="7">
        <v>-2.0149999999999999E-3</v>
      </c>
      <c r="BV8" s="7">
        <v>-2.0200000000000001E-3</v>
      </c>
      <c r="BW8" s="7">
        <v>-2.0240000000000002E-3</v>
      </c>
      <c r="BX8" s="7">
        <v>-1.915E-3</v>
      </c>
      <c r="BY8" s="7">
        <v>-1.8060000000000001E-3</v>
      </c>
      <c r="BZ8" s="7">
        <v>-1.9220000000000001E-3</v>
      </c>
      <c r="CA8" s="7">
        <v>-1.8129999999999999E-3</v>
      </c>
      <c r="CB8" s="7">
        <v>-1.9289999999999999E-3</v>
      </c>
      <c r="CC8" s="7">
        <v>-2.7290000000000001E-3</v>
      </c>
      <c r="CD8" s="7">
        <v>-2.7369999999999998E-3</v>
      </c>
      <c r="CE8" s="7">
        <v>-2.63E-3</v>
      </c>
      <c r="CF8" s="7">
        <v>-2.751E-3</v>
      </c>
      <c r="CG8" s="7">
        <v>-2.7590000000000002E-3</v>
      </c>
      <c r="CH8" s="7">
        <v>0</v>
      </c>
      <c r="CI8" s="329">
        <v>0</v>
      </c>
    </row>
    <row r="9" spans="1:90" x14ac:dyDescent="0.3">
      <c r="A9" s="72" t="s">
        <v>564</v>
      </c>
      <c r="B9" s="10"/>
      <c r="C9" s="10"/>
      <c r="D9" s="10"/>
      <c r="E9" s="10" t="s">
        <v>744</v>
      </c>
      <c r="F9" s="10"/>
      <c r="G9" s="10"/>
      <c r="H9" s="10"/>
      <c r="I9" s="10"/>
      <c r="J9" s="10"/>
      <c r="K9" s="10"/>
      <c r="L9" s="10"/>
      <c r="M9" s="10"/>
      <c r="N9" s="10"/>
      <c r="O9" s="10"/>
      <c r="P9" s="10"/>
      <c r="Q9" s="10"/>
      <c r="R9" s="10"/>
      <c r="S9" s="10"/>
      <c r="T9" s="10"/>
      <c r="U9" s="10"/>
      <c r="V9" s="10"/>
      <c r="W9" s="10"/>
      <c r="X9" s="10"/>
      <c r="Y9" s="10"/>
      <c r="Z9" s="10"/>
      <c r="AA9" s="10"/>
      <c r="AB9" s="10"/>
      <c r="AC9" s="10"/>
      <c r="AD9" s="10"/>
      <c r="AE9" s="10"/>
      <c r="AF9" s="10"/>
      <c r="AG9" s="10"/>
      <c r="AH9" s="10"/>
      <c r="AI9" s="10"/>
      <c r="AJ9" s="10"/>
      <c r="AK9" s="10"/>
      <c r="AL9" s="10"/>
      <c r="AM9" s="10"/>
      <c r="AN9" s="10"/>
      <c r="AO9" s="10"/>
      <c r="AP9" s="10"/>
      <c r="AQ9" s="10"/>
      <c r="AR9" s="10"/>
      <c r="AS9" s="10"/>
      <c r="AT9" s="10"/>
      <c r="AU9" s="10"/>
      <c r="AV9" s="10"/>
      <c r="AW9" s="10"/>
      <c r="AX9" s="10"/>
      <c r="AY9" s="10"/>
      <c r="AZ9" s="10"/>
      <c r="BA9" s="10"/>
      <c r="BB9" s="10"/>
      <c r="BC9" s="10"/>
      <c r="BD9" s="10"/>
      <c r="BE9" s="10"/>
      <c r="BF9" s="10"/>
      <c r="BG9" s="10"/>
      <c r="BH9" s="10"/>
      <c r="BI9" s="10"/>
      <c r="BJ9" s="10"/>
      <c r="BK9" s="10"/>
      <c r="BL9" s="10"/>
      <c r="BM9" s="10"/>
      <c r="BN9" s="10"/>
      <c r="BO9" s="10"/>
      <c r="BP9" s="10"/>
      <c r="BQ9" s="10"/>
      <c r="BR9" s="10"/>
      <c r="BS9" s="10"/>
      <c r="BT9" s="10"/>
      <c r="BU9" s="10"/>
      <c r="BV9" s="10"/>
      <c r="BW9" s="10"/>
      <c r="BX9" s="10"/>
      <c r="BY9" s="10"/>
      <c r="BZ9" s="10"/>
      <c r="CA9" s="10"/>
      <c r="CB9" s="10"/>
      <c r="CC9" s="10"/>
      <c r="CD9" s="10"/>
      <c r="CE9" s="10"/>
      <c r="CF9" s="10"/>
      <c r="CG9" s="10"/>
      <c r="CH9" s="10"/>
      <c r="CI9" s="10"/>
      <c r="CJ9" s="10"/>
      <c r="CK9" s="10"/>
      <c r="CL9" s="11"/>
    </row>
    <row r="10" spans="1:90" x14ac:dyDescent="0.3">
      <c r="A10" s="147" t="s">
        <v>637</v>
      </c>
      <c r="B10" s="7" t="s">
        <v>94</v>
      </c>
      <c r="C10" s="78">
        <v>0</v>
      </c>
      <c r="E10" s="147" t="s">
        <v>745</v>
      </c>
      <c r="F10" s="313" t="s">
        <v>80</v>
      </c>
      <c r="G10" s="78">
        <v>0.3</v>
      </c>
      <c r="H10" s="12"/>
      <c r="I10" s="12"/>
      <c r="J10" s="12"/>
      <c r="K10" s="12"/>
      <c r="L10" s="12"/>
      <c r="M10" s="12"/>
      <c r="N10" s="12"/>
      <c r="O10" s="12"/>
      <c r="P10" s="12"/>
      <c r="Q10" s="12"/>
      <c r="R10" s="12"/>
      <c r="S10" s="12"/>
      <c r="T10" s="12"/>
      <c r="U10" s="12"/>
      <c r="V10" s="12"/>
      <c r="W10" s="12"/>
      <c r="X10" s="12"/>
      <c r="Y10" s="12"/>
      <c r="Z10" s="12"/>
      <c r="AA10" s="12"/>
      <c r="AB10" s="12"/>
      <c r="AC10" s="12"/>
      <c r="AD10" s="12"/>
      <c r="AE10" s="12"/>
      <c r="AF10" s="12"/>
      <c r="AG10" s="12"/>
      <c r="AH10" s="12"/>
      <c r="AI10" s="12"/>
      <c r="AJ10" s="12"/>
      <c r="AK10" s="12"/>
      <c r="AL10" s="12"/>
      <c r="AM10" s="12"/>
      <c r="AN10" s="12"/>
      <c r="AO10" s="12"/>
      <c r="AP10" s="12"/>
      <c r="AQ10" s="12"/>
      <c r="AR10" s="12"/>
      <c r="AS10" s="12"/>
      <c r="AT10" s="12"/>
      <c r="AU10" s="12"/>
      <c r="AV10" s="12"/>
      <c r="AW10" s="12"/>
      <c r="AX10" s="12"/>
      <c r="AY10" s="12"/>
      <c r="AZ10" s="12"/>
      <c r="BA10" s="12"/>
      <c r="BB10" s="12"/>
      <c r="BC10" s="12"/>
      <c r="BD10" s="12"/>
      <c r="BE10" s="12"/>
      <c r="BF10" s="12"/>
      <c r="BG10" s="12"/>
      <c r="BH10" s="12"/>
      <c r="BI10" s="12"/>
      <c r="BJ10" s="12"/>
      <c r="BK10" s="12"/>
      <c r="BL10" s="12"/>
      <c r="BM10" s="12"/>
      <c r="BN10" s="12"/>
      <c r="BO10" s="12"/>
      <c r="BP10" s="12"/>
      <c r="BQ10" s="12"/>
      <c r="BR10" s="12"/>
      <c r="BS10" s="12"/>
      <c r="BT10" s="12"/>
      <c r="BU10" s="12"/>
      <c r="BV10" s="12"/>
      <c r="BW10" s="12"/>
      <c r="BX10" s="12"/>
      <c r="BY10" s="12"/>
      <c r="BZ10" s="12"/>
      <c r="CA10" s="12"/>
      <c r="CB10" s="12"/>
      <c r="CC10" s="12"/>
      <c r="CD10" s="12"/>
      <c r="CE10" s="12"/>
      <c r="CF10" s="12"/>
      <c r="CG10" s="12"/>
      <c r="CH10" s="12"/>
      <c r="CI10" s="12"/>
      <c r="CJ10" s="12"/>
      <c r="CK10" s="12"/>
      <c r="CL10" s="13"/>
    </row>
    <row r="11" spans="1:90" x14ac:dyDescent="0.3">
      <c r="A11" s="147" t="s">
        <v>638</v>
      </c>
      <c r="B11" s="33" t="s">
        <v>190</v>
      </c>
      <c r="C11" s="78">
        <v>-0.2</v>
      </c>
      <c r="D11" s="14" t="s">
        <v>639</v>
      </c>
      <c r="E11" s="12"/>
      <c r="F11" s="12"/>
      <c r="G11" s="12"/>
      <c r="H11" s="12"/>
      <c r="I11" s="12"/>
      <c r="J11" s="12"/>
      <c r="K11" s="12"/>
      <c r="L11" s="12"/>
      <c r="M11" s="12"/>
      <c r="N11" s="12"/>
      <c r="O11" s="12"/>
      <c r="P11" s="12"/>
      <c r="Q11" s="12"/>
      <c r="R11" s="12"/>
      <c r="S11" s="12"/>
      <c r="T11" s="12"/>
      <c r="U11" s="12"/>
      <c r="V11" s="12"/>
      <c r="W11" s="12"/>
      <c r="X11" s="12"/>
      <c r="Y11" s="12"/>
      <c r="Z11" s="12"/>
      <c r="AA11" s="12"/>
      <c r="AB11" s="12"/>
      <c r="AC11" s="12"/>
      <c r="AD11" s="12"/>
      <c r="AE11" s="12"/>
      <c r="AF11" s="12"/>
      <c r="AG11" s="12"/>
      <c r="AH11" s="12"/>
      <c r="AI11" s="12"/>
      <c r="AJ11" s="12"/>
      <c r="AK11" s="12"/>
      <c r="AL11" s="12"/>
      <c r="AM11" s="12"/>
      <c r="AN11" s="12"/>
      <c r="AO11" s="12"/>
      <c r="AP11" s="12"/>
      <c r="AQ11" s="12"/>
      <c r="AR11" s="12"/>
      <c r="AS11" s="12"/>
      <c r="AT11" s="12"/>
      <c r="AU11" s="12"/>
      <c r="AV11" s="12"/>
      <c r="AW11" s="12"/>
      <c r="AX11" s="12"/>
      <c r="AY11" s="12"/>
      <c r="AZ11" s="12"/>
      <c r="BA11" s="12"/>
      <c r="BB11" s="12"/>
      <c r="BC11" s="12"/>
      <c r="BD11" s="12"/>
      <c r="BE11" s="12"/>
      <c r="BF11" s="12"/>
      <c r="BG11" s="12"/>
      <c r="BH11" s="12"/>
      <c r="BI11" s="12"/>
      <c r="BJ11" s="12"/>
      <c r="BK11" s="12"/>
      <c r="BL11" s="12"/>
      <c r="BM11" s="12"/>
      <c r="BN11" s="12"/>
      <c r="BO11" s="12"/>
      <c r="BP11" s="12"/>
      <c r="BQ11" s="12"/>
      <c r="BR11" s="12"/>
      <c r="BS11" s="12"/>
      <c r="BT11" s="12"/>
      <c r="BU11" s="12"/>
      <c r="BV11" s="12"/>
      <c r="BW11" s="12"/>
      <c r="BX11" s="12"/>
      <c r="BY11" s="12"/>
      <c r="BZ11" s="12"/>
      <c r="CA11" s="12"/>
      <c r="CB11" s="12"/>
      <c r="CC11" s="12"/>
      <c r="CD11" s="12"/>
      <c r="CE11" s="12"/>
      <c r="CF11" s="12"/>
      <c r="CG11" s="12"/>
      <c r="CH11" s="12"/>
      <c r="CI11" s="12"/>
      <c r="CJ11" s="12"/>
      <c r="CK11" s="12"/>
      <c r="CL11" s="13"/>
    </row>
    <row r="12" spans="1:90" x14ac:dyDescent="0.3">
      <c r="A12" s="147"/>
      <c r="B12" s="7"/>
      <c r="C12" s="78"/>
      <c r="E12" s="12"/>
      <c r="F12" s="12"/>
      <c r="G12" s="12"/>
      <c r="H12" s="12"/>
      <c r="I12" s="12"/>
      <c r="J12" s="12"/>
      <c r="K12" s="12"/>
      <c r="L12" s="12"/>
      <c r="M12" s="12"/>
      <c r="N12" s="12"/>
      <c r="O12" s="12"/>
      <c r="P12" s="12"/>
      <c r="Q12" s="12"/>
      <c r="R12" s="12"/>
      <c r="S12" s="12"/>
      <c r="T12" s="12"/>
      <c r="U12" s="12"/>
      <c r="V12" s="12"/>
      <c r="W12" s="12"/>
      <c r="X12" s="12"/>
      <c r="Y12" s="12"/>
      <c r="Z12" s="12"/>
      <c r="AA12" s="12"/>
      <c r="AB12" s="12"/>
      <c r="AC12" s="12"/>
      <c r="AD12" s="12"/>
      <c r="AE12" s="12"/>
      <c r="AF12" s="12"/>
      <c r="AG12" s="12"/>
      <c r="AH12" s="12"/>
      <c r="AI12" s="12"/>
      <c r="AJ12" s="12"/>
      <c r="AK12" s="12"/>
      <c r="AL12" s="12"/>
      <c r="AM12" s="12"/>
      <c r="AN12" s="12"/>
      <c r="AO12" s="12"/>
      <c r="AP12" s="12"/>
      <c r="AQ12" s="12"/>
      <c r="AR12" s="12"/>
      <c r="AS12" s="12"/>
      <c r="AT12" s="12"/>
      <c r="AU12" s="12"/>
      <c r="AV12" s="12"/>
      <c r="AW12" s="12"/>
      <c r="AX12" s="12"/>
      <c r="AY12" s="12"/>
      <c r="AZ12" s="12"/>
      <c r="BA12" s="12"/>
      <c r="BB12" s="12"/>
      <c r="BC12" s="12"/>
      <c r="BD12" s="12"/>
      <c r="BE12" s="12"/>
      <c r="BF12" s="12"/>
      <c r="BG12" s="12"/>
      <c r="BH12" s="12"/>
      <c r="BI12" s="12"/>
      <c r="BJ12" s="12"/>
      <c r="BK12" s="12"/>
      <c r="BL12" s="12"/>
      <c r="BM12" s="12"/>
      <c r="BN12" s="12"/>
      <c r="BO12" s="12"/>
      <c r="BP12" s="12"/>
      <c r="BQ12" s="12"/>
      <c r="BR12" s="12"/>
      <c r="BS12" s="12"/>
      <c r="BT12" s="12"/>
      <c r="BU12" s="12"/>
      <c r="BV12" s="12"/>
      <c r="BW12" s="12"/>
      <c r="BX12" s="12"/>
      <c r="BY12" s="12"/>
      <c r="BZ12" s="12"/>
      <c r="CA12" s="12"/>
      <c r="CB12" s="12"/>
      <c r="CC12" s="12"/>
      <c r="CD12" s="12"/>
      <c r="CE12" s="12"/>
      <c r="CF12" s="12"/>
      <c r="CG12" s="12"/>
      <c r="CH12" s="12"/>
      <c r="CI12" s="12"/>
      <c r="CJ12" s="12"/>
      <c r="CK12" s="12"/>
      <c r="CL12" s="13"/>
    </row>
    <row r="13" spans="1:90" x14ac:dyDescent="0.3">
      <c r="A13" s="147"/>
      <c r="B13" s="7"/>
      <c r="C13" s="78"/>
      <c r="D13" s="14"/>
      <c r="E13" s="12"/>
      <c r="F13" s="12"/>
      <c r="G13" s="12"/>
      <c r="H13" s="12"/>
      <c r="I13" s="12"/>
      <c r="J13" s="12"/>
      <c r="K13" s="12"/>
      <c r="L13" s="12"/>
      <c r="M13" s="12"/>
      <c r="N13" s="12"/>
      <c r="O13" s="12"/>
      <c r="P13" s="12"/>
      <c r="Q13" s="12"/>
      <c r="R13" s="12"/>
      <c r="S13" s="12"/>
      <c r="T13" s="12"/>
      <c r="U13" s="12"/>
      <c r="V13" s="12"/>
      <c r="W13" s="12"/>
      <c r="X13" s="12"/>
      <c r="Y13" s="12"/>
      <c r="Z13" s="12"/>
      <c r="AA13" s="12"/>
      <c r="AB13" s="12"/>
      <c r="AC13" s="12"/>
      <c r="AD13" s="12"/>
      <c r="AE13" s="12"/>
      <c r="AF13" s="12"/>
      <c r="AG13" s="12"/>
      <c r="AH13" s="12"/>
      <c r="AI13" s="12"/>
      <c r="AJ13" s="12"/>
      <c r="AK13" s="12"/>
      <c r="AL13" s="12"/>
      <c r="AM13" s="12"/>
      <c r="AN13" s="12"/>
      <c r="AO13" s="12"/>
      <c r="AP13" s="12"/>
      <c r="AQ13" s="12"/>
      <c r="AR13" s="12"/>
      <c r="AS13" s="12"/>
      <c r="AT13" s="12"/>
      <c r="AU13" s="12"/>
      <c r="AV13" s="12"/>
      <c r="AW13" s="12"/>
      <c r="AX13" s="12"/>
      <c r="AY13" s="12"/>
      <c r="AZ13" s="12"/>
      <c r="BA13" s="12"/>
      <c r="BB13" s="12"/>
      <c r="BC13" s="12"/>
      <c r="BD13" s="12"/>
      <c r="BE13" s="12"/>
      <c r="BF13" s="12"/>
      <c r="BG13" s="12"/>
      <c r="BH13" s="12"/>
      <c r="BI13" s="12"/>
      <c r="BJ13" s="12"/>
      <c r="BK13" s="12"/>
      <c r="BL13" s="12"/>
      <c r="BM13" s="12"/>
      <c r="BN13" s="12"/>
      <c r="BO13" s="12"/>
      <c r="BP13" s="12"/>
      <c r="BQ13" s="12"/>
      <c r="BR13" s="12"/>
      <c r="BS13" s="12"/>
      <c r="BT13" s="12"/>
      <c r="BU13" s="12"/>
      <c r="BV13" s="12"/>
      <c r="BW13" s="12"/>
      <c r="BX13" s="12"/>
      <c r="BY13" s="12"/>
      <c r="BZ13" s="12"/>
      <c r="CA13" s="12"/>
      <c r="CB13" s="12"/>
      <c r="CC13" s="12"/>
      <c r="CD13" s="12"/>
      <c r="CE13" s="12"/>
      <c r="CF13" s="12"/>
      <c r="CG13" s="12"/>
      <c r="CH13" s="12"/>
      <c r="CI13" s="12"/>
      <c r="CJ13" s="12"/>
      <c r="CK13" s="12"/>
      <c r="CL13" s="13"/>
    </row>
    <row r="14" spans="1:90" x14ac:dyDescent="0.3">
      <c r="A14" s="147"/>
      <c r="B14" s="7"/>
      <c r="C14" s="78"/>
      <c r="E14" s="12"/>
      <c r="F14" s="12"/>
      <c r="G14" s="12"/>
      <c r="H14" s="12"/>
      <c r="I14" s="12"/>
      <c r="J14" s="12"/>
      <c r="K14" s="12"/>
      <c r="L14" s="12"/>
      <c r="M14" s="12"/>
      <c r="N14" s="12"/>
      <c r="O14" s="12"/>
      <c r="P14" s="12"/>
      <c r="Q14" s="12"/>
      <c r="R14" s="12"/>
      <c r="S14" s="12"/>
      <c r="T14" s="12"/>
      <c r="U14" s="12"/>
      <c r="V14" s="12"/>
      <c r="W14" s="12"/>
      <c r="X14" s="12"/>
      <c r="Y14" s="12"/>
      <c r="Z14" s="12"/>
      <c r="AA14" s="12"/>
      <c r="AB14" s="12"/>
      <c r="AC14" s="12"/>
      <c r="AD14" s="12"/>
      <c r="AE14" s="12"/>
      <c r="AF14" s="12"/>
      <c r="AG14" s="12"/>
      <c r="AH14" s="12"/>
      <c r="AI14" s="12"/>
      <c r="AJ14" s="12"/>
      <c r="AK14" s="12"/>
      <c r="AL14" s="12"/>
      <c r="AM14" s="12"/>
      <c r="AN14" s="12"/>
      <c r="AO14" s="12"/>
      <c r="AP14" s="12"/>
      <c r="AQ14" s="12"/>
      <c r="AR14" s="12"/>
      <c r="AS14" s="12"/>
      <c r="AT14" s="12"/>
      <c r="AU14" s="12"/>
      <c r="AV14" s="12"/>
      <c r="AW14" s="12"/>
      <c r="AX14" s="12"/>
      <c r="AY14" s="12"/>
      <c r="AZ14" s="12"/>
      <c r="BA14" s="12"/>
      <c r="BB14" s="12"/>
      <c r="BC14" s="12"/>
      <c r="BD14" s="12"/>
      <c r="BE14" s="12"/>
      <c r="BF14" s="12"/>
      <c r="BG14" s="12"/>
      <c r="BH14" s="12"/>
      <c r="BI14" s="12"/>
      <c r="BJ14" s="12"/>
      <c r="BK14" s="12"/>
      <c r="BL14" s="12"/>
      <c r="BM14" s="12"/>
      <c r="BN14" s="12"/>
      <c r="BO14" s="12"/>
      <c r="BP14" s="12"/>
      <c r="BQ14" s="12"/>
      <c r="BR14" s="12"/>
      <c r="BS14" s="12"/>
      <c r="BT14" s="12"/>
      <c r="BU14" s="12"/>
      <c r="BV14" s="12"/>
      <c r="BW14" s="12"/>
      <c r="BX14" s="12"/>
      <c r="BY14" s="12"/>
      <c r="BZ14" s="12"/>
      <c r="CA14" s="12"/>
      <c r="CB14" s="12"/>
      <c r="CC14" s="12"/>
      <c r="CD14" s="12"/>
      <c r="CE14" s="12"/>
      <c r="CF14" s="12"/>
      <c r="CG14" s="12"/>
      <c r="CH14" s="12"/>
      <c r="CI14" s="12"/>
      <c r="CJ14" s="12"/>
      <c r="CK14" s="12"/>
      <c r="CL14" s="13"/>
    </row>
    <row r="15" spans="1:90" x14ac:dyDescent="0.3">
      <c r="A15" s="72" t="s">
        <v>665</v>
      </c>
      <c r="B15" s="10"/>
      <c r="C15" s="10"/>
      <c r="D15" s="23"/>
      <c r="E15" s="23"/>
      <c r="F15" s="23"/>
      <c r="G15" s="23"/>
      <c r="H15" s="23"/>
      <c r="I15" s="23"/>
      <c r="J15" s="23"/>
      <c r="K15" s="23"/>
      <c r="L15" s="23"/>
      <c r="M15" s="23"/>
      <c r="N15" s="23"/>
      <c r="O15" s="23"/>
      <c r="P15" s="23"/>
      <c r="Q15" s="23"/>
      <c r="R15" s="23"/>
      <c r="S15" s="23"/>
      <c r="T15" s="23"/>
      <c r="U15" s="23"/>
      <c r="V15" s="23"/>
      <c r="W15" s="23"/>
      <c r="X15" s="23"/>
      <c r="Y15" s="23"/>
      <c r="Z15" s="23"/>
      <c r="AA15" s="23"/>
      <c r="AB15" s="23"/>
      <c r="AC15" s="23"/>
      <c r="AD15" s="23"/>
      <c r="AE15" s="23"/>
      <c r="AF15" s="23"/>
      <c r="AG15" s="23"/>
      <c r="AH15" s="23"/>
      <c r="AI15" s="23"/>
      <c r="AJ15" s="23"/>
      <c r="AK15" s="23"/>
      <c r="AL15" s="23"/>
      <c r="AM15" s="23"/>
      <c r="AN15" s="23"/>
      <c r="AO15" s="23"/>
      <c r="AP15" s="23"/>
      <c r="AQ15" s="23"/>
      <c r="AR15" s="23"/>
      <c r="AS15" s="23"/>
      <c r="AT15" s="23"/>
      <c r="AU15" s="23"/>
      <c r="AV15" s="23"/>
      <c r="AW15" s="23"/>
      <c r="AX15" s="23"/>
      <c r="AY15" s="23"/>
      <c r="AZ15" s="23"/>
      <c r="BA15" s="23"/>
      <c r="BB15" s="23"/>
      <c r="BC15" s="23"/>
      <c r="BD15" s="23"/>
      <c r="BE15" s="23"/>
      <c r="BF15" s="23"/>
      <c r="BG15" s="23"/>
      <c r="BH15" s="23"/>
      <c r="BI15" s="23"/>
      <c r="BJ15" s="23"/>
      <c r="BK15" s="23"/>
      <c r="BL15" s="23"/>
      <c r="BM15" s="23"/>
      <c r="BN15" s="23"/>
      <c r="BO15" s="23"/>
      <c r="BP15" s="23"/>
      <c r="BQ15" s="23"/>
      <c r="BR15" s="23"/>
      <c r="BS15" s="23"/>
      <c r="BT15" s="23"/>
      <c r="BU15" s="23"/>
      <c r="BV15" s="23"/>
      <c r="BW15" s="23"/>
      <c r="BX15" s="23"/>
      <c r="BY15" s="23"/>
      <c r="BZ15" s="23"/>
      <c r="CA15" s="23"/>
      <c r="CB15" s="23"/>
      <c r="CC15" s="23"/>
      <c r="CD15" s="23"/>
      <c r="CE15" s="23"/>
      <c r="CF15" s="23"/>
      <c r="CG15" s="23"/>
      <c r="CH15" s="23"/>
      <c r="CI15" s="23"/>
      <c r="CJ15" s="23"/>
      <c r="CK15" s="23"/>
      <c r="CL15" s="299"/>
    </row>
    <row r="16" spans="1:90" s="15" customFormat="1" x14ac:dyDescent="0.3">
      <c r="A16" s="147" t="s">
        <v>799</v>
      </c>
      <c r="B16" s="159" t="s">
        <v>664</v>
      </c>
      <c r="C16" s="298">
        <v>0.05</v>
      </c>
    </row>
    <row r="17" spans="1:90" x14ac:dyDescent="0.3">
      <c r="A17" s="147" t="s">
        <v>800</v>
      </c>
      <c r="B17" s="159" t="s">
        <v>664</v>
      </c>
      <c r="C17" s="232">
        <v>0.05</v>
      </c>
      <c r="D17" s="15"/>
      <c r="E17" s="15"/>
      <c r="F17" s="12"/>
      <c r="G17" s="12"/>
      <c r="H17" s="12"/>
      <c r="I17" s="12"/>
      <c r="J17" s="12"/>
      <c r="K17" s="12"/>
      <c r="L17" s="12"/>
      <c r="M17" s="12"/>
      <c r="N17" s="12"/>
      <c r="O17" s="12"/>
      <c r="P17" s="12"/>
      <c r="Q17" s="12"/>
      <c r="R17" s="12"/>
      <c r="S17" s="12"/>
      <c r="T17" s="12"/>
      <c r="U17" s="12"/>
      <c r="V17" s="12"/>
      <c r="W17" s="12"/>
      <c r="X17" s="12"/>
      <c r="Y17" s="12"/>
      <c r="Z17" s="12"/>
      <c r="AA17" s="12"/>
      <c r="AB17" s="12"/>
      <c r="AC17" s="12"/>
      <c r="AD17" s="12"/>
      <c r="AE17" s="12"/>
      <c r="AF17" s="12"/>
      <c r="AG17" s="12"/>
      <c r="AH17" s="12"/>
      <c r="AI17" s="12"/>
      <c r="AJ17" s="12"/>
      <c r="AK17" s="12"/>
      <c r="AL17" s="12"/>
      <c r="AM17" s="12"/>
      <c r="AN17" s="12"/>
      <c r="AO17" s="12"/>
      <c r="AP17" s="12"/>
      <c r="AQ17" s="12"/>
      <c r="AR17" s="12"/>
      <c r="AS17" s="12"/>
      <c r="AT17" s="12"/>
      <c r="AU17" s="12"/>
      <c r="AV17" s="12"/>
      <c r="AW17" s="12"/>
      <c r="AX17" s="12"/>
      <c r="AY17" s="12"/>
      <c r="AZ17" s="12"/>
      <c r="BA17" s="12"/>
      <c r="BB17" s="12"/>
      <c r="BC17" s="12"/>
      <c r="BD17" s="12"/>
      <c r="BE17" s="12"/>
      <c r="BF17" s="12"/>
      <c r="BG17" s="12"/>
      <c r="BH17" s="12"/>
      <c r="BI17" s="12"/>
      <c r="BJ17" s="12"/>
      <c r="BK17" s="12"/>
      <c r="BL17" s="12"/>
      <c r="BM17" s="12"/>
      <c r="BN17" s="12"/>
      <c r="BO17" s="12"/>
      <c r="BP17" s="12"/>
      <c r="BQ17" s="12"/>
      <c r="BR17" s="12"/>
      <c r="BS17" s="12"/>
      <c r="BT17" s="12"/>
      <c r="BU17" s="12"/>
      <c r="BV17" s="12"/>
      <c r="BW17" s="12"/>
      <c r="BX17" s="12"/>
      <c r="BY17" s="12"/>
      <c r="BZ17" s="12"/>
      <c r="CA17" s="12"/>
      <c r="CB17" s="12"/>
      <c r="CC17" s="12"/>
      <c r="CD17" s="12"/>
      <c r="CE17" s="12"/>
      <c r="CF17" s="12"/>
      <c r="CG17" s="12"/>
      <c r="CH17" s="12"/>
      <c r="CI17" s="12"/>
      <c r="CJ17" s="12"/>
      <c r="CK17" s="12"/>
      <c r="CL17" s="13"/>
    </row>
    <row r="18" spans="1:90" x14ac:dyDescent="0.3">
      <c r="A18" s="72" t="s">
        <v>8</v>
      </c>
      <c r="B18" s="10"/>
      <c r="C18" s="10"/>
      <c r="D18" s="10"/>
      <c r="E18" s="21"/>
      <c r="F18" s="21"/>
      <c r="G18" s="21"/>
      <c r="H18" s="10"/>
      <c r="I18" s="10"/>
      <c r="J18" s="10"/>
      <c r="K18" s="10"/>
      <c r="L18" s="10"/>
      <c r="M18" s="10"/>
      <c r="N18" s="10"/>
      <c r="O18" s="10"/>
      <c r="P18" s="10"/>
      <c r="Q18" s="10"/>
      <c r="R18" s="10"/>
      <c r="S18" s="10"/>
      <c r="T18" s="10"/>
      <c r="U18" s="10"/>
      <c r="V18" s="10"/>
      <c r="W18" s="10"/>
      <c r="X18" s="10"/>
      <c r="Y18" s="10"/>
      <c r="Z18" s="10"/>
      <c r="AA18" s="10"/>
      <c r="AB18" s="10"/>
      <c r="AC18" s="10"/>
      <c r="AD18" s="10"/>
      <c r="AE18" s="10"/>
      <c r="AF18" s="10"/>
      <c r="AG18" s="10"/>
      <c r="AH18" s="10"/>
      <c r="AI18" s="10"/>
      <c r="AJ18" s="10"/>
      <c r="AK18" s="10"/>
      <c r="AL18" s="10"/>
      <c r="AM18" s="10"/>
      <c r="AN18" s="10"/>
      <c r="AO18" s="10"/>
      <c r="AP18" s="10"/>
      <c r="AQ18" s="10"/>
      <c r="AR18" s="10"/>
      <c r="AS18" s="10"/>
      <c r="AT18" s="10"/>
      <c r="AU18" s="10"/>
      <c r="AV18" s="10"/>
      <c r="AW18" s="10"/>
      <c r="AX18" s="10"/>
      <c r="AY18" s="10"/>
      <c r="AZ18" s="10"/>
      <c r="BA18" s="10"/>
      <c r="BB18" s="10"/>
      <c r="BC18" s="10"/>
      <c r="BD18" s="10"/>
      <c r="BE18" s="10"/>
      <c r="BF18" s="10"/>
      <c r="BG18" s="10"/>
      <c r="BH18" s="10"/>
      <c r="BI18" s="10"/>
      <c r="BJ18" s="10"/>
      <c r="BK18" s="10"/>
      <c r="BL18" s="10"/>
      <c r="BM18" s="10"/>
      <c r="BN18" s="10"/>
      <c r="BO18" s="10"/>
      <c r="BP18" s="10"/>
      <c r="BQ18" s="10"/>
      <c r="BR18" s="10"/>
      <c r="BS18" s="10"/>
      <c r="BT18" s="10"/>
      <c r="BU18" s="10"/>
      <c r="BV18" s="10"/>
      <c r="BW18" s="10"/>
      <c r="BX18" s="10"/>
      <c r="BY18" s="10"/>
      <c r="BZ18" s="10"/>
      <c r="CA18" s="10"/>
      <c r="CB18" s="10"/>
      <c r="CC18" s="10"/>
      <c r="CD18" s="10"/>
      <c r="CE18" s="10"/>
      <c r="CF18" s="10"/>
      <c r="CG18" s="10"/>
      <c r="CH18" s="10"/>
      <c r="CI18" s="10"/>
      <c r="CJ18" s="10"/>
      <c r="CK18" s="10"/>
      <c r="CL18" s="11"/>
    </row>
    <row r="19" spans="1:90" x14ac:dyDescent="0.3">
      <c r="A19" s="445" t="s">
        <v>9</v>
      </c>
      <c r="B19" s="453" t="s">
        <v>445</v>
      </c>
      <c r="C19" s="453"/>
      <c r="D19" s="443">
        <v>3</v>
      </c>
      <c r="E19" s="44"/>
      <c r="F19" s="44"/>
      <c r="G19" s="226"/>
      <c r="H19" s="12"/>
      <c r="J19" s="12"/>
      <c r="K19" s="12"/>
      <c r="L19" s="223"/>
      <c r="M19" s="12"/>
      <c r="N19" s="12"/>
      <c r="O19" s="12"/>
      <c r="P19" s="12"/>
      <c r="Q19" s="12"/>
      <c r="R19" s="12"/>
      <c r="S19" s="12"/>
      <c r="T19" s="12"/>
      <c r="U19" s="12"/>
      <c r="V19" s="12"/>
      <c r="W19" s="12"/>
      <c r="X19" s="12"/>
      <c r="Y19" s="12"/>
      <c r="Z19" s="12"/>
      <c r="AA19" s="12"/>
      <c r="AB19" s="12"/>
      <c r="AC19" s="12"/>
      <c r="AD19" s="12"/>
      <c r="AE19" s="12"/>
      <c r="AF19" s="12"/>
      <c r="AG19" s="12"/>
      <c r="AH19" s="12"/>
      <c r="AI19" s="12"/>
      <c r="AJ19" s="12"/>
      <c r="AK19" s="12"/>
      <c r="AL19" s="12"/>
      <c r="AM19" s="12"/>
      <c r="AN19" s="12"/>
      <c r="AO19" s="12"/>
      <c r="AP19" s="12"/>
      <c r="AQ19" s="12"/>
      <c r="AR19" s="12"/>
      <c r="AS19" s="12"/>
      <c r="AT19" s="12"/>
      <c r="AU19" s="12"/>
      <c r="AV19" s="12"/>
      <c r="AW19" s="12"/>
      <c r="AX19" s="12"/>
      <c r="AY19" s="12"/>
      <c r="AZ19" s="12"/>
      <c r="BA19" s="12"/>
      <c r="BB19" s="12"/>
      <c r="BC19" s="12"/>
      <c r="BD19" s="12"/>
      <c r="BE19" s="12"/>
      <c r="BF19" s="12"/>
      <c r="BG19" s="12"/>
      <c r="BH19" s="12"/>
      <c r="BI19" s="12"/>
      <c r="BJ19" s="12"/>
      <c r="BK19" s="12"/>
      <c r="BL19" s="12"/>
      <c r="BM19" s="12"/>
      <c r="BN19" s="12"/>
      <c r="BO19" s="12"/>
      <c r="BP19" s="12"/>
      <c r="BQ19" s="12"/>
      <c r="BR19" s="12"/>
      <c r="BS19" s="12"/>
      <c r="BT19" s="12"/>
      <c r="BU19" s="12"/>
      <c r="BV19" s="12"/>
      <c r="BW19" s="12"/>
      <c r="BX19" s="12"/>
      <c r="BY19" s="12"/>
      <c r="BZ19" s="12"/>
      <c r="CA19" s="12"/>
      <c r="CB19" s="12"/>
      <c r="CC19" s="12"/>
      <c r="CD19" s="12"/>
      <c r="CE19" s="12"/>
      <c r="CF19" s="12"/>
      <c r="CG19" s="12"/>
      <c r="CH19" s="12"/>
      <c r="CI19" s="12"/>
      <c r="CJ19" s="12"/>
      <c r="CK19" s="12"/>
      <c r="CL19" s="13"/>
    </row>
    <row r="20" spans="1:90" x14ac:dyDescent="0.3">
      <c r="A20" s="445"/>
      <c r="B20" s="453" t="s">
        <v>446</v>
      </c>
      <c r="C20" s="453"/>
      <c r="D20" s="443"/>
      <c r="E20" s="44"/>
      <c r="F20" s="44"/>
      <c r="G20" s="226"/>
      <c r="H20" s="12"/>
      <c r="J20" s="12"/>
      <c r="K20" s="12"/>
      <c r="L20" s="224"/>
      <c r="M20" s="12"/>
      <c r="N20" s="12"/>
      <c r="O20" s="12"/>
      <c r="P20" s="12"/>
      <c r="Q20" s="12"/>
      <c r="R20" s="12"/>
      <c r="S20" s="12"/>
      <c r="T20" s="12"/>
      <c r="U20" s="12"/>
      <c r="V20" s="12"/>
      <c r="W20" s="12"/>
      <c r="X20" s="12"/>
      <c r="Y20" s="12"/>
      <c r="Z20" s="12"/>
      <c r="AA20" s="12"/>
      <c r="AB20" s="12"/>
      <c r="AC20" s="12"/>
      <c r="AD20" s="12"/>
      <c r="AE20" s="12"/>
      <c r="AF20" s="12"/>
      <c r="AG20" s="12"/>
      <c r="AH20" s="12"/>
      <c r="AI20" s="12"/>
      <c r="AJ20" s="12"/>
      <c r="AK20" s="12"/>
      <c r="AL20" s="12"/>
      <c r="AM20" s="12"/>
      <c r="AN20" s="12"/>
      <c r="AO20" s="12"/>
      <c r="AP20" s="12"/>
      <c r="AQ20" s="12"/>
      <c r="AR20" s="12"/>
      <c r="AS20" s="12"/>
      <c r="AT20" s="12"/>
      <c r="AU20" s="12"/>
      <c r="AV20" s="12"/>
      <c r="AW20" s="12"/>
      <c r="AX20" s="12"/>
      <c r="AY20" s="12"/>
      <c r="AZ20" s="12"/>
      <c r="BA20" s="12"/>
      <c r="BB20" s="12"/>
      <c r="BC20" s="12"/>
      <c r="BD20" s="12"/>
      <c r="BE20" s="12"/>
      <c r="BF20" s="12"/>
      <c r="BG20" s="12"/>
      <c r="BH20" s="12"/>
      <c r="BI20" s="12"/>
      <c r="BJ20" s="12"/>
      <c r="BK20" s="12"/>
      <c r="BL20" s="12"/>
      <c r="BM20" s="12"/>
      <c r="BN20" s="12"/>
      <c r="BO20" s="12"/>
      <c r="BP20" s="12"/>
      <c r="BQ20" s="12"/>
      <c r="BR20" s="12"/>
      <c r="BS20" s="12"/>
      <c r="BT20" s="12"/>
      <c r="BU20" s="12"/>
      <c r="BV20" s="12"/>
      <c r="BW20" s="12"/>
      <c r="BX20" s="12"/>
      <c r="BY20" s="12"/>
      <c r="BZ20" s="12"/>
      <c r="CA20" s="12"/>
      <c r="CB20" s="12"/>
      <c r="CC20" s="12"/>
      <c r="CD20" s="12"/>
      <c r="CE20" s="12"/>
      <c r="CF20" s="12"/>
      <c r="CG20" s="12"/>
      <c r="CH20" s="12"/>
      <c r="CI20" s="12"/>
      <c r="CJ20" s="12"/>
      <c r="CK20" s="12"/>
      <c r="CL20" s="13"/>
    </row>
    <row r="21" spans="1:90" x14ac:dyDescent="0.3">
      <c r="A21" s="445"/>
      <c r="B21" s="453" t="s">
        <v>447</v>
      </c>
      <c r="C21" s="453"/>
      <c r="D21" s="443"/>
      <c r="E21" s="44"/>
      <c r="F21" s="44"/>
      <c r="G21" s="226"/>
      <c r="H21" s="12"/>
      <c r="J21" s="12"/>
      <c r="K21" s="12"/>
      <c r="L21" s="224"/>
      <c r="M21" s="12"/>
      <c r="N21" s="12"/>
      <c r="O21" s="12"/>
      <c r="P21" s="12"/>
      <c r="Q21" s="12"/>
      <c r="R21" s="12"/>
      <c r="S21" s="12"/>
      <c r="T21" s="12"/>
      <c r="U21" s="12"/>
      <c r="V21" s="12"/>
      <c r="W21" s="12"/>
      <c r="X21" s="12"/>
      <c r="Y21" s="12"/>
      <c r="Z21" s="12"/>
      <c r="AA21" s="12"/>
      <c r="AB21" s="12"/>
      <c r="AC21" s="12"/>
      <c r="AD21" s="12"/>
      <c r="AE21" s="12"/>
      <c r="AF21" s="12"/>
      <c r="AG21" s="12"/>
      <c r="AH21" s="12"/>
      <c r="AI21" s="12"/>
      <c r="AJ21" s="12"/>
      <c r="AK21" s="12"/>
      <c r="AL21" s="12"/>
      <c r="AM21" s="12"/>
      <c r="AN21" s="12"/>
      <c r="AO21" s="12"/>
      <c r="AP21" s="12"/>
      <c r="AQ21" s="12"/>
      <c r="AR21" s="12"/>
      <c r="AS21" s="12"/>
      <c r="AT21" s="12"/>
      <c r="AU21" s="12"/>
      <c r="AV21" s="12"/>
      <c r="AW21" s="12"/>
      <c r="AX21" s="12"/>
      <c r="AY21" s="12"/>
      <c r="AZ21" s="12"/>
      <c r="BA21" s="12"/>
      <c r="BB21" s="12"/>
      <c r="BC21" s="12"/>
      <c r="BD21" s="12"/>
      <c r="BE21" s="12"/>
      <c r="BF21" s="12"/>
      <c r="BG21" s="12"/>
      <c r="BH21" s="12"/>
      <c r="BI21" s="12"/>
      <c r="BJ21" s="12"/>
      <c r="BK21" s="12"/>
      <c r="BL21" s="12"/>
      <c r="BM21" s="12"/>
      <c r="BN21" s="12"/>
      <c r="BO21" s="12"/>
      <c r="BP21" s="12"/>
      <c r="BQ21" s="12"/>
      <c r="BR21" s="12"/>
      <c r="BS21" s="12"/>
      <c r="BT21" s="12"/>
      <c r="BU21" s="12"/>
      <c r="BV21" s="12"/>
      <c r="BW21" s="12"/>
      <c r="BX21" s="12"/>
      <c r="BY21" s="12"/>
      <c r="BZ21" s="12"/>
      <c r="CA21" s="12"/>
      <c r="CB21" s="12"/>
      <c r="CC21" s="12"/>
      <c r="CD21" s="12"/>
      <c r="CE21" s="12"/>
      <c r="CF21" s="12"/>
      <c r="CG21" s="12"/>
      <c r="CH21" s="12"/>
      <c r="CI21" s="12"/>
      <c r="CJ21" s="12"/>
      <c r="CK21" s="12"/>
      <c r="CL21" s="13"/>
    </row>
    <row r="22" spans="1:90" x14ac:dyDescent="0.3">
      <c r="A22" s="446"/>
      <c r="B22" s="453" t="s">
        <v>448</v>
      </c>
      <c r="C22" s="453"/>
      <c r="D22" s="443"/>
      <c r="E22" s="28" t="s">
        <v>449</v>
      </c>
      <c r="F22" s="222">
        <v>1.4999999999999999E-2</v>
      </c>
      <c r="G22" s="29" t="s">
        <v>450</v>
      </c>
      <c r="H22" s="70">
        <v>2015</v>
      </c>
      <c r="L22" s="225"/>
      <c r="M22" s="34"/>
      <c r="N22" s="227"/>
      <c r="O22" s="15"/>
      <c r="P22" s="15"/>
      <c r="Q22" s="12"/>
      <c r="R22" s="12"/>
      <c r="S22" s="12"/>
      <c r="T22" s="12"/>
      <c r="U22" s="12"/>
      <c r="V22" s="12"/>
      <c r="W22" s="12"/>
      <c r="X22" s="12"/>
      <c r="Y22" s="12"/>
      <c r="Z22" s="12"/>
      <c r="AA22" s="12"/>
      <c r="AB22" s="12"/>
      <c r="AC22" s="12"/>
      <c r="AD22" s="12"/>
      <c r="AE22" s="12"/>
      <c r="AF22" s="12"/>
      <c r="AG22" s="12"/>
      <c r="AH22" s="12"/>
      <c r="AI22" s="12"/>
      <c r="AJ22" s="12"/>
      <c r="AK22" s="12"/>
      <c r="AL22" s="12"/>
      <c r="AM22" s="12"/>
      <c r="AN22" s="12"/>
      <c r="AO22" s="12"/>
      <c r="AP22" s="12"/>
      <c r="AQ22" s="12"/>
      <c r="AR22" s="12"/>
      <c r="AS22" s="12"/>
      <c r="AT22" s="12"/>
      <c r="AU22" s="12"/>
      <c r="AV22" s="12"/>
      <c r="AW22" s="12"/>
      <c r="AX22" s="12"/>
      <c r="AY22" s="12"/>
      <c r="AZ22" s="12"/>
      <c r="BA22" s="12"/>
      <c r="BB22" s="12"/>
      <c r="BC22" s="12"/>
      <c r="BD22" s="12"/>
      <c r="BE22" s="12"/>
      <c r="BF22" s="12"/>
      <c r="BG22" s="12"/>
      <c r="BH22" s="12"/>
      <c r="BI22" s="12"/>
      <c r="BJ22" s="12"/>
      <c r="BK22" s="12"/>
      <c r="BL22" s="12"/>
      <c r="BM22" s="12"/>
      <c r="BN22" s="12"/>
      <c r="BO22" s="12"/>
      <c r="BP22" s="12"/>
      <c r="BQ22" s="12"/>
      <c r="BR22" s="12"/>
      <c r="BS22" s="12"/>
      <c r="BT22" s="12"/>
      <c r="BU22" s="12"/>
      <c r="BV22" s="12"/>
      <c r="BW22" s="12"/>
      <c r="BX22" s="12"/>
      <c r="BY22" s="12"/>
      <c r="BZ22" s="12"/>
      <c r="CA22" s="12"/>
      <c r="CB22" s="12"/>
      <c r="CC22" s="12"/>
      <c r="CD22" s="12"/>
      <c r="CE22" s="12"/>
      <c r="CF22" s="12"/>
      <c r="CG22" s="12"/>
      <c r="CH22" s="12"/>
      <c r="CI22" s="12"/>
      <c r="CJ22" s="12"/>
      <c r="CK22" s="12"/>
      <c r="CL22" s="13"/>
    </row>
    <row r="23" spans="1:90" x14ac:dyDescent="0.3">
      <c r="A23" s="72" t="s">
        <v>44</v>
      </c>
      <c r="B23" s="10"/>
      <c r="C23" s="10"/>
      <c r="D23" s="10"/>
      <c r="E23" s="10"/>
      <c r="F23" s="10"/>
      <c r="G23" s="10"/>
      <c r="H23" s="10"/>
      <c r="I23" s="10"/>
      <c r="J23" s="10"/>
      <c r="K23" s="10"/>
      <c r="L23" s="10"/>
      <c r="M23" s="10"/>
      <c r="N23" s="10"/>
      <c r="O23" s="10"/>
      <c r="P23" s="10"/>
      <c r="Q23" s="10"/>
      <c r="R23" s="10"/>
      <c r="S23" s="10"/>
      <c r="T23" s="10"/>
      <c r="U23" s="10"/>
      <c r="V23" s="10"/>
      <c r="W23" s="10"/>
      <c r="X23" s="10"/>
      <c r="Y23" s="10"/>
      <c r="Z23" s="10"/>
      <c r="AA23" s="10"/>
      <c r="AB23" s="10"/>
      <c r="AC23" s="10"/>
      <c r="AD23" s="10"/>
      <c r="AE23" s="10"/>
      <c r="AF23" s="10"/>
      <c r="AG23" s="10"/>
      <c r="AH23" s="10"/>
      <c r="AI23" s="10"/>
      <c r="AJ23" s="10"/>
      <c r="AK23" s="10"/>
      <c r="AL23" s="10"/>
      <c r="AM23" s="10"/>
      <c r="AN23" s="10"/>
      <c r="AO23" s="10"/>
      <c r="AP23" s="10"/>
      <c r="AQ23" s="10"/>
      <c r="AR23" s="10"/>
      <c r="AS23" s="10"/>
      <c r="AT23" s="10"/>
      <c r="AU23" s="10"/>
      <c r="AV23" s="10"/>
      <c r="AW23" s="10"/>
      <c r="AX23" s="10"/>
      <c r="AY23" s="10"/>
      <c r="AZ23" s="10"/>
      <c r="BA23" s="10"/>
      <c r="BB23" s="10"/>
      <c r="BC23" s="10"/>
      <c r="BD23" s="10"/>
      <c r="BE23" s="10"/>
      <c r="BF23" s="10"/>
      <c r="BG23" s="10"/>
      <c r="BH23" s="10"/>
      <c r="BI23" s="10"/>
      <c r="BJ23" s="10"/>
      <c r="BK23" s="10"/>
      <c r="BL23" s="10"/>
      <c r="BM23" s="10"/>
      <c r="BN23" s="10"/>
      <c r="BO23" s="10"/>
      <c r="BP23" s="10"/>
      <c r="BQ23" s="10"/>
      <c r="BR23" s="10"/>
      <c r="BS23" s="10"/>
      <c r="BT23" s="10"/>
      <c r="BU23" s="10"/>
      <c r="BV23" s="10"/>
      <c r="BW23" s="10"/>
      <c r="BX23" s="10"/>
      <c r="BY23" s="10"/>
      <c r="BZ23" s="10"/>
      <c r="CA23" s="10"/>
      <c r="CB23" s="10"/>
      <c r="CC23" s="10"/>
      <c r="CD23" s="10"/>
      <c r="CE23" s="10"/>
      <c r="CF23" s="10"/>
      <c r="CG23" s="10"/>
      <c r="CH23" s="10"/>
      <c r="CI23" s="10"/>
      <c r="CJ23" s="10"/>
      <c r="CK23" s="10"/>
      <c r="CL23" s="11"/>
    </row>
    <row r="24" spans="1:90" ht="15" customHeight="1" x14ac:dyDescent="0.3">
      <c r="A24" s="147" t="s">
        <v>186</v>
      </c>
      <c r="B24" s="33" t="s">
        <v>312</v>
      </c>
      <c r="C24" s="340">
        <v>1</v>
      </c>
      <c r="E24" s="147" t="s">
        <v>703</v>
      </c>
      <c r="F24" s="313" t="s">
        <v>312</v>
      </c>
      <c r="G24" s="78">
        <v>0.25</v>
      </c>
      <c r="K24" s="12"/>
      <c r="L24" s="12"/>
      <c r="M24" s="12"/>
      <c r="N24" s="12"/>
      <c r="O24" s="12"/>
      <c r="P24" s="12"/>
      <c r="Q24" s="12"/>
      <c r="R24" s="12"/>
      <c r="S24" s="12"/>
      <c r="T24" s="12"/>
      <c r="U24" s="12"/>
      <c r="V24" s="12"/>
      <c r="W24" s="12"/>
      <c r="X24" s="12"/>
      <c r="Y24" s="12"/>
      <c r="Z24" s="12"/>
      <c r="AA24" s="12"/>
      <c r="AB24" s="12"/>
      <c r="AC24" s="12"/>
      <c r="AD24" s="12"/>
      <c r="AE24" s="12"/>
      <c r="AF24" s="12"/>
      <c r="AG24" s="12"/>
      <c r="AH24" s="12"/>
      <c r="AI24" s="12"/>
      <c r="AJ24" s="12"/>
      <c r="AK24" s="12"/>
      <c r="AL24" s="12"/>
      <c r="AM24" s="12"/>
      <c r="AN24" s="12"/>
      <c r="AO24" s="12"/>
      <c r="AP24" s="12"/>
      <c r="AQ24" s="12"/>
      <c r="AR24" s="12"/>
      <c r="AS24" s="12"/>
      <c r="AT24" s="12"/>
      <c r="AU24" s="12"/>
      <c r="AV24" s="12"/>
      <c r="AW24" s="12"/>
      <c r="AX24" s="12"/>
      <c r="AY24" s="12"/>
      <c r="AZ24" s="12"/>
      <c r="BA24" s="12"/>
      <c r="BB24" s="12"/>
      <c r="BC24" s="12"/>
      <c r="BD24" s="12"/>
      <c r="BE24" s="12"/>
      <c r="BF24" s="12"/>
      <c r="BG24" s="12"/>
      <c r="BH24" s="12"/>
      <c r="BI24" s="12"/>
      <c r="BJ24" s="12"/>
      <c r="BK24" s="12"/>
      <c r="BL24" s="12"/>
      <c r="BM24" s="12"/>
      <c r="BN24" s="12"/>
      <c r="BO24" s="12"/>
      <c r="BP24" s="12"/>
      <c r="BQ24" s="12"/>
      <c r="BR24" s="12"/>
      <c r="BS24" s="12"/>
      <c r="BT24" s="12"/>
      <c r="BU24" s="12"/>
      <c r="BV24" s="12"/>
      <c r="BW24" s="12"/>
      <c r="BX24" s="12"/>
      <c r="BY24" s="12"/>
      <c r="BZ24" s="12"/>
      <c r="CA24" s="12"/>
      <c r="CB24" s="12"/>
      <c r="CC24" s="12"/>
      <c r="CD24" s="12"/>
      <c r="CE24" s="12"/>
      <c r="CF24" s="12"/>
      <c r="CG24" s="12"/>
      <c r="CH24" s="12"/>
      <c r="CI24" s="12"/>
      <c r="CJ24" s="12"/>
      <c r="CK24" s="12"/>
      <c r="CL24" s="13"/>
    </row>
    <row r="25" spans="1:90" x14ac:dyDescent="0.3">
      <c r="A25" s="147" t="s">
        <v>587</v>
      </c>
      <c r="B25" s="33" t="s">
        <v>230</v>
      </c>
      <c r="C25" s="340">
        <v>0.3</v>
      </c>
      <c r="E25" s="14"/>
      <c r="F25" s="34"/>
      <c r="K25" s="12"/>
      <c r="L25" s="12"/>
      <c r="M25" s="12"/>
      <c r="N25" s="12"/>
      <c r="O25" s="12"/>
      <c r="P25" s="12"/>
      <c r="Q25" s="12"/>
      <c r="R25" s="12"/>
      <c r="S25" s="12"/>
      <c r="T25" s="12"/>
      <c r="U25" s="12"/>
      <c r="V25" s="12"/>
      <c r="W25" s="12"/>
      <c r="X25" s="12"/>
      <c r="Y25" s="12"/>
      <c r="Z25" s="12"/>
      <c r="AA25" s="12"/>
      <c r="AB25" s="12"/>
      <c r="AC25" s="12"/>
      <c r="AD25" s="12"/>
      <c r="AE25" s="12"/>
      <c r="AF25" s="12"/>
      <c r="AG25" s="12"/>
      <c r="AH25" s="12"/>
      <c r="AI25" s="12"/>
      <c r="AJ25" s="12"/>
      <c r="AK25" s="12"/>
      <c r="AL25" s="12"/>
      <c r="AM25" s="12"/>
      <c r="AN25" s="12"/>
      <c r="AO25" s="12"/>
      <c r="AP25" s="12"/>
      <c r="AQ25" s="12"/>
      <c r="AR25" s="12"/>
      <c r="AS25" s="12"/>
      <c r="AT25" s="12"/>
      <c r="AU25" s="12"/>
      <c r="AV25" s="12"/>
      <c r="AW25" s="12"/>
      <c r="AX25" s="12"/>
      <c r="AY25" s="12"/>
      <c r="AZ25" s="12"/>
      <c r="BA25" s="12"/>
      <c r="BB25" s="12"/>
      <c r="BC25" s="12"/>
      <c r="BD25" s="12"/>
      <c r="BE25" s="12"/>
      <c r="BF25" s="12"/>
      <c r="BG25" s="12"/>
      <c r="BH25" s="12"/>
      <c r="BI25" s="12"/>
      <c r="BJ25" s="12"/>
      <c r="BK25" s="12"/>
      <c r="BL25" s="12"/>
      <c r="BM25" s="12"/>
      <c r="BN25" s="12"/>
      <c r="BO25" s="12"/>
      <c r="BP25" s="12"/>
      <c r="BQ25" s="12"/>
      <c r="BR25" s="12"/>
      <c r="BS25" s="12"/>
      <c r="BT25" s="12"/>
      <c r="BU25" s="12"/>
      <c r="BV25" s="12"/>
      <c r="BW25" s="12"/>
      <c r="BX25" s="12"/>
      <c r="BY25" s="12"/>
      <c r="BZ25" s="12"/>
      <c r="CA25" s="12"/>
      <c r="CB25" s="12"/>
      <c r="CC25" s="12"/>
      <c r="CD25" s="12"/>
      <c r="CE25" s="12"/>
      <c r="CF25" s="12"/>
      <c r="CG25" s="12"/>
      <c r="CH25" s="12"/>
      <c r="CI25" s="12"/>
      <c r="CJ25" s="12"/>
      <c r="CK25" s="12"/>
      <c r="CL25" s="13"/>
    </row>
    <row r="26" spans="1:90" x14ac:dyDescent="0.3">
      <c r="A26" s="147"/>
      <c r="B26" s="33"/>
      <c r="C26" s="340"/>
      <c r="E26" s="14"/>
      <c r="K26" s="12"/>
      <c r="L26" s="12"/>
      <c r="M26" s="12"/>
      <c r="N26" s="12"/>
      <c r="O26" s="12"/>
      <c r="P26" s="12"/>
      <c r="Q26" s="12"/>
      <c r="R26" s="12"/>
      <c r="S26" s="12"/>
      <c r="T26" s="12"/>
      <c r="U26" s="12"/>
      <c r="V26" s="12"/>
      <c r="W26" s="12"/>
      <c r="X26" s="12"/>
      <c r="Y26" s="12"/>
      <c r="Z26" s="12"/>
      <c r="AA26" s="12"/>
      <c r="AB26" s="12"/>
      <c r="AC26" s="12"/>
      <c r="AD26" s="12"/>
      <c r="AE26" s="12"/>
      <c r="AF26" s="12"/>
      <c r="AG26" s="12"/>
      <c r="AH26" s="12"/>
      <c r="AI26" s="12"/>
      <c r="AJ26" s="12"/>
      <c r="AK26" s="12"/>
      <c r="AL26" s="12"/>
      <c r="AM26" s="12"/>
      <c r="AN26" s="12"/>
      <c r="AO26" s="12"/>
      <c r="AP26" s="12"/>
      <c r="AQ26" s="12"/>
      <c r="AR26" s="12"/>
      <c r="AS26" s="12"/>
      <c r="AT26" s="12"/>
      <c r="AU26" s="12"/>
      <c r="AV26" s="12"/>
      <c r="AW26" s="12"/>
      <c r="AX26" s="12"/>
      <c r="AY26" s="12"/>
      <c r="AZ26" s="12"/>
      <c r="BA26" s="12"/>
      <c r="BB26" s="12"/>
      <c r="BC26" s="12"/>
      <c r="BD26" s="12"/>
      <c r="BE26" s="12"/>
      <c r="BF26" s="12"/>
      <c r="BG26" s="12"/>
      <c r="BH26" s="12"/>
      <c r="BI26" s="12"/>
      <c r="BJ26" s="12"/>
      <c r="BK26" s="12"/>
      <c r="BL26" s="12"/>
      <c r="BM26" s="12"/>
      <c r="BN26" s="12"/>
      <c r="BO26" s="12"/>
      <c r="BP26" s="12"/>
      <c r="BQ26" s="12"/>
      <c r="BR26" s="12"/>
      <c r="BS26" s="12"/>
      <c r="BT26" s="12"/>
      <c r="BU26" s="12"/>
      <c r="BV26" s="12"/>
      <c r="BW26" s="12"/>
      <c r="BX26" s="12"/>
      <c r="BY26" s="12"/>
      <c r="BZ26" s="12"/>
      <c r="CA26" s="12"/>
      <c r="CB26" s="12"/>
      <c r="CC26" s="12"/>
      <c r="CD26" s="12"/>
      <c r="CE26" s="12"/>
      <c r="CF26" s="12"/>
      <c r="CG26" s="12"/>
      <c r="CH26" s="12"/>
      <c r="CI26" s="12"/>
      <c r="CJ26" s="12"/>
      <c r="CK26" s="12"/>
      <c r="CL26" s="13"/>
    </row>
    <row r="27" spans="1:90" x14ac:dyDescent="0.3">
      <c r="A27" s="147" t="s">
        <v>187</v>
      </c>
      <c r="B27" s="33" t="s">
        <v>312</v>
      </c>
      <c r="C27" s="340">
        <v>0.05</v>
      </c>
      <c r="E27" s="14"/>
      <c r="F27" s="14"/>
      <c r="K27" s="12"/>
      <c r="L27" s="12"/>
      <c r="M27" s="12"/>
      <c r="N27" s="12"/>
      <c r="O27" s="12"/>
      <c r="P27" s="12"/>
      <c r="Q27" s="12"/>
      <c r="R27" s="12"/>
      <c r="S27" s="12"/>
      <c r="T27" s="12"/>
      <c r="U27" s="12"/>
      <c r="V27" s="12"/>
      <c r="W27" s="12"/>
      <c r="X27" s="12"/>
      <c r="Y27" s="12"/>
      <c r="Z27" s="12"/>
      <c r="AA27" s="12"/>
      <c r="AB27" s="12"/>
      <c r="AC27" s="12"/>
      <c r="AD27" s="12"/>
      <c r="AE27" s="12"/>
      <c r="AF27" s="12"/>
      <c r="AG27" s="12"/>
      <c r="AH27" s="12"/>
      <c r="AI27" s="12"/>
      <c r="AJ27" s="12"/>
      <c r="AK27" s="12"/>
      <c r="AL27" s="12"/>
      <c r="AM27" s="12"/>
      <c r="AN27" s="12"/>
      <c r="AO27" s="12"/>
      <c r="AP27" s="12"/>
      <c r="AQ27" s="12"/>
      <c r="AR27" s="12"/>
      <c r="AS27" s="12"/>
      <c r="AT27" s="12"/>
      <c r="AU27" s="12"/>
      <c r="AV27" s="12"/>
      <c r="AW27" s="12"/>
      <c r="AX27" s="12"/>
      <c r="AY27" s="12"/>
      <c r="AZ27" s="12"/>
      <c r="BA27" s="12"/>
      <c r="BB27" s="12"/>
      <c r="BC27" s="12"/>
      <c r="BD27" s="12"/>
      <c r="BE27" s="12"/>
      <c r="BF27" s="12"/>
      <c r="BG27" s="12"/>
      <c r="BH27" s="12"/>
      <c r="BI27" s="12"/>
      <c r="BJ27" s="12"/>
      <c r="BK27" s="12"/>
      <c r="BL27" s="12"/>
      <c r="BM27" s="12"/>
      <c r="BN27" s="12"/>
      <c r="BO27" s="12"/>
      <c r="BP27" s="12"/>
      <c r="BQ27" s="12"/>
      <c r="BR27" s="12"/>
      <c r="BS27" s="12"/>
      <c r="BT27" s="12"/>
      <c r="BU27" s="12"/>
      <c r="BV27" s="12"/>
      <c r="BW27" s="12"/>
      <c r="BX27" s="12"/>
      <c r="BY27" s="12"/>
      <c r="BZ27" s="12"/>
      <c r="CA27" s="12"/>
      <c r="CB27" s="12"/>
      <c r="CC27" s="12"/>
      <c r="CD27" s="12"/>
      <c r="CE27" s="12"/>
      <c r="CF27" s="12"/>
      <c r="CG27" s="12"/>
      <c r="CH27" s="12"/>
      <c r="CI27" s="12"/>
      <c r="CJ27" s="12"/>
      <c r="CK27" s="12"/>
      <c r="CL27" s="13"/>
    </row>
    <row r="28" spans="1:90" x14ac:dyDescent="0.3">
      <c r="A28" s="147" t="s">
        <v>188</v>
      </c>
      <c r="B28" s="33" t="s">
        <v>312</v>
      </c>
      <c r="C28" s="340">
        <v>1</v>
      </c>
      <c r="E28" s="14"/>
      <c r="F28" s="34"/>
      <c r="K28" s="12"/>
      <c r="L28" s="12"/>
      <c r="M28" s="12"/>
      <c r="N28" s="12"/>
      <c r="O28" s="12"/>
      <c r="P28" s="12"/>
      <c r="Q28" s="12"/>
      <c r="R28" s="12"/>
      <c r="S28" s="12"/>
      <c r="T28" s="12"/>
      <c r="U28" s="12"/>
      <c r="V28" s="12"/>
      <c r="W28" s="12"/>
      <c r="X28" s="12"/>
      <c r="Y28" s="12"/>
      <c r="Z28" s="12"/>
      <c r="AA28" s="12"/>
      <c r="AB28" s="12"/>
      <c r="AC28" s="12"/>
      <c r="AD28" s="12"/>
      <c r="AE28" s="12"/>
      <c r="AF28" s="12"/>
      <c r="AG28" s="12"/>
      <c r="AH28" s="12"/>
      <c r="AI28" s="12"/>
      <c r="AJ28" s="12"/>
      <c r="AK28" s="12"/>
      <c r="AL28" s="12"/>
      <c r="AM28" s="12"/>
      <c r="AN28" s="12"/>
      <c r="AO28" s="12"/>
      <c r="AP28" s="12"/>
      <c r="AQ28" s="12"/>
      <c r="AR28" s="12"/>
      <c r="AS28" s="12"/>
      <c r="AT28" s="12"/>
      <c r="AU28" s="12"/>
      <c r="AV28" s="12"/>
      <c r="AW28" s="12"/>
      <c r="AX28" s="12"/>
      <c r="AY28" s="12"/>
      <c r="AZ28" s="12"/>
      <c r="BA28" s="12"/>
      <c r="BB28" s="12"/>
      <c r="BC28" s="12"/>
      <c r="BD28" s="12"/>
      <c r="BE28" s="12"/>
      <c r="BF28" s="12"/>
      <c r="BG28" s="12"/>
      <c r="BH28" s="12"/>
      <c r="BI28" s="12"/>
      <c r="BJ28" s="12"/>
      <c r="BK28" s="12"/>
      <c r="BL28" s="12"/>
      <c r="BM28" s="12"/>
      <c r="BN28" s="12"/>
      <c r="BO28" s="12"/>
      <c r="BP28" s="12"/>
      <c r="BQ28" s="12"/>
      <c r="BR28" s="12"/>
      <c r="BS28" s="12"/>
      <c r="BT28" s="12"/>
      <c r="BU28" s="12"/>
      <c r="BV28" s="12"/>
      <c r="BW28" s="12"/>
      <c r="BX28" s="12"/>
      <c r="BY28" s="12"/>
      <c r="BZ28" s="12"/>
      <c r="CA28" s="12"/>
      <c r="CB28" s="12"/>
      <c r="CC28" s="12"/>
      <c r="CD28" s="12"/>
      <c r="CE28" s="12"/>
      <c r="CF28" s="12"/>
      <c r="CG28" s="12"/>
      <c r="CH28" s="12"/>
      <c r="CI28" s="12"/>
      <c r="CJ28" s="12"/>
      <c r="CK28" s="12"/>
      <c r="CL28" s="13"/>
    </row>
    <row r="29" spans="1:90" x14ac:dyDescent="0.3">
      <c r="A29" s="147" t="s">
        <v>189</v>
      </c>
      <c r="B29" s="33" t="s">
        <v>312</v>
      </c>
      <c r="C29" s="340">
        <v>0.25</v>
      </c>
      <c r="E29" s="14"/>
      <c r="F29" s="34"/>
      <c r="K29" s="12"/>
      <c r="L29" s="12"/>
      <c r="M29" s="12"/>
      <c r="N29" s="12"/>
      <c r="O29" s="12"/>
      <c r="P29" s="12"/>
      <c r="Q29" s="12"/>
      <c r="R29" s="12"/>
      <c r="S29" s="12"/>
      <c r="T29" s="12"/>
      <c r="U29" s="12"/>
      <c r="V29" s="12"/>
      <c r="W29" s="12"/>
      <c r="X29" s="12"/>
      <c r="Y29" s="12"/>
      <c r="Z29" s="12"/>
      <c r="AA29" s="12"/>
      <c r="AB29" s="12"/>
      <c r="AC29" s="12"/>
      <c r="AD29" s="12"/>
      <c r="AE29" s="12"/>
      <c r="AF29" s="12"/>
      <c r="AG29" s="12"/>
      <c r="AH29" s="12"/>
      <c r="AI29" s="12"/>
      <c r="AJ29" s="12"/>
      <c r="AK29" s="12"/>
      <c r="AL29" s="12"/>
      <c r="AM29" s="12"/>
      <c r="AN29" s="12"/>
      <c r="AO29" s="12"/>
      <c r="AP29" s="12"/>
      <c r="AQ29" s="12"/>
      <c r="AR29" s="12"/>
      <c r="AS29" s="12"/>
      <c r="AT29" s="12"/>
      <c r="AU29" s="12"/>
      <c r="AV29" s="12"/>
      <c r="AW29" s="12"/>
      <c r="AX29" s="12"/>
      <c r="AY29" s="12"/>
      <c r="AZ29" s="12"/>
      <c r="BA29" s="12"/>
      <c r="BB29" s="12"/>
      <c r="BC29" s="12"/>
      <c r="BD29" s="12"/>
      <c r="BE29" s="12"/>
      <c r="BF29" s="12"/>
      <c r="BG29" s="12"/>
      <c r="BH29" s="12"/>
      <c r="BI29" s="12"/>
      <c r="BJ29" s="12"/>
      <c r="BK29" s="12"/>
      <c r="BL29" s="12"/>
      <c r="BM29" s="12"/>
      <c r="BN29" s="12"/>
      <c r="BO29" s="12"/>
      <c r="BP29" s="12"/>
      <c r="BQ29" s="12"/>
      <c r="BR29" s="12"/>
      <c r="BS29" s="12"/>
      <c r="BT29" s="12"/>
      <c r="BU29" s="12"/>
      <c r="BV29" s="12"/>
      <c r="BW29" s="12"/>
      <c r="BX29" s="12"/>
      <c r="BY29" s="12"/>
      <c r="BZ29" s="12"/>
      <c r="CA29" s="12"/>
      <c r="CB29" s="12"/>
      <c r="CC29" s="12"/>
      <c r="CD29" s="12"/>
      <c r="CE29" s="12"/>
      <c r="CF29" s="12"/>
      <c r="CG29" s="12"/>
      <c r="CH29" s="12"/>
      <c r="CI29" s="12"/>
      <c r="CJ29" s="12"/>
      <c r="CK29" s="12"/>
      <c r="CL29" s="13"/>
    </row>
    <row r="30" spans="1:90" x14ac:dyDescent="0.3">
      <c r="A30" s="147" t="s">
        <v>891</v>
      </c>
      <c r="B30" s="33" t="s">
        <v>185</v>
      </c>
      <c r="C30" s="340">
        <v>100</v>
      </c>
      <c r="E30" s="229"/>
      <c r="F30" s="314"/>
      <c r="G30" s="34"/>
      <c r="K30" s="12"/>
      <c r="L30" s="12"/>
      <c r="M30" s="12"/>
      <c r="N30" s="12"/>
      <c r="O30" s="12"/>
      <c r="P30" s="12"/>
      <c r="Q30" s="12"/>
      <c r="R30" s="12"/>
      <c r="S30" s="12"/>
      <c r="T30" s="12"/>
      <c r="U30" s="12"/>
      <c r="V30" s="12"/>
      <c r="W30" s="12"/>
      <c r="X30" s="12"/>
      <c r="Y30" s="12"/>
      <c r="Z30" s="12"/>
      <c r="AA30" s="12"/>
      <c r="AB30" s="12"/>
      <c r="AC30" s="12"/>
      <c r="AD30" s="12"/>
      <c r="AE30" s="12"/>
      <c r="AF30" s="12"/>
      <c r="AG30" s="12"/>
      <c r="AH30" s="12"/>
      <c r="AI30" s="12"/>
      <c r="AJ30" s="12"/>
      <c r="AK30" s="12"/>
      <c r="AL30" s="12"/>
      <c r="AM30" s="12"/>
      <c r="AN30" s="12"/>
      <c r="AO30" s="12"/>
      <c r="AP30" s="12"/>
      <c r="AQ30" s="12"/>
      <c r="AR30" s="12"/>
      <c r="AS30" s="12"/>
      <c r="AT30" s="12"/>
      <c r="AU30" s="12"/>
      <c r="AV30" s="12"/>
      <c r="AW30" s="12"/>
      <c r="AX30" s="12"/>
      <c r="AY30" s="12"/>
      <c r="AZ30" s="12"/>
      <c r="BA30" s="12"/>
      <c r="BB30" s="12"/>
      <c r="BC30" s="12"/>
      <c r="BD30" s="12"/>
      <c r="BE30" s="12"/>
      <c r="BF30" s="12"/>
      <c r="BG30" s="12"/>
      <c r="BH30" s="12"/>
      <c r="BI30" s="12"/>
      <c r="BJ30" s="12"/>
      <c r="BK30" s="12"/>
      <c r="BL30" s="12"/>
      <c r="BM30" s="12"/>
      <c r="BN30" s="12"/>
      <c r="BO30" s="12"/>
      <c r="BP30" s="12"/>
      <c r="BQ30" s="12"/>
      <c r="BR30" s="12"/>
      <c r="BS30" s="12"/>
      <c r="BT30" s="12"/>
      <c r="BU30" s="12"/>
      <c r="BV30" s="12"/>
      <c r="BW30" s="12"/>
      <c r="BX30" s="12"/>
      <c r="BY30" s="12"/>
      <c r="BZ30" s="12"/>
      <c r="CA30" s="12"/>
      <c r="CB30" s="12"/>
      <c r="CC30" s="12"/>
      <c r="CD30" s="12"/>
      <c r="CE30" s="12"/>
      <c r="CF30" s="12"/>
      <c r="CG30" s="12"/>
      <c r="CH30" s="12"/>
      <c r="CI30" s="12"/>
      <c r="CJ30" s="12"/>
      <c r="CK30" s="12"/>
      <c r="CL30" s="13"/>
    </row>
    <row r="31" spans="1:90" x14ac:dyDescent="0.3">
      <c r="A31" s="72" t="s">
        <v>64</v>
      </c>
      <c r="B31" s="10"/>
      <c r="C31" s="10"/>
      <c r="D31" s="21"/>
      <c r="E31" s="22"/>
      <c r="F31" s="22"/>
      <c r="G31" s="22"/>
      <c r="H31" s="10"/>
      <c r="I31" s="10"/>
      <c r="J31" s="10"/>
      <c r="K31" s="10"/>
      <c r="L31" s="10"/>
      <c r="M31" s="10"/>
      <c r="N31" s="10"/>
      <c r="O31" s="10"/>
      <c r="P31" s="10"/>
      <c r="Q31" s="10"/>
      <c r="R31" s="10"/>
      <c r="S31" s="10"/>
      <c r="T31" s="10"/>
      <c r="U31" s="10"/>
      <c r="V31" s="10"/>
      <c r="W31" s="10"/>
      <c r="X31" s="10"/>
      <c r="Y31" s="10"/>
      <c r="Z31" s="10"/>
      <c r="AA31" s="10"/>
      <c r="AB31" s="10"/>
      <c r="AC31" s="10"/>
      <c r="AD31" s="10"/>
      <c r="AE31" s="10"/>
      <c r="AF31" s="10"/>
      <c r="AG31" s="10"/>
      <c r="AH31" s="10"/>
      <c r="AI31" s="10"/>
      <c r="AJ31" s="10"/>
      <c r="AK31" s="10"/>
      <c r="AL31" s="10"/>
      <c r="AM31" s="10"/>
      <c r="AN31" s="10"/>
      <c r="AO31" s="10"/>
      <c r="AP31" s="10"/>
      <c r="AQ31" s="10"/>
      <c r="AR31" s="10"/>
      <c r="AS31" s="10"/>
      <c r="AT31" s="10"/>
      <c r="AU31" s="10"/>
      <c r="AV31" s="10"/>
      <c r="AW31" s="10"/>
      <c r="AX31" s="10"/>
      <c r="AY31" s="10"/>
      <c r="AZ31" s="10"/>
      <c r="BA31" s="10"/>
      <c r="BB31" s="10"/>
      <c r="BC31" s="10"/>
      <c r="BD31" s="10"/>
      <c r="BE31" s="10"/>
      <c r="BF31" s="10"/>
      <c r="BG31" s="10"/>
      <c r="BH31" s="10"/>
      <c r="BI31" s="10"/>
      <c r="BJ31" s="10"/>
      <c r="BK31" s="10"/>
      <c r="BL31" s="10"/>
      <c r="BM31" s="10"/>
      <c r="BN31" s="10"/>
      <c r="BO31" s="10"/>
      <c r="BP31" s="10"/>
      <c r="BQ31" s="10"/>
      <c r="BR31" s="10"/>
      <c r="BS31" s="10"/>
      <c r="BT31" s="10"/>
      <c r="BU31" s="10"/>
      <c r="BV31" s="10"/>
      <c r="BW31" s="10"/>
      <c r="BX31" s="10"/>
      <c r="BY31" s="10"/>
      <c r="BZ31" s="10"/>
      <c r="CA31" s="10"/>
      <c r="CB31" s="10"/>
      <c r="CC31" s="10"/>
      <c r="CD31" s="10"/>
      <c r="CE31" s="10"/>
      <c r="CF31" s="10"/>
      <c r="CG31" s="10"/>
      <c r="CH31" s="10"/>
      <c r="CI31" s="10"/>
      <c r="CJ31" s="10"/>
      <c r="CK31" s="10"/>
      <c r="CL31" s="11"/>
    </row>
    <row r="32" spans="1:90" x14ac:dyDescent="0.3">
      <c r="A32" s="147" t="s">
        <v>885</v>
      </c>
      <c r="B32" s="33" t="s">
        <v>192</v>
      </c>
      <c r="C32" s="340">
        <v>2</v>
      </c>
      <c r="E32" s="229"/>
      <c r="F32" s="24"/>
      <c r="G32" s="24"/>
      <c r="H32" s="24"/>
      <c r="I32" s="24"/>
      <c r="J32" s="24"/>
      <c r="K32" s="24"/>
      <c r="L32" s="24"/>
      <c r="M32" s="24"/>
      <c r="N32" s="24"/>
      <c r="O32" s="24"/>
      <c r="P32" s="24"/>
      <c r="Q32" s="24"/>
      <c r="R32" s="24"/>
      <c r="S32" s="24"/>
      <c r="T32" s="24"/>
      <c r="U32" s="12"/>
      <c r="V32" s="12"/>
      <c r="W32" s="12"/>
      <c r="X32" s="12"/>
      <c r="Y32" s="12"/>
      <c r="Z32" s="12"/>
      <c r="AA32" s="12"/>
      <c r="AB32" s="12"/>
      <c r="AC32" s="12"/>
      <c r="AD32" s="12"/>
      <c r="AE32" s="12"/>
      <c r="AF32" s="12"/>
      <c r="AG32" s="12"/>
      <c r="AH32" s="12"/>
      <c r="AI32" s="12"/>
      <c r="AJ32" s="12"/>
      <c r="AK32" s="12"/>
      <c r="AL32" s="12"/>
      <c r="AM32" s="12"/>
      <c r="AN32" s="12"/>
      <c r="AO32" s="12"/>
      <c r="AP32" s="12"/>
      <c r="AQ32" s="12"/>
      <c r="AR32" s="12"/>
      <c r="AS32" s="12"/>
      <c r="AT32" s="12"/>
      <c r="AU32" s="12"/>
      <c r="AV32" s="12"/>
      <c r="AW32" s="12"/>
      <c r="AX32" s="12"/>
      <c r="AY32" s="12"/>
      <c r="AZ32" s="12"/>
      <c r="BA32" s="12"/>
      <c r="BB32" s="12"/>
      <c r="BC32" s="12"/>
      <c r="BD32" s="12"/>
      <c r="BE32" s="12"/>
      <c r="BF32" s="12"/>
      <c r="BG32" s="12"/>
      <c r="BH32" s="12"/>
      <c r="BI32" s="12"/>
      <c r="BJ32" s="12"/>
      <c r="BK32" s="12"/>
      <c r="BL32" s="12"/>
      <c r="BM32" s="12"/>
      <c r="BN32" s="12"/>
      <c r="BO32" s="12"/>
      <c r="BP32" s="12"/>
      <c r="BQ32" s="12"/>
      <c r="BR32" s="12"/>
      <c r="BS32" s="12"/>
      <c r="BT32" s="12"/>
      <c r="BU32" s="12"/>
      <c r="BV32" s="12"/>
      <c r="BW32" s="12"/>
      <c r="BX32" s="12"/>
      <c r="BY32" s="12"/>
      <c r="BZ32" s="12"/>
      <c r="CA32" s="12"/>
      <c r="CB32" s="12"/>
      <c r="CC32" s="12"/>
      <c r="CD32" s="12"/>
      <c r="CE32" s="12"/>
      <c r="CF32" s="12"/>
      <c r="CG32" s="12"/>
      <c r="CH32" s="12"/>
      <c r="CI32" s="12"/>
      <c r="CJ32" s="12"/>
      <c r="CK32" s="12"/>
      <c r="CL32" s="13"/>
    </row>
    <row r="33" spans="1:90" x14ac:dyDescent="0.3">
      <c r="A33" s="147" t="s">
        <v>886</v>
      </c>
      <c r="B33" s="33" t="s">
        <v>192</v>
      </c>
      <c r="C33" s="340">
        <v>2</v>
      </c>
      <c r="E33" s="24"/>
      <c r="F33" s="24"/>
      <c r="G33" s="24"/>
      <c r="H33" s="24"/>
      <c r="I33" s="24"/>
      <c r="J33" s="24"/>
      <c r="K33" s="24"/>
      <c r="L33" s="24"/>
      <c r="M33" s="24"/>
      <c r="N33" s="24"/>
      <c r="O33" s="24"/>
      <c r="P33" s="24"/>
      <c r="Q33" s="24"/>
      <c r="R33" s="24"/>
      <c r="S33" s="24"/>
      <c r="T33" s="24"/>
      <c r="U33" s="12"/>
      <c r="V33" s="12"/>
      <c r="W33" s="12"/>
      <c r="X33" s="12"/>
      <c r="Y33" s="12"/>
      <c r="Z33" s="12"/>
      <c r="AA33" s="12"/>
      <c r="AB33" s="12"/>
      <c r="AC33" s="12"/>
      <c r="AD33" s="12"/>
      <c r="AE33" s="12"/>
      <c r="AF33" s="12"/>
      <c r="AG33" s="12"/>
      <c r="AH33" s="12"/>
      <c r="AI33" s="12"/>
      <c r="AJ33" s="12"/>
      <c r="AK33" s="12"/>
      <c r="AL33" s="12"/>
      <c r="AM33" s="12"/>
      <c r="AN33" s="12"/>
      <c r="AO33" s="12"/>
      <c r="AP33" s="12"/>
      <c r="AQ33" s="12"/>
      <c r="AR33" s="12"/>
      <c r="AS33" s="12"/>
      <c r="AT33" s="12"/>
      <c r="AU33" s="12"/>
      <c r="AV33" s="12"/>
      <c r="AW33" s="12"/>
      <c r="AX33" s="12"/>
      <c r="AY33" s="12"/>
      <c r="AZ33" s="12"/>
      <c r="BA33" s="12"/>
      <c r="BB33" s="12"/>
      <c r="BC33" s="12"/>
      <c r="BD33" s="12"/>
      <c r="BE33" s="12"/>
      <c r="BF33" s="12"/>
      <c r="BG33" s="12"/>
      <c r="BH33" s="12"/>
      <c r="BI33" s="12"/>
      <c r="BJ33" s="12"/>
      <c r="BK33" s="12"/>
      <c r="BL33" s="12"/>
      <c r="BM33" s="12"/>
      <c r="BN33" s="12"/>
      <c r="BO33" s="12"/>
      <c r="BP33" s="12"/>
      <c r="BQ33" s="12"/>
      <c r="BR33" s="12"/>
      <c r="BS33" s="12"/>
      <c r="BT33" s="12"/>
      <c r="BU33" s="12"/>
      <c r="BV33" s="12"/>
      <c r="BW33" s="12"/>
      <c r="BX33" s="12"/>
      <c r="BY33" s="12"/>
      <c r="BZ33" s="12"/>
      <c r="CA33" s="12"/>
      <c r="CB33" s="12"/>
      <c r="CC33" s="12"/>
      <c r="CD33" s="12"/>
      <c r="CE33" s="12"/>
      <c r="CF33" s="12"/>
      <c r="CG33" s="12"/>
      <c r="CH33" s="12"/>
      <c r="CI33" s="12"/>
      <c r="CJ33" s="12"/>
      <c r="CK33" s="12"/>
      <c r="CL33" s="13"/>
    </row>
    <row r="34" spans="1:90" x14ac:dyDescent="0.3">
      <c r="A34" s="147" t="s">
        <v>887</v>
      </c>
      <c r="B34" s="33" t="s">
        <v>192</v>
      </c>
      <c r="C34" s="340">
        <v>2</v>
      </c>
      <c r="E34" s="24"/>
      <c r="F34" s="24"/>
      <c r="G34" s="24"/>
      <c r="H34" s="24"/>
      <c r="I34" s="24"/>
      <c r="J34" s="24"/>
      <c r="K34" s="24"/>
      <c r="L34" s="24"/>
      <c r="M34" s="24"/>
      <c r="N34" s="24"/>
      <c r="O34" s="24"/>
      <c r="P34" s="24"/>
      <c r="Q34" s="24"/>
      <c r="R34" s="24"/>
      <c r="S34" s="24"/>
      <c r="T34" s="24"/>
      <c r="U34" s="12"/>
      <c r="V34" s="12"/>
      <c r="W34" s="12"/>
      <c r="X34" s="12"/>
      <c r="Y34" s="12"/>
      <c r="Z34" s="12"/>
      <c r="AA34" s="12"/>
      <c r="AB34" s="12"/>
      <c r="AC34" s="12"/>
      <c r="AD34" s="12"/>
      <c r="AE34" s="12"/>
      <c r="AF34" s="12"/>
      <c r="AG34" s="12"/>
      <c r="AH34" s="12"/>
      <c r="AI34" s="12"/>
      <c r="AJ34" s="12"/>
      <c r="AK34" s="12"/>
      <c r="AL34" s="12"/>
      <c r="AM34" s="12"/>
      <c r="AN34" s="12"/>
      <c r="AO34" s="12"/>
      <c r="AP34" s="12"/>
      <c r="AQ34" s="12"/>
      <c r="AR34" s="12"/>
      <c r="AS34" s="12"/>
      <c r="AT34" s="12"/>
      <c r="AU34" s="12"/>
      <c r="AV34" s="12"/>
      <c r="AW34" s="12"/>
      <c r="AX34" s="12"/>
      <c r="AY34" s="12"/>
      <c r="AZ34" s="12"/>
      <c r="BA34" s="12"/>
      <c r="BB34" s="12"/>
      <c r="BC34" s="12"/>
      <c r="BD34" s="12"/>
      <c r="BE34" s="12"/>
      <c r="BF34" s="12"/>
      <c r="BG34" s="12"/>
      <c r="BH34" s="12"/>
      <c r="BI34" s="12"/>
      <c r="BJ34" s="12"/>
      <c r="BK34" s="12"/>
      <c r="BL34" s="12"/>
      <c r="BM34" s="12"/>
      <c r="BN34" s="12"/>
      <c r="BO34" s="12"/>
      <c r="BP34" s="12"/>
      <c r="BQ34" s="12"/>
      <c r="BR34" s="12"/>
      <c r="BS34" s="12"/>
      <c r="BT34" s="12"/>
      <c r="BU34" s="12"/>
      <c r="BV34" s="12"/>
      <c r="BW34" s="12"/>
      <c r="BX34" s="12"/>
      <c r="BY34" s="12"/>
      <c r="BZ34" s="12"/>
      <c r="CA34" s="12"/>
      <c r="CB34" s="12"/>
      <c r="CC34" s="12"/>
      <c r="CD34" s="12"/>
      <c r="CE34" s="12"/>
      <c r="CF34" s="12"/>
      <c r="CG34" s="12"/>
      <c r="CH34" s="12"/>
      <c r="CI34" s="12"/>
      <c r="CJ34" s="12"/>
      <c r="CK34" s="12"/>
      <c r="CL34" s="13"/>
    </row>
    <row r="35" spans="1:90" x14ac:dyDescent="0.3">
      <c r="A35" s="147" t="s">
        <v>228</v>
      </c>
      <c r="B35" s="33" t="s">
        <v>191</v>
      </c>
      <c r="C35" s="340">
        <v>0.15</v>
      </c>
      <c r="E35" s="24"/>
      <c r="F35" s="24"/>
      <c r="G35" s="24"/>
      <c r="H35" s="12"/>
      <c r="I35" s="12"/>
      <c r="J35" s="12"/>
      <c r="K35" s="12"/>
      <c r="L35" s="12"/>
      <c r="M35" s="12"/>
      <c r="N35" s="12"/>
      <c r="O35" s="12"/>
      <c r="P35" s="12"/>
      <c r="Q35" s="12"/>
      <c r="R35" s="12"/>
      <c r="S35" s="12"/>
      <c r="T35" s="12"/>
      <c r="U35" s="12"/>
      <c r="V35" s="12"/>
      <c r="W35" s="12"/>
      <c r="X35" s="12"/>
      <c r="Y35" s="12"/>
      <c r="Z35" s="12"/>
      <c r="AA35" s="12"/>
      <c r="AB35" s="12"/>
      <c r="AC35" s="12"/>
      <c r="AD35" s="12"/>
      <c r="AE35" s="12"/>
      <c r="AF35" s="12"/>
      <c r="AG35" s="12"/>
      <c r="AH35" s="12"/>
      <c r="AI35" s="12"/>
      <c r="AJ35" s="12"/>
      <c r="AK35" s="12"/>
      <c r="AL35" s="12"/>
      <c r="AM35" s="12"/>
      <c r="AN35" s="12"/>
      <c r="AO35" s="12"/>
      <c r="AP35" s="12"/>
      <c r="AQ35" s="12"/>
      <c r="AR35" s="12"/>
      <c r="AS35" s="12"/>
      <c r="AT35" s="12"/>
      <c r="AU35" s="12"/>
      <c r="AV35" s="12"/>
      <c r="AW35" s="12"/>
      <c r="AX35" s="12"/>
      <c r="AY35" s="12"/>
      <c r="AZ35" s="12"/>
      <c r="BA35" s="12"/>
      <c r="BB35" s="12"/>
      <c r="BC35" s="12"/>
      <c r="BD35" s="12"/>
      <c r="BE35" s="12"/>
      <c r="BF35" s="12"/>
      <c r="BG35" s="12"/>
      <c r="BH35" s="12"/>
      <c r="BI35" s="12"/>
      <c r="BJ35" s="12"/>
      <c r="BK35" s="12"/>
      <c r="BL35" s="12"/>
      <c r="BM35" s="12"/>
      <c r="BN35" s="12"/>
      <c r="BO35" s="12"/>
      <c r="BP35" s="12"/>
      <c r="BQ35" s="12"/>
      <c r="BR35" s="12"/>
      <c r="BS35" s="12"/>
      <c r="BT35" s="12"/>
      <c r="BU35" s="12"/>
      <c r="BV35" s="12"/>
      <c r="BW35" s="12"/>
      <c r="BX35" s="12"/>
      <c r="BY35" s="12"/>
      <c r="BZ35" s="12"/>
      <c r="CA35" s="12"/>
      <c r="CB35" s="12"/>
      <c r="CC35" s="12"/>
      <c r="CD35" s="12"/>
      <c r="CE35" s="12"/>
      <c r="CF35" s="12"/>
      <c r="CG35" s="12"/>
      <c r="CH35" s="12"/>
      <c r="CI35" s="12"/>
      <c r="CJ35" s="12"/>
      <c r="CK35" s="12"/>
      <c r="CL35" s="13"/>
    </row>
    <row r="36" spans="1:90" x14ac:dyDescent="0.3">
      <c r="A36" s="147" t="s">
        <v>227</v>
      </c>
      <c r="B36" s="33" t="s">
        <v>190</v>
      </c>
      <c r="C36" s="340">
        <v>0.2</v>
      </c>
      <c r="E36" s="24"/>
      <c r="F36" s="24"/>
      <c r="G36" s="25"/>
      <c r="H36" s="12"/>
      <c r="I36" s="12"/>
      <c r="J36" s="12"/>
      <c r="K36" s="12"/>
      <c r="L36" s="12"/>
      <c r="M36" s="12"/>
      <c r="N36" s="12"/>
      <c r="O36" s="12"/>
      <c r="P36" s="12"/>
      <c r="Q36" s="12"/>
      <c r="R36" s="12"/>
      <c r="S36" s="12"/>
      <c r="T36" s="12"/>
      <c r="U36" s="12"/>
      <c r="V36" s="12"/>
      <c r="W36" s="12"/>
      <c r="X36" s="12"/>
      <c r="Y36" s="12"/>
      <c r="Z36" s="12"/>
      <c r="AA36" s="12"/>
      <c r="AB36" s="12"/>
      <c r="AC36" s="12"/>
      <c r="AD36" s="12"/>
      <c r="AE36" s="12"/>
      <c r="AF36" s="12"/>
      <c r="AG36" s="12"/>
      <c r="AH36" s="12"/>
      <c r="AI36" s="12"/>
      <c r="AJ36" s="12"/>
      <c r="AK36" s="12"/>
      <c r="AL36" s="12"/>
      <c r="AM36" s="12"/>
      <c r="AN36" s="12"/>
      <c r="AO36" s="12"/>
      <c r="AP36" s="12"/>
      <c r="AQ36" s="12"/>
      <c r="AR36" s="12"/>
      <c r="AS36" s="12"/>
      <c r="AT36" s="12"/>
      <c r="AU36" s="12"/>
      <c r="AV36" s="12"/>
      <c r="AW36" s="12"/>
      <c r="AX36" s="12"/>
      <c r="AY36" s="12"/>
      <c r="AZ36" s="12"/>
      <c r="BA36" s="12"/>
      <c r="BB36" s="12"/>
      <c r="BC36" s="12"/>
      <c r="BD36" s="12"/>
      <c r="BE36" s="12"/>
      <c r="BF36" s="12"/>
      <c r="BG36" s="12"/>
      <c r="BH36" s="12"/>
      <c r="BI36" s="12"/>
      <c r="BJ36" s="12"/>
      <c r="BK36" s="12"/>
      <c r="BL36" s="12"/>
      <c r="BM36" s="12"/>
      <c r="BN36" s="12"/>
      <c r="BO36" s="12"/>
      <c r="BP36" s="12"/>
      <c r="BQ36" s="12"/>
      <c r="BR36" s="12"/>
      <c r="BS36" s="12"/>
      <c r="BT36" s="12"/>
      <c r="BU36" s="12"/>
      <c r="BV36" s="12"/>
      <c r="BW36" s="12"/>
      <c r="BX36" s="12"/>
      <c r="BY36" s="12"/>
      <c r="BZ36" s="12"/>
      <c r="CA36" s="12"/>
      <c r="CB36" s="12"/>
      <c r="CC36" s="12"/>
      <c r="CD36" s="12"/>
      <c r="CE36" s="12"/>
      <c r="CF36" s="12"/>
      <c r="CG36" s="12"/>
      <c r="CH36" s="12"/>
      <c r="CI36" s="12"/>
      <c r="CJ36" s="12"/>
      <c r="CK36" s="12"/>
      <c r="CL36" s="13"/>
    </row>
    <row r="37" spans="1:90" x14ac:dyDescent="0.3">
      <c r="A37" s="147" t="s">
        <v>229</v>
      </c>
      <c r="B37" s="33" t="s">
        <v>190</v>
      </c>
      <c r="C37" s="340">
        <v>0.2</v>
      </c>
      <c r="E37" s="24"/>
      <c r="F37" s="24"/>
      <c r="G37" s="24"/>
      <c r="H37" s="24"/>
      <c r="I37" s="24"/>
      <c r="J37" s="24"/>
      <c r="K37" s="24"/>
      <c r="L37" s="24"/>
      <c r="M37" s="24"/>
      <c r="N37" s="24"/>
      <c r="O37" s="24"/>
      <c r="P37" s="24"/>
      <c r="Q37" s="24"/>
      <c r="R37" s="24"/>
      <c r="S37" s="24"/>
      <c r="T37" s="24"/>
      <c r="U37" s="12"/>
      <c r="V37" s="12"/>
      <c r="W37" s="12"/>
      <c r="X37" s="12"/>
      <c r="Y37" s="12"/>
      <c r="Z37" s="12"/>
      <c r="AA37" s="12"/>
      <c r="AB37" s="12"/>
      <c r="AC37" s="12"/>
      <c r="AD37" s="12"/>
      <c r="AE37" s="12"/>
      <c r="AF37" s="12"/>
      <c r="AG37" s="12"/>
      <c r="AH37" s="12"/>
      <c r="AI37" s="12"/>
      <c r="AJ37" s="12"/>
      <c r="AK37" s="12"/>
      <c r="AL37" s="12"/>
      <c r="AM37" s="12"/>
      <c r="AN37" s="12"/>
      <c r="AO37" s="12"/>
      <c r="AP37" s="12"/>
      <c r="AQ37" s="12"/>
      <c r="AR37" s="12"/>
      <c r="AS37" s="12"/>
      <c r="AT37" s="12"/>
      <c r="AU37" s="12"/>
      <c r="AV37" s="12"/>
      <c r="AW37" s="12"/>
      <c r="AX37" s="12"/>
      <c r="AY37" s="12"/>
      <c r="AZ37" s="12"/>
      <c r="BA37" s="12"/>
      <c r="BB37" s="12"/>
      <c r="BC37" s="12"/>
      <c r="BD37" s="12"/>
      <c r="BE37" s="12"/>
      <c r="BF37" s="12"/>
      <c r="BG37" s="12"/>
      <c r="BH37" s="12"/>
      <c r="BI37" s="12"/>
      <c r="BJ37" s="12"/>
      <c r="BK37" s="12"/>
      <c r="BL37" s="12"/>
      <c r="BM37" s="12"/>
      <c r="BN37" s="12"/>
      <c r="BO37" s="12"/>
      <c r="BP37" s="12"/>
      <c r="BQ37" s="12"/>
      <c r="BR37" s="12"/>
      <c r="BS37" s="12"/>
      <c r="BT37" s="12"/>
      <c r="BU37" s="12"/>
      <c r="BV37" s="12"/>
      <c r="BW37" s="12"/>
      <c r="BX37" s="12"/>
      <c r="BY37" s="12"/>
      <c r="BZ37" s="12"/>
      <c r="CA37" s="12"/>
      <c r="CB37" s="12"/>
      <c r="CC37" s="12"/>
      <c r="CD37" s="12"/>
      <c r="CE37" s="12"/>
      <c r="CF37" s="12"/>
      <c r="CG37" s="12"/>
      <c r="CH37" s="12"/>
      <c r="CI37" s="12"/>
      <c r="CJ37" s="12"/>
      <c r="CK37" s="12"/>
      <c r="CL37" s="13"/>
    </row>
    <row r="38" spans="1:90" x14ac:dyDescent="0.3">
      <c r="A38" s="147" t="s">
        <v>457</v>
      </c>
      <c r="B38" s="33" t="s">
        <v>190</v>
      </c>
      <c r="C38" s="340">
        <v>0.2</v>
      </c>
      <c r="E38" s="147" t="s">
        <v>458</v>
      </c>
      <c r="F38" s="33" t="s">
        <v>190</v>
      </c>
      <c r="G38" s="232">
        <v>0.1</v>
      </c>
      <c r="H38" s="12"/>
      <c r="I38" s="12"/>
      <c r="J38" s="12"/>
      <c r="K38" s="12"/>
      <c r="L38" s="12"/>
      <c r="M38" s="12"/>
      <c r="N38" s="12"/>
      <c r="O38" s="12"/>
      <c r="P38" s="12"/>
      <c r="Q38" s="12"/>
      <c r="R38" s="12"/>
      <c r="S38" s="12"/>
      <c r="T38" s="12"/>
      <c r="U38" s="12"/>
      <c r="V38" s="12"/>
      <c r="W38" s="12"/>
      <c r="X38" s="12"/>
      <c r="Y38" s="12"/>
      <c r="Z38" s="12"/>
      <c r="AA38" s="12"/>
      <c r="AB38" s="12"/>
      <c r="AC38" s="12"/>
      <c r="AD38" s="12"/>
      <c r="AE38" s="12"/>
      <c r="AF38" s="12"/>
      <c r="AG38" s="12"/>
      <c r="AH38" s="12"/>
      <c r="AI38" s="12"/>
      <c r="AJ38" s="12"/>
      <c r="AK38" s="12"/>
      <c r="AL38" s="12"/>
      <c r="AM38" s="12"/>
      <c r="AN38" s="12"/>
      <c r="AO38" s="12"/>
      <c r="AP38" s="12"/>
      <c r="AQ38" s="12"/>
      <c r="AR38" s="12"/>
      <c r="AS38" s="12"/>
      <c r="AT38" s="12"/>
      <c r="AU38" s="12"/>
      <c r="AV38" s="12"/>
      <c r="AW38" s="12"/>
      <c r="AX38" s="12"/>
      <c r="AY38" s="12"/>
      <c r="AZ38" s="12"/>
      <c r="BA38" s="12"/>
      <c r="BB38" s="12"/>
      <c r="BC38" s="12"/>
      <c r="BD38" s="12"/>
      <c r="BE38" s="12"/>
      <c r="BF38" s="12"/>
      <c r="BG38" s="12"/>
      <c r="BH38" s="12"/>
      <c r="BI38" s="12"/>
      <c r="BJ38" s="12"/>
      <c r="BK38" s="12"/>
      <c r="BL38" s="12"/>
      <c r="BM38" s="12"/>
      <c r="BN38" s="12"/>
      <c r="BO38" s="12"/>
      <c r="BP38" s="12"/>
      <c r="BQ38" s="12"/>
      <c r="BR38" s="12"/>
      <c r="BS38" s="12"/>
      <c r="BT38" s="12"/>
      <c r="BU38" s="12"/>
      <c r="BV38" s="12"/>
      <c r="BW38" s="12"/>
      <c r="BX38" s="12"/>
      <c r="BY38" s="12"/>
      <c r="BZ38" s="12"/>
      <c r="CA38" s="12"/>
      <c r="CB38" s="12"/>
      <c r="CC38" s="12"/>
      <c r="CD38" s="12"/>
      <c r="CE38" s="12"/>
      <c r="CF38" s="12"/>
      <c r="CG38" s="12"/>
      <c r="CH38" s="12"/>
      <c r="CI38" s="12"/>
      <c r="CJ38" s="12"/>
      <c r="CK38" s="12"/>
      <c r="CL38" s="13"/>
    </row>
    <row r="39" spans="1:90" x14ac:dyDescent="0.3">
      <c r="A39" s="73" t="s">
        <v>11</v>
      </c>
      <c r="B39" s="10"/>
      <c r="C39" s="10"/>
      <c r="D39" s="10"/>
      <c r="E39" s="10"/>
      <c r="F39" s="10"/>
      <c r="G39" s="10"/>
      <c r="H39" s="10"/>
      <c r="I39" s="10"/>
      <c r="J39" s="10"/>
      <c r="K39" s="10"/>
      <c r="L39" s="10"/>
      <c r="M39" s="10"/>
      <c r="N39" s="10"/>
      <c r="O39" s="10"/>
      <c r="P39" s="10"/>
      <c r="Q39" s="10"/>
      <c r="R39" s="10"/>
      <c r="S39" s="10"/>
      <c r="T39" s="10"/>
      <c r="U39" s="10"/>
      <c r="V39" s="10"/>
      <c r="W39" s="10"/>
      <c r="X39" s="10"/>
      <c r="Y39" s="10"/>
      <c r="Z39" s="10"/>
      <c r="AA39" s="10"/>
      <c r="AB39" s="10"/>
      <c r="AC39" s="10"/>
      <c r="AD39" s="10"/>
      <c r="AE39" s="10"/>
      <c r="AF39" s="10"/>
      <c r="AG39" s="10"/>
      <c r="AH39" s="10"/>
      <c r="AI39" s="10"/>
      <c r="AJ39" s="10"/>
      <c r="AK39" s="10"/>
      <c r="AL39" s="10"/>
      <c r="AM39" s="10"/>
      <c r="AN39" s="10"/>
      <c r="AO39" s="10"/>
      <c r="AP39" s="10"/>
      <c r="AQ39" s="10"/>
      <c r="AR39" s="10"/>
      <c r="AS39" s="10"/>
      <c r="AT39" s="10"/>
      <c r="AU39" s="10"/>
      <c r="AV39" s="10"/>
      <c r="AW39" s="10"/>
      <c r="AX39" s="10"/>
      <c r="AY39" s="10"/>
      <c r="AZ39" s="10"/>
      <c r="BA39" s="10"/>
      <c r="BB39" s="10"/>
      <c r="BC39" s="10"/>
      <c r="BD39" s="10"/>
      <c r="BE39" s="10"/>
      <c r="BF39" s="10"/>
      <c r="BG39" s="10"/>
      <c r="BH39" s="10"/>
      <c r="BI39" s="10"/>
      <c r="BJ39" s="10"/>
      <c r="BK39" s="10"/>
      <c r="BL39" s="10"/>
      <c r="BM39" s="10"/>
      <c r="BN39" s="10"/>
      <c r="BO39" s="10"/>
      <c r="BP39" s="10"/>
      <c r="BQ39" s="10"/>
      <c r="BR39" s="10"/>
      <c r="BS39" s="10"/>
      <c r="BT39" s="10"/>
      <c r="BU39" s="10"/>
      <c r="BV39" s="10"/>
      <c r="BW39" s="10"/>
      <c r="BX39" s="10"/>
      <c r="BY39" s="10"/>
      <c r="BZ39" s="10"/>
      <c r="CA39" s="10"/>
      <c r="CB39" s="10"/>
      <c r="CC39" s="10"/>
      <c r="CD39" s="10"/>
      <c r="CE39" s="10"/>
      <c r="CF39" s="10"/>
      <c r="CG39" s="10"/>
      <c r="CH39" s="10"/>
      <c r="CI39" s="10"/>
      <c r="CJ39" s="10"/>
      <c r="CK39" s="10"/>
      <c r="CL39" s="11"/>
    </row>
    <row r="40" spans="1:90" x14ac:dyDescent="0.3">
      <c r="A40" s="147" t="s">
        <v>193</v>
      </c>
      <c r="B40" s="33" t="s">
        <v>190</v>
      </c>
      <c r="C40" s="77">
        <v>0.05</v>
      </c>
      <c r="E40" s="147" t="s">
        <v>568</v>
      </c>
      <c r="F40" s="33" t="s">
        <v>192</v>
      </c>
      <c r="G40" s="78">
        <v>2</v>
      </c>
      <c r="H40" s="12"/>
      <c r="I40" s="12"/>
      <c r="J40" s="12"/>
      <c r="K40" s="12"/>
      <c r="L40" s="12"/>
      <c r="M40" s="12"/>
      <c r="N40" s="12"/>
      <c r="O40" s="12"/>
      <c r="P40" s="12"/>
      <c r="Q40" s="12"/>
      <c r="R40" s="12"/>
      <c r="S40" s="12"/>
      <c r="T40" s="12"/>
      <c r="U40" s="12"/>
      <c r="V40" s="12"/>
      <c r="W40" s="12"/>
      <c r="X40" s="12"/>
      <c r="Y40" s="12"/>
      <c r="Z40" s="12"/>
      <c r="AA40" s="12"/>
      <c r="AB40" s="12"/>
      <c r="AC40" s="12"/>
      <c r="AD40" s="12"/>
      <c r="AE40" s="12"/>
      <c r="AF40" s="12"/>
      <c r="AG40" s="12"/>
      <c r="AH40" s="12"/>
      <c r="AI40" s="12"/>
      <c r="AJ40" s="12"/>
      <c r="AK40" s="12"/>
      <c r="AL40" s="12"/>
      <c r="AM40" s="12"/>
      <c r="AN40" s="12"/>
      <c r="AO40" s="12"/>
      <c r="AP40" s="12"/>
      <c r="AQ40" s="12"/>
      <c r="AR40" s="12"/>
      <c r="AS40" s="12"/>
      <c r="AT40" s="12"/>
      <c r="AU40" s="12"/>
      <c r="AV40" s="12"/>
      <c r="AW40" s="12"/>
      <c r="AX40" s="12"/>
      <c r="AY40" s="12"/>
      <c r="AZ40" s="12"/>
      <c r="BA40" s="12"/>
      <c r="BB40" s="12"/>
      <c r="BC40" s="12"/>
      <c r="BD40" s="12"/>
      <c r="BE40" s="12"/>
      <c r="BF40" s="12"/>
      <c r="BG40" s="12"/>
      <c r="BH40" s="12"/>
      <c r="BI40" s="12"/>
      <c r="BJ40" s="12"/>
      <c r="BK40" s="12"/>
      <c r="BL40" s="12"/>
      <c r="BM40" s="12"/>
      <c r="BN40" s="12"/>
      <c r="BO40" s="12"/>
      <c r="BP40" s="12"/>
      <c r="BQ40" s="12"/>
      <c r="BR40" s="12"/>
      <c r="BS40" s="12"/>
      <c r="BT40" s="12"/>
      <c r="BU40" s="12"/>
      <c r="BV40" s="12"/>
      <c r="BW40" s="12"/>
      <c r="BX40" s="12"/>
      <c r="BY40" s="12"/>
      <c r="BZ40" s="12"/>
      <c r="CA40" s="12"/>
      <c r="CB40" s="12"/>
      <c r="CC40" s="12"/>
      <c r="CD40" s="12"/>
      <c r="CE40" s="12"/>
      <c r="CF40" s="12"/>
      <c r="CG40" s="12"/>
      <c r="CH40" s="12"/>
      <c r="CI40" s="12"/>
      <c r="CJ40" s="12"/>
      <c r="CK40" s="12"/>
      <c r="CL40" s="13"/>
    </row>
    <row r="41" spans="1:90" x14ac:dyDescent="0.3">
      <c r="A41" s="147" t="s">
        <v>257</v>
      </c>
      <c r="B41" s="33" t="s">
        <v>185</v>
      </c>
      <c r="C41" s="78">
        <v>200</v>
      </c>
      <c r="E41" s="147" t="s">
        <v>567</v>
      </c>
      <c r="F41" s="33" t="s">
        <v>94</v>
      </c>
      <c r="G41" s="78">
        <v>5</v>
      </c>
      <c r="H41" s="12"/>
      <c r="I41" s="12"/>
      <c r="J41" s="12"/>
      <c r="K41" s="12"/>
      <c r="L41" s="12"/>
      <c r="M41" s="12"/>
      <c r="N41" s="12"/>
      <c r="O41" s="12"/>
      <c r="P41" s="12"/>
      <c r="Q41" s="12"/>
      <c r="R41" s="12"/>
      <c r="S41" s="12"/>
      <c r="T41" s="12"/>
      <c r="U41" s="12"/>
      <c r="V41" s="12"/>
      <c r="W41" s="12"/>
      <c r="X41" s="12"/>
      <c r="Y41" s="12"/>
      <c r="Z41" s="12"/>
      <c r="AA41" s="12"/>
      <c r="AB41" s="12"/>
      <c r="AC41" s="12"/>
      <c r="AD41" s="12"/>
      <c r="AE41" s="12"/>
      <c r="AF41" s="12"/>
      <c r="AG41" s="12"/>
      <c r="AH41" s="12"/>
      <c r="AI41" s="12"/>
      <c r="AJ41" s="12"/>
      <c r="AK41" s="12"/>
      <c r="AL41" s="12"/>
      <c r="AM41" s="12"/>
      <c r="AN41" s="12"/>
      <c r="AO41" s="12"/>
      <c r="AP41" s="12"/>
      <c r="AQ41" s="12"/>
      <c r="AR41" s="12"/>
      <c r="AS41" s="12"/>
      <c r="AT41" s="12"/>
      <c r="AU41" s="12"/>
      <c r="AV41" s="12"/>
      <c r="AW41" s="12"/>
      <c r="AX41" s="12"/>
      <c r="AY41" s="12"/>
      <c r="AZ41" s="12"/>
      <c r="BA41" s="12"/>
      <c r="BB41" s="12"/>
      <c r="BC41" s="12"/>
      <c r="BD41" s="12"/>
      <c r="BE41" s="12"/>
      <c r="BF41" s="12"/>
      <c r="BG41" s="12"/>
      <c r="BH41" s="12"/>
      <c r="BI41" s="12"/>
      <c r="BJ41" s="12"/>
      <c r="BK41" s="12"/>
      <c r="BL41" s="12"/>
      <c r="BM41" s="12"/>
      <c r="BN41" s="12"/>
      <c r="BO41" s="12"/>
      <c r="BP41" s="12"/>
      <c r="BQ41" s="12"/>
      <c r="BR41" s="12"/>
      <c r="BS41" s="12"/>
      <c r="BT41" s="12"/>
      <c r="BU41" s="12"/>
      <c r="BV41" s="12"/>
      <c r="BW41" s="12"/>
      <c r="BX41" s="12"/>
      <c r="BY41" s="12"/>
      <c r="BZ41" s="12"/>
      <c r="CA41" s="12"/>
      <c r="CB41" s="12"/>
      <c r="CC41" s="12"/>
      <c r="CD41" s="12"/>
      <c r="CE41" s="12"/>
      <c r="CF41" s="12"/>
      <c r="CG41" s="12"/>
      <c r="CH41" s="12"/>
      <c r="CI41" s="12"/>
      <c r="CJ41" s="12"/>
      <c r="CK41" s="12"/>
      <c r="CL41" s="13"/>
    </row>
    <row r="42" spans="1:90" x14ac:dyDescent="0.3">
      <c r="A42" s="147" t="s">
        <v>195</v>
      </c>
      <c r="B42" s="33" t="s">
        <v>190</v>
      </c>
      <c r="C42" s="77">
        <v>0.05</v>
      </c>
      <c r="E42" s="147" t="s">
        <v>325</v>
      </c>
      <c r="F42" s="293" t="s">
        <v>93</v>
      </c>
      <c r="G42" s="78">
        <v>30</v>
      </c>
      <c r="H42" s="12"/>
      <c r="I42" s="12"/>
      <c r="J42" s="12"/>
      <c r="K42" s="12"/>
      <c r="L42" s="12"/>
      <c r="M42" s="12"/>
      <c r="N42" s="12"/>
      <c r="O42" s="12"/>
      <c r="P42" s="12"/>
      <c r="Q42" s="12"/>
      <c r="R42" s="12"/>
      <c r="S42" s="12"/>
      <c r="T42" s="12"/>
      <c r="U42" s="12"/>
      <c r="V42" s="12"/>
      <c r="W42" s="12"/>
      <c r="X42" s="12"/>
      <c r="Y42" s="12"/>
      <c r="Z42" s="12"/>
      <c r="AA42" s="12"/>
      <c r="AB42" s="12"/>
      <c r="AC42" s="12"/>
      <c r="AD42" s="12"/>
      <c r="AE42" s="12"/>
      <c r="AF42" s="12"/>
      <c r="AG42" s="12"/>
      <c r="AH42" s="12"/>
      <c r="AI42" s="12"/>
      <c r="AJ42" s="12"/>
      <c r="AK42" s="12"/>
      <c r="AL42" s="12"/>
      <c r="AM42" s="12"/>
      <c r="AN42" s="12"/>
      <c r="AO42" s="12"/>
      <c r="AP42" s="12"/>
      <c r="AQ42" s="12"/>
      <c r="AR42" s="12"/>
      <c r="AS42" s="12"/>
      <c r="AT42" s="12"/>
      <c r="AU42" s="12"/>
      <c r="AV42" s="12"/>
      <c r="AW42" s="12"/>
      <c r="AX42" s="12"/>
      <c r="AY42" s="12"/>
      <c r="AZ42" s="12"/>
      <c r="BA42" s="12"/>
      <c r="BB42" s="12"/>
      <c r="BC42" s="12"/>
      <c r="BD42" s="12"/>
      <c r="BE42" s="12"/>
      <c r="BF42" s="12"/>
      <c r="BG42" s="12"/>
      <c r="BH42" s="12"/>
      <c r="BI42" s="12"/>
      <c r="BJ42" s="12"/>
      <c r="BK42" s="12"/>
      <c r="BL42" s="12"/>
      <c r="BM42" s="12"/>
      <c r="BN42" s="12"/>
      <c r="BO42" s="12"/>
      <c r="BP42" s="12"/>
      <c r="BQ42" s="12"/>
      <c r="BR42" s="12"/>
      <c r="BS42" s="12"/>
      <c r="BT42" s="12"/>
      <c r="BU42" s="12"/>
      <c r="BV42" s="12"/>
      <c r="BW42" s="12"/>
      <c r="BX42" s="12"/>
      <c r="BY42" s="12"/>
      <c r="BZ42" s="12"/>
      <c r="CA42" s="12"/>
      <c r="CB42" s="12"/>
      <c r="CC42" s="12"/>
      <c r="CD42" s="12"/>
      <c r="CE42" s="12"/>
      <c r="CF42" s="12"/>
      <c r="CG42" s="12"/>
      <c r="CH42" s="12"/>
      <c r="CI42" s="12"/>
      <c r="CJ42" s="12"/>
      <c r="CK42" s="12"/>
      <c r="CL42" s="13"/>
    </row>
    <row r="43" spans="1:90" x14ac:dyDescent="0.3">
      <c r="A43" s="147" t="s">
        <v>196</v>
      </c>
      <c r="B43" s="33" t="s">
        <v>167</v>
      </c>
      <c r="C43" s="78">
        <v>2025</v>
      </c>
      <c r="E43" s="147" t="s">
        <v>327</v>
      </c>
      <c r="F43" s="293" t="s">
        <v>93</v>
      </c>
      <c r="G43" s="78">
        <v>25</v>
      </c>
      <c r="H43" s="12"/>
      <c r="I43" s="12"/>
      <c r="J43" s="12"/>
      <c r="K43" s="12"/>
      <c r="L43" s="12"/>
      <c r="M43" s="12"/>
      <c r="N43" s="12"/>
      <c r="O43" s="12"/>
      <c r="P43" s="12"/>
      <c r="Q43" s="12"/>
      <c r="R43" s="12"/>
      <c r="S43" s="12"/>
      <c r="T43" s="12"/>
      <c r="U43" s="12"/>
      <c r="V43" s="12"/>
      <c r="W43" s="12"/>
      <c r="X43" s="12"/>
      <c r="Y43" s="12"/>
      <c r="Z43" s="12"/>
      <c r="AA43" s="12"/>
      <c r="AB43" s="12"/>
      <c r="AC43" s="12"/>
      <c r="AD43" s="12"/>
      <c r="AE43" s="12"/>
      <c r="AF43" s="12"/>
      <c r="AG43" s="12"/>
      <c r="AH43" s="12"/>
      <c r="AI43" s="12"/>
      <c r="AJ43" s="12"/>
      <c r="AK43" s="12"/>
      <c r="AL43" s="12"/>
      <c r="AM43" s="12"/>
      <c r="AN43" s="12"/>
      <c r="AO43" s="12"/>
      <c r="AP43" s="12"/>
      <c r="AQ43" s="12"/>
      <c r="AR43" s="12"/>
      <c r="AS43" s="12"/>
      <c r="AT43" s="12"/>
      <c r="AU43" s="12"/>
      <c r="AV43" s="12"/>
      <c r="AW43" s="12"/>
      <c r="AX43" s="12"/>
      <c r="AY43" s="12"/>
      <c r="AZ43" s="12"/>
      <c r="BA43" s="12"/>
      <c r="BB43" s="12"/>
      <c r="BC43" s="12"/>
      <c r="BD43" s="12"/>
      <c r="BE43" s="12"/>
      <c r="BF43" s="12"/>
      <c r="BG43" s="12"/>
      <c r="BH43" s="12"/>
      <c r="BI43" s="12"/>
      <c r="BJ43" s="12"/>
      <c r="BK43" s="12"/>
      <c r="BL43" s="12"/>
      <c r="BM43" s="12"/>
      <c r="BN43" s="12"/>
      <c r="BO43" s="12"/>
      <c r="BP43" s="12"/>
      <c r="BQ43" s="12"/>
      <c r="BR43" s="12"/>
      <c r="BS43" s="12"/>
      <c r="BT43" s="12"/>
      <c r="BU43" s="12"/>
      <c r="BV43" s="12"/>
      <c r="BW43" s="12"/>
      <c r="BX43" s="12"/>
      <c r="BY43" s="12"/>
      <c r="BZ43" s="12"/>
      <c r="CA43" s="12"/>
      <c r="CB43" s="12"/>
      <c r="CC43" s="12"/>
      <c r="CD43" s="12"/>
      <c r="CE43" s="12"/>
      <c r="CF43" s="12"/>
      <c r="CG43" s="12"/>
      <c r="CH43" s="12"/>
      <c r="CI43" s="12"/>
      <c r="CJ43" s="12"/>
      <c r="CK43" s="12"/>
      <c r="CL43" s="13"/>
    </row>
    <row r="44" spans="1:90" x14ac:dyDescent="0.3">
      <c r="A44" s="147" t="s">
        <v>12</v>
      </c>
      <c r="B44" s="33" t="s">
        <v>80</v>
      </c>
      <c r="C44" s="70">
        <v>0.1</v>
      </c>
      <c r="E44" s="12"/>
      <c r="F44" s="12"/>
      <c r="G44" s="12"/>
      <c r="H44" s="12"/>
      <c r="I44" s="12"/>
      <c r="J44" s="12"/>
      <c r="K44" s="12"/>
      <c r="L44" s="12"/>
      <c r="M44" s="12"/>
      <c r="N44" s="12"/>
      <c r="O44" s="12"/>
      <c r="P44" s="12"/>
      <c r="Q44" s="12"/>
      <c r="R44" s="12"/>
      <c r="S44" s="12"/>
      <c r="T44" s="12"/>
      <c r="U44" s="12"/>
      <c r="V44" s="12"/>
      <c r="W44" s="12"/>
      <c r="X44" s="12"/>
      <c r="Y44" s="12"/>
      <c r="Z44" s="12"/>
      <c r="AA44" s="12"/>
      <c r="AB44" s="12"/>
      <c r="AC44" s="12"/>
      <c r="AD44" s="12"/>
      <c r="AE44" s="12"/>
      <c r="AF44" s="12"/>
      <c r="AG44" s="12"/>
      <c r="AH44" s="12"/>
      <c r="AI44" s="12"/>
      <c r="AJ44" s="12"/>
      <c r="AK44" s="12"/>
      <c r="AL44" s="12"/>
      <c r="AM44" s="12"/>
      <c r="AN44" s="12"/>
      <c r="AO44" s="12"/>
      <c r="AP44" s="12"/>
      <c r="AQ44" s="12"/>
      <c r="AR44" s="12"/>
      <c r="AS44" s="12"/>
      <c r="AT44" s="12"/>
      <c r="AU44" s="12"/>
      <c r="AV44" s="12"/>
      <c r="AW44" s="12"/>
      <c r="AX44" s="12"/>
      <c r="AY44" s="12"/>
      <c r="AZ44" s="12"/>
      <c r="BA44" s="12"/>
      <c r="BB44" s="12"/>
      <c r="BC44" s="12"/>
      <c r="BD44" s="12"/>
      <c r="BE44" s="12"/>
      <c r="BF44" s="12"/>
      <c r="BG44" s="12"/>
      <c r="BH44" s="12"/>
      <c r="BI44" s="12"/>
      <c r="BJ44" s="12"/>
      <c r="BK44" s="12"/>
      <c r="BL44" s="12"/>
      <c r="BM44" s="12"/>
      <c r="BN44" s="12"/>
      <c r="BO44" s="12"/>
      <c r="BP44" s="12"/>
      <c r="BQ44" s="12"/>
      <c r="BR44" s="12"/>
      <c r="BS44" s="12"/>
      <c r="BT44" s="12"/>
      <c r="BU44" s="12"/>
      <c r="BV44" s="12"/>
      <c r="BW44" s="12"/>
      <c r="BX44" s="12"/>
      <c r="BY44" s="12"/>
      <c r="BZ44" s="12"/>
      <c r="CA44" s="12"/>
      <c r="CB44" s="12"/>
      <c r="CC44" s="12"/>
      <c r="CD44" s="12"/>
      <c r="CE44" s="12"/>
      <c r="CF44" s="12"/>
      <c r="CG44" s="12"/>
      <c r="CH44" s="12"/>
      <c r="CI44" s="12"/>
      <c r="CJ44" s="12"/>
      <c r="CK44" s="12"/>
      <c r="CL44" s="13"/>
    </row>
    <row r="45" spans="1:90" x14ac:dyDescent="0.3">
      <c r="A45" s="147" t="s">
        <v>194</v>
      </c>
      <c r="B45" s="33" t="s">
        <v>167</v>
      </c>
      <c r="C45" s="70">
        <v>2020</v>
      </c>
      <c r="E45" s="12"/>
      <c r="F45" s="12"/>
      <c r="G45" s="12"/>
      <c r="H45" s="12"/>
      <c r="I45" s="12"/>
      <c r="J45" s="12"/>
      <c r="K45" s="12"/>
      <c r="L45" s="12"/>
      <c r="M45" s="12"/>
      <c r="N45" s="12"/>
      <c r="O45" s="12"/>
      <c r="P45" s="12"/>
      <c r="Q45" s="12"/>
      <c r="R45" s="12"/>
      <c r="S45" s="12"/>
      <c r="T45" s="12"/>
      <c r="U45" s="12"/>
      <c r="V45" s="12"/>
      <c r="W45" s="12"/>
      <c r="X45" s="12"/>
      <c r="Y45" s="12"/>
      <c r="Z45" s="12"/>
      <c r="AA45" s="12"/>
      <c r="AB45" s="12"/>
      <c r="AC45" s="12"/>
      <c r="AD45" s="12"/>
      <c r="AE45" s="12"/>
      <c r="AF45" s="12"/>
      <c r="AG45" s="12"/>
      <c r="AH45" s="12"/>
      <c r="AI45" s="12"/>
      <c r="AJ45" s="12"/>
      <c r="AK45" s="12"/>
      <c r="AL45" s="12"/>
      <c r="AM45" s="12"/>
      <c r="AN45" s="12"/>
      <c r="AO45" s="12"/>
      <c r="AP45" s="12"/>
      <c r="AQ45" s="12"/>
      <c r="AR45" s="12"/>
      <c r="AS45" s="12"/>
      <c r="AT45" s="12"/>
      <c r="AU45" s="12"/>
      <c r="AV45" s="12"/>
      <c r="AW45" s="12"/>
      <c r="AX45" s="12"/>
      <c r="AY45" s="12"/>
      <c r="AZ45" s="12"/>
      <c r="BA45" s="12"/>
      <c r="BB45" s="12"/>
      <c r="BC45" s="12"/>
      <c r="BD45" s="12"/>
      <c r="BE45" s="12"/>
      <c r="BF45" s="12"/>
      <c r="BG45" s="12"/>
      <c r="BH45" s="12"/>
      <c r="BI45" s="12"/>
      <c r="BJ45" s="12"/>
      <c r="BK45" s="12"/>
      <c r="BL45" s="12"/>
      <c r="BM45" s="12"/>
      <c r="BN45" s="12"/>
      <c r="BO45" s="12"/>
      <c r="BP45" s="12"/>
      <c r="BQ45" s="12"/>
      <c r="BR45" s="12"/>
      <c r="BS45" s="12"/>
      <c r="BT45" s="12"/>
      <c r="BU45" s="12"/>
      <c r="BV45" s="12"/>
      <c r="BW45" s="12"/>
      <c r="BX45" s="12"/>
      <c r="BY45" s="12"/>
      <c r="BZ45" s="12"/>
      <c r="CA45" s="12"/>
      <c r="CB45" s="12"/>
      <c r="CC45" s="12"/>
      <c r="CD45" s="12"/>
      <c r="CE45" s="12"/>
      <c r="CF45" s="12"/>
      <c r="CG45" s="12"/>
      <c r="CH45" s="12"/>
      <c r="CI45" s="12"/>
      <c r="CJ45" s="12"/>
      <c r="CK45" s="12"/>
      <c r="CL45" s="13"/>
    </row>
    <row r="46" spans="1:90" x14ac:dyDescent="0.3">
      <c r="A46" s="147" t="s">
        <v>231</v>
      </c>
      <c r="B46" s="33" t="s">
        <v>190</v>
      </c>
      <c r="C46" s="77">
        <v>0.05</v>
      </c>
      <c r="E46" s="12"/>
      <c r="F46" s="12"/>
      <c r="G46" s="12"/>
      <c r="H46" s="12"/>
      <c r="I46" s="12"/>
      <c r="J46" s="12"/>
      <c r="K46" s="12"/>
      <c r="L46" s="12"/>
      <c r="M46" s="12"/>
      <c r="N46" s="12"/>
      <c r="O46" s="12"/>
      <c r="P46" s="12"/>
      <c r="Q46" s="12"/>
      <c r="R46" s="12"/>
      <c r="S46" s="12"/>
      <c r="T46" s="12"/>
      <c r="U46" s="12"/>
      <c r="V46" s="12"/>
      <c r="W46" s="12"/>
      <c r="X46" s="12"/>
      <c r="Y46" s="12"/>
      <c r="Z46" s="12"/>
      <c r="AA46" s="12"/>
      <c r="AB46" s="12"/>
      <c r="AC46" s="12"/>
      <c r="AD46" s="12"/>
      <c r="AE46" s="12"/>
      <c r="AF46" s="12"/>
      <c r="AG46" s="12"/>
      <c r="AH46" s="12"/>
      <c r="AI46" s="12"/>
      <c r="AJ46" s="12"/>
      <c r="AK46" s="12"/>
      <c r="AL46" s="12"/>
      <c r="AM46" s="12"/>
      <c r="AN46" s="12"/>
      <c r="AO46" s="12"/>
      <c r="AP46" s="12"/>
      <c r="AQ46" s="12"/>
      <c r="AR46" s="12"/>
      <c r="AS46" s="12"/>
      <c r="AT46" s="12"/>
      <c r="AU46" s="12"/>
      <c r="AV46" s="12"/>
      <c r="AW46" s="12"/>
      <c r="AX46" s="12"/>
      <c r="AY46" s="12"/>
      <c r="AZ46" s="12"/>
      <c r="BA46" s="12"/>
      <c r="BB46" s="12"/>
      <c r="BC46" s="12"/>
      <c r="BD46" s="12"/>
      <c r="BE46" s="12"/>
      <c r="BF46" s="12"/>
      <c r="BG46" s="12"/>
      <c r="BH46" s="12"/>
      <c r="BI46" s="12"/>
      <c r="BJ46" s="12"/>
      <c r="BK46" s="12"/>
      <c r="BL46" s="12"/>
      <c r="BM46" s="12"/>
      <c r="BN46" s="12"/>
      <c r="BO46" s="12"/>
      <c r="BP46" s="12"/>
      <c r="BQ46" s="12"/>
      <c r="BR46" s="12"/>
      <c r="BS46" s="12"/>
      <c r="BT46" s="12"/>
      <c r="BU46" s="12"/>
      <c r="BV46" s="12"/>
      <c r="BW46" s="12"/>
      <c r="BX46" s="12"/>
      <c r="BY46" s="12"/>
      <c r="BZ46" s="12"/>
      <c r="CA46" s="12"/>
      <c r="CB46" s="12"/>
      <c r="CC46" s="12"/>
      <c r="CD46" s="12"/>
      <c r="CE46" s="12"/>
      <c r="CF46" s="12"/>
      <c r="CG46" s="12"/>
      <c r="CH46" s="12"/>
      <c r="CI46" s="12"/>
      <c r="CJ46" s="12"/>
      <c r="CK46" s="12"/>
      <c r="CL46" s="13"/>
    </row>
    <row r="47" spans="1:90" x14ac:dyDescent="0.3">
      <c r="A47" s="147" t="s">
        <v>232</v>
      </c>
      <c r="B47" s="33" t="s">
        <v>167</v>
      </c>
      <c r="C47" s="70">
        <v>2020</v>
      </c>
      <c r="E47" s="12"/>
      <c r="F47" s="12"/>
      <c r="G47" s="12"/>
      <c r="H47" s="12"/>
      <c r="I47" s="12"/>
      <c r="J47" s="12"/>
      <c r="K47" s="12"/>
      <c r="L47" s="12"/>
      <c r="M47" s="12"/>
      <c r="N47" s="12"/>
      <c r="O47" s="12"/>
      <c r="P47" s="12"/>
      <c r="Q47" s="12"/>
      <c r="R47" s="12"/>
      <c r="S47" s="12"/>
      <c r="T47" s="12"/>
      <c r="U47" s="12"/>
      <c r="V47" s="12"/>
      <c r="W47" s="12"/>
      <c r="X47" s="12"/>
      <c r="Y47" s="12"/>
      <c r="Z47" s="12"/>
      <c r="AA47" s="12"/>
      <c r="AB47" s="12"/>
      <c r="AC47" s="12"/>
      <c r="AD47" s="12"/>
      <c r="AE47" s="12"/>
      <c r="AF47" s="12"/>
      <c r="AG47" s="12"/>
      <c r="AH47" s="12"/>
      <c r="AI47" s="12"/>
      <c r="AJ47" s="12"/>
      <c r="AK47" s="12"/>
      <c r="AL47" s="12"/>
      <c r="AM47" s="12"/>
      <c r="AN47" s="12"/>
      <c r="AO47" s="12"/>
      <c r="AP47" s="12"/>
      <c r="AQ47" s="12"/>
      <c r="AR47" s="12"/>
      <c r="AS47" s="12"/>
      <c r="AT47" s="12"/>
      <c r="AU47" s="12"/>
      <c r="AV47" s="12"/>
      <c r="AW47" s="12"/>
      <c r="AX47" s="12"/>
      <c r="AY47" s="12"/>
      <c r="AZ47" s="12"/>
      <c r="BA47" s="12"/>
      <c r="BB47" s="12"/>
      <c r="BC47" s="12"/>
      <c r="BD47" s="12"/>
      <c r="BE47" s="12"/>
      <c r="BF47" s="12"/>
      <c r="BG47" s="12"/>
      <c r="BH47" s="12"/>
      <c r="BI47" s="12"/>
      <c r="BJ47" s="12"/>
      <c r="BK47" s="12"/>
      <c r="BL47" s="12"/>
      <c r="BM47" s="12"/>
      <c r="BN47" s="12"/>
      <c r="BO47" s="12"/>
      <c r="BP47" s="12"/>
      <c r="BQ47" s="12"/>
      <c r="BR47" s="12"/>
      <c r="BS47" s="12"/>
      <c r="BT47" s="12"/>
      <c r="BU47" s="12"/>
      <c r="BV47" s="12"/>
      <c r="BW47" s="12"/>
      <c r="BX47" s="12"/>
      <c r="BY47" s="12"/>
      <c r="BZ47" s="12"/>
      <c r="CA47" s="12"/>
      <c r="CB47" s="12"/>
      <c r="CC47" s="12"/>
      <c r="CD47" s="12"/>
      <c r="CE47" s="12"/>
      <c r="CF47" s="12"/>
      <c r="CG47" s="12"/>
      <c r="CH47" s="12"/>
      <c r="CI47" s="12"/>
      <c r="CJ47" s="12"/>
      <c r="CK47" s="12"/>
      <c r="CL47" s="13"/>
    </row>
    <row r="48" spans="1:90" x14ac:dyDescent="0.3">
      <c r="A48" s="147"/>
      <c r="B48" s="33"/>
      <c r="C48" s="70"/>
      <c r="E48" s="12"/>
      <c r="F48" s="12"/>
      <c r="G48" s="12"/>
      <c r="H48" s="12"/>
      <c r="I48" s="12"/>
      <c r="J48" s="12"/>
      <c r="K48" s="12"/>
      <c r="L48" s="12"/>
      <c r="M48" s="12"/>
      <c r="N48" s="12"/>
      <c r="O48" s="12"/>
      <c r="P48" s="12"/>
      <c r="Q48" s="12"/>
      <c r="R48" s="12"/>
      <c r="S48" s="12"/>
      <c r="T48" s="12"/>
      <c r="U48" s="12"/>
      <c r="V48" s="12"/>
      <c r="W48" s="12"/>
      <c r="X48" s="12"/>
      <c r="Y48" s="12"/>
      <c r="Z48" s="12"/>
      <c r="AA48" s="12"/>
      <c r="AB48" s="12"/>
      <c r="AC48" s="12"/>
      <c r="AD48" s="12"/>
      <c r="AE48" s="12"/>
      <c r="AF48" s="12"/>
      <c r="AG48" s="12"/>
      <c r="AH48" s="12"/>
      <c r="AI48" s="12"/>
      <c r="AJ48" s="12"/>
      <c r="AK48" s="12"/>
      <c r="AL48" s="12"/>
      <c r="AM48" s="12"/>
      <c r="AN48" s="12"/>
      <c r="AO48" s="12"/>
      <c r="AP48" s="12"/>
      <c r="AQ48" s="12"/>
      <c r="AR48" s="12"/>
      <c r="AS48" s="12"/>
      <c r="AT48" s="12"/>
      <c r="AU48" s="12"/>
      <c r="AV48" s="12"/>
      <c r="AW48" s="12"/>
      <c r="AX48" s="12"/>
      <c r="AY48" s="12"/>
      <c r="AZ48" s="12"/>
      <c r="BA48" s="12"/>
      <c r="BB48" s="12"/>
      <c r="BC48" s="12"/>
      <c r="BD48" s="12"/>
      <c r="BE48" s="12"/>
      <c r="BF48" s="12"/>
      <c r="BG48" s="12"/>
      <c r="BH48" s="12"/>
      <c r="BI48" s="12"/>
      <c r="BJ48" s="12"/>
      <c r="BK48" s="12"/>
      <c r="BL48" s="12"/>
      <c r="BM48" s="12"/>
      <c r="BN48" s="12"/>
      <c r="BO48" s="12"/>
      <c r="BP48" s="12"/>
      <c r="BQ48" s="12"/>
      <c r="BR48" s="12"/>
      <c r="BS48" s="12"/>
      <c r="BT48" s="12"/>
      <c r="BU48" s="12"/>
      <c r="BV48" s="12"/>
      <c r="BW48" s="12"/>
      <c r="BX48" s="12"/>
      <c r="BY48" s="12"/>
      <c r="BZ48" s="12"/>
      <c r="CA48" s="12"/>
      <c r="CB48" s="12"/>
      <c r="CC48" s="12"/>
      <c r="CD48" s="12"/>
      <c r="CE48" s="12"/>
      <c r="CF48" s="12"/>
      <c r="CG48" s="12"/>
      <c r="CH48" s="12"/>
      <c r="CI48" s="12"/>
      <c r="CJ48" s="12"/>
      <c r="CK48" s="12"/>
      <c r="CL48" s="13"/>
    </row>
    <row r="49" spans="1:90" x14ac:dyDescent="0.3">
      <c r="A49" s="147" t="s">
        <v>197</v>
      </c>
      <c r="B49" s="33" t="s">
        <v>190</v>
      </c>
      <c r="C49" s="82">
        <v>0.05</v>
      </c>
      <c r="E49" s="12"/>
      <c r="F49" s="12"/>
      <c r="G49" s="12"/>
      <c r="H49" s="12"/>
      <c r="I49" s="12"/>
      <c r="J49" s="12"/>
      <c r="K49" s="12"/>
      <c r="L49" s="12"/>
      <c r="M49" s="12"/>
      <c r="N49" s="12"/>
      <c r="O49" s="12"/>
      <c r="P49" s="12"/>
      <c r="Q49" s="12"/>
      <c r="R49" s="12"/>
      <c r="S49" s="12"/>
      <c r="T49" s="12"/>
      <c r="U49" s="12"/>
      <c r="V49" s="12"/>
      <c r="W49" s="12"/>
      <c r="X49" s="12"/>
      <c r="Y49" s="12"/>
      <c r="Z49" s="12"/>
      <c r="AA49" s="12"/>
      <c r="AB49" s="12"/>
      <c r="AC49" s="12"/>
      <c r="AD49" s="12"/>
      <c r="AE49" s="12"/>
      <c r="AF49" s="12"/>
      <c r="AG49" s="12"/>
      <c r="AH49" s="12"/>
      <c r="AI49" s="12"/>
      <c r="AJ49" s="12"/>
      <c r="AK49" s="12"/>
      <c r="AL49" s="12"/>
      <c r="AM49" s="12"/>
      <c r="AN49" s="12"/>
      <c r="AO49" s="12"/>
      <c r="AP49" s="12"/>
      <c r="AQ49" s="12"/>
      <c r="AR49" s="12"/>
      <c r="AS49" s="12"/>
      <c r="AT49" s="12"/>
      <c r="AU49" s="12"/>
      <c r="AV49" s="12"/>
      <c r="AW49" s="12"/>
      <c r="AX49" s="12"/>
      <c r="AY49" s="12"/>
      <c r="AZ49" s="12"/>
      <c r="BA49" s="12"/>
      <c r="BB49" s="12"/>
      <c r="BC49" s="12"/>
      <c r="BD49" s="12"/>
      <c r="BE49" s="12"/>
      <c r="BF49" s="12"/>
      <c r="BG49" s="12"/>
      <c r="BH49" s="12"/>
      <c r="BI49" s="12"/>
      <c r="BJ49" s="12"/>
      <c r="BK49" s="12"/>
      <c r="BL49" s="12"/>
      <c r="BM49" s="12"/>
      <c r="BN49" s="12"/>
      <c r="BO49" s="12"/>
      <c r="BP49" s="12"/>
      <c r="BQ49" s="12"/>
      <c r="BR49" s="12"/>
      <c r="BS49" s="12"/>
      <c r="BT49" s="12"/>
      <c r="BU49" s="12"/>
      <c r="BV49" s="12"/>
      <c r="BW49" s="12"/>
      <c r="BX49" s="12"/>
      <c r="BY49" s="12"/>
      <c r="BZ49" s="12"/>
      <c r="CA49" s="12"/>
      <c r="CB49" s="12"/>
      <c r="CC49" s="12"/>
      <c r="CD49" s="12"/>
      <c r="CE49" s="12"/>
      <c r="CF49" s="12"/>
      <c r="CG49" s="12"/>
      <c r="CH49" s="12"/>
      <c r="CI49" s="12"/>
      <c r="CJ49" s="12"/>
      <c r="CK49" s="12"/>
      <c r="CL49" s="13"/>
    </row>
    <row r="50" spans="1:90" x14ac:dyDescent="0.3">
      <c r="A50" s="147" t="s">
        <v>198</v>
      </c>
      <c r="B50" s="33" t="s">
        <v>167</v>
      </c>
      <c r="C50" s="78">
        <v>2025</v>
      </c>
      <c r="E50" s="12"/>
      <c r="F50" s="12"/>
      <c r="G50" s="12"/>
      <c r="H50" s="12"/>
      <c r="I50" s="12"/>
      <c r="J50" s="12"/>
      <c r="K50" s="12"/>
      <c r="L50" s="12"/>
      <c r="M50" s="12"/>
      <c r="N50" s="12"/>
      <c r="O50" s="12"/>
      <c r="P50" s="12"/>
      <c r="Q50" s="12"/>
      <c r="R50" s="12"/>
      <c r="S50" s="12"/>
      <c r="T50" s="12"/>
      <c r="U50" s="12"/>
      <c r="V50" s="12"/>
      <c r="W50" s="12"/>
      <c r="X50" s="12"/>
      <c r="Y50" s="12"/>
      <c r="Z50" s="12"/>
      <c r="AA50" s="12"/>
      <c r="AB50" s="12"/>
      <c r="AC50" s="12"/>
      <c r="AD50" s="12"/>
      <c r="AE50" s="12"/>
      <c r="AF50" s="12"/>
      <c r="AG50" s="12"/>
      <c r="AH50" s="12"/>
      <c r="AI50" s="12"/>
      <c r="AJ50" s="12"/>
      <c r="AK50" s="12"/>
      <c r="AL50" s="12"/>
      <c r="AM50" s="12"/>
      <c r="AN50" s="12"/>
      <c r="AO50" s="12"/>
      <c r="AP50" s="12"/>
      <c r="AQ50" s="12"/>
      <c r="AR50" s="12"/>
      <c r="AS50" s="12"/>
      <c r="AT50" s="12"/>
      <c r="AU50" s="12"/>
      <c r="AV50" s="12"/>
      <c r="AW50" s="12"/>
      <c r="AX50" s="12"/>
      <c r="AY50" s="12"/>
      <c r="AZ50" s="12"/>
      <c r="BA50" s="12"/>
      <c r="BB50" s="12"/>
      <c r="BC50" s="12"/>
      <c r="BD50" s="12"/>
      <c r="BE50" s="12"/>
      <c r="BF50" s="12"/>
      <c r="BG50" s="12"/>
      <c r="BH50" s="12"/>
      <c r="BI50" s="12"/>
      <c r="BJ50" s="12"/>
      <c r="BK50" s="12"/>
      <c r="BL50" s="12"/>
      <c r="BM50" s="12"/>
      <c r="BN50" s="12"/>
      <c r="BO50" s="12"/>
      <c r="BP50" s="12"/>
      <c r="BQ50" s="12"/>
      <c r="BR50" s="12"/>
      <c r="BS50" s="12"/>
      <c r="BT50" s="12"/>
      <c r="BU50" s="12"/>
      <c r="BV50" s="12"/>
      <c r="BW50" s="12"/>
      <c r="BX50" s="12"/>
      <c r="BY50" s="12"/>
      <c r="BZ50" s="12"/>
      <c r="CA50" s="12"/>
      <c r="CB50" s="12"/>
      <c r="CC50" s="12"/>
      <c r="CD50" s="12"/>
      <c r="CE50" s="12"/>
      <c r="CF50" s="12"/>
      <c r="CG50" s="12"/>
      <c r="CH50" s="12"/>
      <c r="CI50" s="12"/>
      <c r="CJ50" s="12"/>
      <c r="CK50" s="12"/>
      <c r="CL50" s="13"/>
    </row>
    <row r="51" spans="1:90" x14ac:dyDescent="0.3">
      <c r="A51" s="147" t="s">
        <v>199</v>
      </c>
      <c r="B51" s="33" t="s">
        <v>80</v>
      </c>
      <c r="C51" s="70">
        <v>0.25</v>
      </c>
      <c r="E51" s="12"/>
      <c r="F51" s="12"/>
      <c r="G51" s="12"/>
      <c r="H51" s="12"/>
      <c r="I51" s="12"/>
      <c r="J51" s="12"/>
      <c r="K51" s="12"/>
      <c r="L51" s="12"/>
      <c r="M51" s="12"/>
      <c r="N51" s="12"/>
      <c r="O51" s="12"/>
      <c r="P51" s="12"/>
      <c r="Q51" s="12"/>
      <c r="R51" s="12"/>
      <c r="S51" s="12"/>
      <c r="T51" s="12"/>
      <c r="U51" s="12"/>
      <c r="V51" s="12"/>
      <c r="W51" s="12"/>
      <c r="X51" s="12"/>
      <c r="Y51" s="12"/>
      <c r="Z51" s="12"/>
      <c r="AA51" s="12"/>
      <c r="AB51" s="12"/>
      <c r="AC51" s="12"/>
      <c r="AD51" s="12"/>
      <c r="AE51" s="12"/>
      <c r="AF51" s="12"/>
      <c r="AG51" s="12"/>
      <c r="AH51" s="12"/>
      <c r="AI51" s="12"/>
      <c r="AJ51" s="12"/>
      <c r="AK51" s="12"/>
      <c r="AL51" s="12"/>
      <c r="AM51" s="12"/>
      <c r="AN51" s="12"/>
      <c r="AO51" s="12"/>
      <c r="AP51" s="12"/>
      <c r="AQ51" s="12"/>
      <c r="AR51" s="12"/>
      <c r="AS51" s="12"/>
      <c r="AT51" s="12"/>
      <c r="AU51" s="12"/>
      <c r="AV51" s="12"/>
      <c r="AW51" s="12"/>
      <c r="AX51" s="12"/>
      <c r="AY51" s="12"/>
      <c r="AZ51" s="12"/>
      <c r="BA51" s="12"/>
      <c r="BB51" s="12"/>
      <c r="BC51" s="12"/>
      <c r="BD51" s="12"/>
      <c r="BE51" s="12"/>
      <c r="BF51" s="12"/>
      <c r="BG51" s="12"/>
      <c r="BH51" s="12"/>
      <c r="BI51" s="12"/>
      <c r="BJ51" s="12"/>
      <c r="BK51" s="12"/>
      <c r="BL51" s="12"/>
      <c r="BM51" s="12"/>
      <c r="BN51" s="12"/>
      <c r="BO51" s="12"/>
      <c r="BP51" s="12"/>
      <c r="BQ51" s="12"/>
      <c r="BR51" s="12"/>
      <c r="BS51" s="12"/>
      <c r="BT51" s="12"/>
      <c r="BU51" s="12"/>
      <c r="BV51" s="12"/>
      <c r="BW51" s="12"/>
      <c r="BX51" s="12"/>
      <c r="BY51" s="12"/>
      <c r="BZ51" s="12"/>
      <c r="CA51" s="12"/>
      <c r="CB51" s="12"/>
      <c r="CC51" s="12"/>
      <c r="CD51" s="12"/>
      <c r="CE51" s="12"/>
      <c r="CF51" s="12"/>
      <c r="CG51" s="12"/>
      <c r="CH51" s="12"/>
      <c r="CI51" s="12"/>
      <c r="CJ51" s="12"/>
      <c r="CK51" s="12"/>
      <c r="CL51" s="13"/>
    </row>
    <row r="52" spans="1:90" x14ac:dyDescent="0.3">
      <c r="A52" s="72" t="s">
        <v>201</v>
      </c>
      <c r="B52" s="10"/>
      <c r="C52" s="10"/>
      <c r="D52" s="10"/>
      <c r="E52" s="10"/>
      <c r="F52" s="10"/>
      <c r="G52" s="10"/>
      <c r="H52" s="10"/>
      <c r="I52" s="10"/>
      <c r="J52" s="10"/>
      <c r="K52" s="10"/>
      <c r="L52" s="10"/>
      <c r="M52" s="10"/>
      <c r="N52" s="10"/>
      <c r="O52" s="10"/>
      <c r="P52" s="10"/>
      <c r="Q52" s="10"/>
      <c r="R52" s="10"/>
      <c r="S52" s="10"/>
      <c r="T52" s="10"/>
      <c r="U52" s="10"/>
      <c r="V52" s="10"/>
      <c r="W52" s="10"/>
      <c r="X52" s="10"/>
      <c r="Y52" s="10"/>
      <c r="Z52" s="10"/>
      <c r="AA52" s="10"/>
      <c r="AB52" s="10"/>
      <c r="AC52" s="10"/>
      <c r="AD52" s="10"/>
      <c r="AE52" s="10"/>
      <c r="AF52" s="10"/>
      <c r="AG52" s="10"/>
      <c r="AH52" s="10"/>
      <c r="AI52" s="10"/>
      <c r="AJ52" s="10"/>
      <c r="AK52" s="10"/>
      <c r="AL52" s="10"/>
      <c r="AM52" s="10"/>
      <c r="AN52" s="10"/>
      <c r="AO52" s="10"/>
      <c r="AP52" s="10"/>
      <c r="AQ52" s="10"/>
      <c r="AR52" s="10"/>
      <c r="AS52" s="10"/>
      <c r="AT52" s="10"/>
      <c r="AU52" s="10"/>
      <c r="AV52" s="10"/>
      <c r="AW52" s="10"/>
      <c r="AX52" s="10"/>
      <c r="AY52" s="10"/>
      <c r="AZ52" s="10"/>
      <c r="BA52" s="10"/>
      <c r="BB52" s="10"/>
      <c r="BC52" s="10"/>
      <c r="BD52" s="10"/>
      <c r="BE52" s="10"/>
      <c r="BF52" s="10"/>
      <c r="BG52" s="10"/>
      <c r="BH52" s="10"/>
      <c r="BI52" s="10"/>
      <c r="BJ52" s="10"/>
      <c r="BK52" s="10"/>
      <c r="BL52" s="10"/>
      <c r="BM52" s="10"/>
      <c r="BN52" s="10"/>
      <c r="BO52" s="10"/>
      <c r="BP52" s="10"/>
      <c r="BQ52" s="10"/>
      <c r="BR52" s="10"/>
      <c r="BS52" s="10"/>
      <c r="BT52" s="10"/>
      <c r="BU52" s="10"/>
      <c r="BV52" s="10"/>
      <c r="BW52" s="10"/>
      <c r="BX52" s="10"/>
      <c r="BY52" s="10"/>
      <c r="BZ52" s="10"/>
      <c r="CA52" s="10"/>
      <c r="CB52" s="10"/>
      <c r="CC52" s="10"/>
      <c r="CD52" s="10"/>
      <c r="CE52" s="10"/>
      <c r="CF52" s="10"/>
      <c r="CG52" s="10"/>
      <c r="CH52" s="10"/>
      <c r="CI52" s="10"/>
      <c r="CJ52" s="10"/>
      <c r="CK52" s="10"/>
      <c r="CL52" s="11"/>
    </row>
    <row r="53" spans="1:90" x14ac:dyDescent="0.3">
      <c r="A53" s="147" t="s">
        <v>473</v>
      </c>
      <c r="B53" s="33" t="s">
        <v>93</v>
      </c>
      <c r="C53" s="78">
        <v>22</v>
      </c>
      <c r="D53" s="34"/>
      <c r="E53" s="34"/>
      <c r="F53" s="34"/>
      <c r="G53" s="32"/>
      <c r="H53" s="12"/>
      <c r="I53" s="12"/>
      <c r="J53" s="12"/>
      <c r="K53" s="12"/>
      <c r="L53" s="12"/>
      <c r="M53" s="12"/>
      <c r="N53" s="12"/>
      <c r="O53" s="12"/>
      <c r="P53" s="12"/>
      <c r="Q53" s="12"/>
      <c r="R53" s="12"/>
      <c r="S53" s="12"/>
      <c r="T53" s="12"/>
      <c r="U53" s="12"/>
      <c r="V53" s="12"/>
      <c r="W53" s="12"/>
      <c r="X53" s="12"/>
      <c r="Y53" s="12"/>
      <c r="Z53" s="12"/>
      <c r="AA53" s="12"/>
      <c r="AB53" s="12"/>
      <c r="AC53" s="12"/>
      <c r="AD53" s="12"/>
      <c r="AE53" s="12"/>
      <c r="AF53" s="12"/>
      <c r="AG53" s="12"/>
      <c r="AH53" s="12"/>
      <c r="AI53" s="12"/>
      <c r="AJ53" s="12"/>
      <c r="AK53" s="12"/>
      <c r="AL53" s="12"/>
      <c r="AM53" s="12"/>
      <c r="AN53" s="12"/>
      <c r="AO53" s="12"/>
      <c r="AP53" s="12"/>
      <c r="AQ53" s="12"/>
      <c r="AR53" s="12"/>
      <c r="AS53" s="12"/>
      <c r="AT53" s="12"/>
      <c r="AU53" s="12"/>
      <c r="AV53" s="12"/>
      <c r="AW53" s="12"/>
      <c r="AX53" s="12"/>
      <c r="AY53" s="12"/>
      <c r="AZ53" s="12"/>
      <c r="BA53" s="12"/>
      <c r="BB53" s="12"/>
      <c r="BC53" s="12"/>
      <c r="BD53" s="12"/>
      <c r="BE53" s="12"/>
      <c r="BF53" s="12"/>
      <c r="BG53" s="12"/>
      <c r="BH53" s="12"/>
      <c r="BI53" s="12"/>
      <c r="BJ53" s="12"/>
      <c r="BK53" s="12"/>
      <c r="BL53" s="12"/>
      <c r="BM53" s="12"/>
      <c r="BN53" s="12"/>
      <c r="BO53" s="12"/>
      <c r="BP53" s="12"/>
      <c r="BQ53" s="12"/>
      <c r="BR53" s="12"/>
      <c r="BS53" s="12"/>
      <c r="BT53" s="12"/>
      <c r="BU53" s="12"/>
      <c r="BV53" s="12"/>
      <c r="BW53" s="12"/>
      <c r="BX53" s="12"/>
      <c r="BY53" s="12"/>
      <c r="BZ53" s="12"/>
      <c r="CA53" s="12"/>
      <c r="CB53" s="12"/>
      <c r="CC53" s="12"/>
      <c r="CD53" s="12"/>
      <c r="CE53" s="12"/>
      <c r="CF53" s="12"/>
      <c r="CG53" s="12"/>
      <c r="CH53" s="12"/>
      <c r="CI53" s="12"/>
      <c r="CJ53" s="12"/>
      <c r="CK53" s="12"/>
      <c r="CL53" s="13"/>
    </row>
    <row r="54" spans="1:90" x14ac:dyDescent="0.3">
      <c r="A54" s="147"/>
      <c r="B54" s="33"/>
      <c r="C54" s="78"/>
      <c r="D54" s="34"/>
      <c r="E54" s="34"/>
      <c r="F54" s="34"/>
      <c r="G54" s="32"/>
      <c r="H54" s="12"/>
      <c r="I54" s="12"/>
      <c r="J54" s="12"/>
      <c r="K54" s="12"/>
      <c r="L54" s="12"/>
      <c r="M54" s="12"/>
      <c r="N54" s="12"/>
      <c r="O54" s="12"/>
      <c r="P54" s="12"/>
      <c r="Q54" s="12"/>
      <c r="R54" s="12"/>
      <c r="S54" s="12"/>
      <c r="T54" s="12"/>
      <c r="U54" s="12"/>
      <c r="V54" s="12"/>
      <c r="W54" s="12"/>
      <c r="X54" s="12"/>
      <c r="Y54" s="12"/>
      <c r="Z54" s="12"/>
      <c r="AA54" s="12"/>
      <c r="AB54" s="12"/>
      <c r="AC54" s="12"/>
      <c r="AD54" s="12"/>
      <c r="AE54" s="12"/>
      <c r="AF54" s="12"/>
      <c r="AG54" s="12"/>
      <c r="AH54" s="12"/>
      <c r="AI54" s="12"/>
      <c r="AJ54" s="12"/>
      <c r="AK54" s="12"/>
      <c r="AL54" s="12"/>
      <c r="AM54" s="12"/>
      <c r="AN54" s="12"/>
      <c r="AO54" s="12"/>
      <c r="AP54" s="12"/>
      <c r="AQ54" s="12"/>
      <c r="AR54" s="12"/>
      <c r="AS54" s="12"/>
      <c r="AT54" s="12"/>
      <c r="AU54" s="12"/>
      <c r="AV54" s="12"/>
      <c r="AW54" s="12"/>
      <c r="AX54" s="12"/>
      <c r="AY54" s="12"/>
      <c r="AZ54" s="12"/>
      <c r="BA54" s="12"/>
      <c r="BB54" s="12"/>
      <c r="BC54" s="12"/>
      <c r="BD54" s="12"/>
      <c r="BE54" s="12"/>
      <c r="BF54" s="12"/>
      <c r="BG54" s="12"/>
      <c r="BH54" s="12"/>
      <c r="BI54" s="12"/>
      <c r="BJ54" s="12"/>
      <c r="BK54" s="12"/>
      <c r="BL54" s="12"/>
      <c r="BM54" s="12"/>
      <c r="BN54" s="12"/>
      <c r="BO54" s="12"/>
      <c r="BP54" s="12"/>
      <c r="BQ54" s="12"/>
      <c r="BR54" s="12"/>
      <c r="BS54" s="12"/>
      <c r="BT54" s="12"/>
      <c r="BU54" s="12"/>
      <c r="BV54" s="12"/>
      <c r="BW54" s="12"/>
      <c r="BX54" s="12"/>
      <c r="BY54" s="12"/>
      <c r="BZ54" s="12"/>
      <c r="CA54" s="12"/>
      <c r="CB54" s="12"/>
      <c r="CC54" s="12"/>
      <c r="CD54" s="12"/>
      <c r="CE54" s="12"/>
      <c r="CF54" s="12"/>
      <c r="CG54" s="12"/>
      <c r="CH54" s="12"/>
      <c r="CI54" s="12"/>
      <c r="CJ54" s="12"/>
      <c r="CK54" s="12"/>
      <c r="CL54" s="13"/>
    </row>
    <row r="55" spans="1:90" x14ac:dyDescent="0.3">
      <c r="A55" s="147"/>
      <c r="B55" s="33"/>
      <c r="C55" s="78"/>
      <c r="D55" s="34"/>
      <c r="E55" s="34"/>
      <c r="F55" s="34"/>
      <c r="G55" s="32"/>
      <c r="H55" s="12"/>
      <c r="I55" s="12"/>
      <c r="J55" s="12"/>
      <c r="K55" s="12"/>
      <c r="L55" s="12"/>
      <c r="M55" s="12"/>
      <c r="N55" s="12"/>
      <c r="O55" s="12"/>
      <c r="P55" s="12"/>
      <c r="Q55" s="12"/>
      <c r="R55" s="12"/>
      <c r="S55" s="12"/>
      <c r="T55" s="12"/>
      <c r="U55" s="12"/>
      <c r="V55" s="12"/>
      <c r="W55" s="12"/>
      <c r="X55" s="12"/>
      <c r="Y55" s="12"/>
      <c r="Z55" s="12"/>
      <c r="AA55" s="12"/>
      <c r="AB55" s="12"/>
      <c r="AC55" s="12"/>
      <c r="AD55" s="12"/>
      <c r="AE55" s="12"/>
      <c r="AF55" s="12"/>
      <c r="AG55" s="12"/>
      <c r="AH55" s="12"/>
      <c r="AI55" s="12"/>
      <c r="AJ55" s="12"/>
      <c r="AK55" s="12"/>
      <c r="AL55" s="12"/>
      <c r="AM55" s="12"/>
      <c r="AN55" s="12"/>
      <c r="AO55" s="12"/>
      <c r="AP55" s="12"/>
      <c r="AQ55" s="12"/>
      <c r="AR55" s="12"/>
      <c r="AS55" s="12"/>
      <c r="AT55" s="12"/>
      <c r="AU55" s="12"/>
      <c r="AV55" s="12"/>
      <c r="AW55" s="12"/>
      <c r="AX55" s="12"/>
      <c r="AY55" s="12"/>
      <c r="AZ55" s="12"/>
      <c r="BA55" s="12"/>
      <c r="BB55" s="12"/>
      <c r="BC55" s="12"/>
      <c r="BD55" s="12"/>
      <c r="BE55" s="12"/>
      <c r="BF55" s="12"/>
      <c r="BG55" s="12"/>
      <c r="BH55" s="12"/>
      <c r="BI55" s="12"/>
      <c r="BJ55" s="12"/>
      <c r="BK55" s="12"/>
      <c r="BL55" s="12"/>
      <c r="BM55" s="12"/>
      <c r="BN55" s="12"/>
      <c r="BO55" s="12"/>
      <c r="BP55" s="12"/>
      <c r="BQ55" s="12"/>
      <c r="BR55" s="12"/>
      <c r="BS55" s="12"/>
      <c r="BT55" s="12"/>
      <c r="BU55" s="12"/>
      <c r="BV55" s="12"/>
      <c r="BW55" s="12"/>
      <c r="BX55" s="12"/>
      <c r="BY55" s="12"/>
      <c r="BZ55" s="12"/>
      <c r="CA55" s="12"/>
      <c r="CB55" s="12"/>
      <c r="CC55" s="12"/>
      <c r="CD55" s="12"/>
      <c r="CE55" s="12"/>
      <c r="CF55" s="12"/>
      <c r="CG55" s="12"/>
      <c r="CH55" s="12"/>
      <c r="CI55" s="12"/>
      <c r="CJ55" s="12"/>
      <c r="CK55" s="12"/>
      <c r="CL55" s="13"/>
    </row>
    <row r="56" spans="1:90" x14ac:dyDescent="0.3">
      <c r="A56" s="147" t="s">
        <v>586</v>
      </c>
      <c r="B56" s="33" t="s">
        <v>230</v>
      </c>
      <c r="C56" s="78">
        <v>0.3</v>
      </c>
      <c r="D56" s="14"/>
      <c r="E56" s="14"/>
      <c r="F56" s="34"/>
      <c r="K56" s="12"/>
      <c r="L56" s="12"/>
      <c r="M56" s="12"/>
      <c r="N56" s="12"/>
      <c r="O56" s="12"/>
      <c r="P56" s="12"/>
      <c r="Q56" s="12"/>
      <c r="R56" s="12"/>
      <c r="S56" s="12"/>
      <c r="T56" s="12"/>
      <c r="U56" s="12"/>
      <c r="V56" s="12"/>
      <c r="W56" s="12"/>
      <c r="X56" s="12"/>
      <c r="Y56" s="12"/>
      <c r="Z56" s="12"/>
      <c r="AA56" s="12"/>
      <c r="AB56" s="12"/>
      <c r="AC56" s="12"/>
      <c r="AD56" s="12"/>
      <c r="AE56" s="12"/>
      <c r="AF56" s="12"/>
      <c r="AG56" s="12"/>
      <c r="AH56" s="12"/>
      <c r="AI56" s="12"/>
      <c r="AJ56" s="12"/>
      <c r="AK56" s="12"/>
      <c r="AL56" s="12"/>
      <c r="AM56" s="12"/>
      <c r="AN56" s="12"/>
      <c r="AO56" s="12"/>
      <c r="AP56" s="12"/>
      <c r="AQ56" s="12"/>
      <c r="AR56" s="12"/>
      <c r="AS56" s="12"/>
      <c r="AT56" s="12"/>
      <c r="AU56" s="12"/>
      <c r="AV56" s="12"/>
      <c r="AW56" s="12"/>
      <c r="AX56" s="12"/>
      <c r="AY56" s="12"/>
      <c r="AZ56" s="12"/>
      <c r="BA56" s="12"/>
      <c r="BB56" s="12"/>
      <c r="BC56" s="12"/>
      <c r="BD56" s="12"/>
      <c r="BE56" s="12"/>
      <c r="BF56" s="12"/>
      <c r="BG56" s="12"/>
      <c r="BH56" s="12"/>
      <c r="BI56" s="12"/>
      <c r="BJ56" s="12"/>
      <c r="BK56" s="12"/>
      <c r="BL56" s="12"/>
      <c r="BM56" s="12"/>
      <c r="BN56" s="12"/>
      <c r="BO56" s="12"/>
      <c r="BP56" s="12"/>
      <c r="BQ56" s="12"/>
      <c r="BR56" s="12"/>
      <c r="BS56" s="12"/>
      <c r="BT56" s="12"/>
      <c r="BU56" s="12"/>
      <c r="BV56" s="12"/>
      <c r="BW56" s="12"/>
      <c r="BX56" s="12"/>
      <c r="BY56" s="12"/>
      <c r="BZ56" s="12"/>
      <c r="CA56" s="12"/>
      <c r="CB56" s="12"/>
      <c r="CC56" s="12"/>
      <c r="CD56" s="12"/>
      <c r="CE56" s="12"/>
      <c r="CF56" s="12"/>
      <c r="CG56" s="12"/>
      <c r="CH56" s="12"/>
      <c r="CI56" s="12"/>
      <c r="CJ56" s="12"/>
      <c r="CK56" s="12"/>
      <c r="CL56" s="13"/>
    </row>
    <row r="57" spans="1:90" x14ac:dyDescent="0.3">
      <c r="A57" s="73" t="s">
        <v>697</v>
      </c>
      <c r="B57" s="10"/>
      <c r="C57" s="10"/>
      <c r="D57" s="147" t="s">
        <v>469</v>
      </c>
      <c r="E57" s="33" t="s">
        <v>190</v>
      </c>
      <c r="F57" s="155">
        <v>0.15</v>
      </c>
      <c r="G57" s="324"/>
      <c r="H57" s="10"/>
      <c r="I57" s="10"/>
      <c r="J57" s="10"/>
      <c r="K57" s="10"/>
      <c r="L57" s="10"/>
      <c r="M57" s="10"/>
      <c r="N57" s="10"/>
      <c r="O57" s="10"/>
      <c r="P57" s="10"/>
      <c r="Q57" s="10"/>
      <c r="R57" s="10"/>
      <c r="S57" s="10"/>
      <c r="T57" s="10"/>
      <c r="U57" s="10"/>
      <c r="V57" s="10"/>
      <c r="W57" s="10"/>
      <c r="X57" s="10"/>
      <c r="Y57" s="10"/>
      <c r="Z57" s="10"/>
      <c r="AA57" s="10"/>
      <c r="AB57" s="10"/>
      <c r="AC57" s="10"/>
      <c r="AD57" s="10"/>
      <c r="AE57" s="10"/>
      <c r="AF57" s="10"/>
      <c r="AG57" s="10"/>
      <c r="AH57" s="10"/>
      <c r="AI57" s="10"/>
      <c r="AJ57" s="10"/>
      <c r="AK57" s="10"/>
      <c r="AL57" s="10"/>
      <c r="AM57" s="10"/>
      <c r="AN57" s="10"/>
      <c r="AO57" s="10"/>
      <c r="AP57" s="10"/>
      <c r="AQ57" s="10"/>
      <c r="AR57" s="10"/>
      <c r="AS57" s="10"/>
      <c r="AT57" s="10"/>
      <c r="AU57" s="10"/>
      <c r="AV57" s="10"/>
      <c r="AW57" s="10"/>
      <c r="AX57" s="10"/>
      <c r="AY57" s="10"/>
      <c r="AZ57" s="10"/>
      <c r="BA57" s="10"/>
      <c r="BB57" s="10"/>
      <c r="BC57" s="10"/>
      <c r="BD57" s="10"/>
      <c r="BE57" s="10"/>
      <c r="BF57" s="10"/>
      <c r="BG57" s="10"/>
      <c r="BH57" s="10"/>
      <c r="BI57" s="10"/>
      <c r="BJ57" s="10"/>
      <c r="BK57" s="10"/>
      <c r="BL57" s="10"/>
      <c r="BM57" s="10"/>
      <c r="BN57" s="10"/>
      <c r="BO57" s="10"/>
      <c r="BP57" s="10"/>
      <c r="BQ57" s="10"/>
      <c r="BR57" s="10"/>
      <c r="BS57" s="10"/>
      <c r="BT57" s="10"/>
      <c r="BU57" s="10"/>
      <c r="BV57" s="10"/>
      <c r="BW57" s="10"/>
      <c r="BX57" s="10"/>
      <c r="BY57" s="10"/>
      <c r="BZ57" s="10"/>
      <c r="CA57" s="10"/>
      <c r="CB57" s="10"/>
      <c r="CC57" s="10"/>
      <c r="CD57" s="10"/>
      <c r="CE57" s="10"/>
      <c r="CF57" s="10"/>
      <c r="CG57" s="10"/>
      <c r="CH57" s="10"/>
      <c r="CI57" s="10"/>
      <c r="CJ57" s="10"/>
      <c r="CK57" s="10"/>
      <c r="CL57" s="11"/>
    </row>
    <row r="58" spans="1:90" x14ac:dyDescent="0.3">
      <c r="A58" s="147"/>
      <c r="B58" s="33"/>
      <c r="C58" s="155"/>
      <c r="D58" s="147" t="s">
        <v>470</v>
      </c>
      <c r="E58" s="33" t="s">
        <v>190</v>
      </c>
      <c r="F58" s="155">
        <v>0.15</v>
      </c>
      <c r="G58" s="32"/>
      <c r="H58" s="12"/>
      <c r="I58" s="12"/>
      <c r="J58" s="12"/>
      <c r="K58" s="12"/>
      <c r="L58" s="12"/>
      <c r="M58" s="12"/>
      <c r="N58" s="12"/>
      <c r="O58" s="12"/>
      <c r="P58" s="12"/>
      <c r="Q58" s="12"/>
      <c r="R58" s="12"/>
      <c r="S58" s="12"/>
      <c r="T58" s="12"/>
      <c r="U58" s="12"/>
      <c r="V58" s="12"/>
      <c r="W58" s="12"/>
      <c r="X58" s="12"/>
      <c r="Y58" s="12"/>
      <c r="Z58" s="12"/>
      <c r="AA58" s="12"/>
      <c r="AB58" s="12"/>
      <c r="AC58" s="12"/>
      <c r="AD58" s="12"/>
      <c r="AE58" s="12"/>
      <c r="AF58" s="12"/>
      <c r="AG58" s="12"/>
      <c r="AH58" s="12"/>
      <c r="AI58" s="12"/>
      <c r="AJ58" s="12"/>
      <c r="AK58" s="12"/>
      <c r="AL58" s="12"/>
      <c r="AM58" s="12"/>
      <c r="AN58" s="12"/>
      <c r="AO58" s="12"/>
      <c r="AP58" s="12"/>
      <c r="AQ58" s="12"/>
      <c r="AR58" s="12"/>
      <c r="AS58" s="12"/>
      <c r="AT58" s="12"/>
      <c r="AU58" s="12"/>
      <c r="AV58" s="12"/>
      <c r="AW58" s="12"/>
      <c r="AX58" s="12"/>
      <c r="AY58" s="12"/>
      <c r="AZ58" s="12"/>
      <c r="BA58" s="12"/>
      <c r="BB58" s="12"/>
      <c r="BC58" s="12"/>
      <c r="BD58" s="12"/>
      <c r="BE58" s="12"/>
      <c r="BF58" s="12"/>
      <c r="BG58" s="12"/>
      <c r="BH58" s="12"/>
      <c r="BI58" s="12"/>
      <c r="BJ58" s="12"/>
      <c r="BK58" s="12"/>
      <c r="BL58" s="12"/>
      <c r="BM58" s="12"/>
      <c r="BN58" s="12"/>
      <c r="BO58" s="12"/>
      <c r="BP58" s="12"/>
      <c r="BQ58" s="12"/>
      <c r="BR58" s="12"/>
      <c r="BS58" s="12"/>
      <c r="BT58" s="12"/>
      <c r="BU58" s="12"/>
      <c r="BV58" s="12"/>
      <c r="BW58" s="12"/>
      <c r="BX58" s="12"/>
      <c r="BY58" s="12"/>
      <c r="BZ58" s="12"/>
      <c r="CA58" s="12"/>
      <c r="CB58" s="12"/>
      <c r="CC58" s="12"/>
      <c r="CD58" s="12"/>
      <c r="CE58" s="12"/>
      <c r="CF58" s="12"/>
      <c r="CG58" s="12"/>
      <c r="CH58" s="12"/>
      <c r="CI58" s="12"/>
      <c r="CJ58" s="12"/>
      <c r="CK58" s="12"/>
      <c r="CL58" s="13"/>
    </row>
    <row r="59" spans="1:90" x14ac:dyDescent="0.3">
      <c r="A59" s="147"/>
      <c r="B59" s="33"/>
      <c r="C59" s="155"/>
      <c r="D59" s="147" t="s">
        <v>690</v>
      </c>
      <c r="E59" s="33" t="s">
        <v>190</v>
      </c>
      <c r="F59" s="155">
        <v>0.15</v>
      </c>
      <c r="G59" s="32"/>
      <c r="H59" s="12"/>
      <c r="I59" s="12"/>
      <c r="J59" s="12"/>
      <c r="K59" s="12"/>
      <c r="L59" s="12"/>
      <c r="M59" s="12"/>
      <c r="N59" s="12"/>
      <c r="O59" s="12"/>
      <c r="P59" s="12"/>
      <c r="Q59" s="12"/>
      <c r="R59" s="12"/>
      <c r="S59" s="12"/>
      <c r="T59" s="12"/>
      <c r="U59" s="12"/>
      <c r="V59" s="12"/>
      <c r="W59" s="12"/>
      <c r="X59" s="12"/>
      <c r="Y59" s="12"/>
      <c r="Z59" s="12"/>
      <c r="AA59" s="12"/>
      <c r="AB59" s="12"/>
      <c r="AC59" s="12"/>
      <c r="AD59" s="12"/>
      <c r="AE59" s="12"/>
      <c r="AF59" s="12"/>
      <c r="AG59" s="12"/>
      <c r="AH59" s="12"/>
      <c r="AI59" s="12"/>
      <c r="AJ59" s="12"/>
      <c r="AK59" s="12"/>
      <c r="AL59" s="12"/>
      <c r="AM59" s="12"/>
      <c r="AN59" s="12"/>
      <c r="AO59" s="12"/>
      <c r="AP59" s="12"/>
      <c r="AQ59" s="12"/>
      <c r="AR59" s="12"/>
      <c r="AS59" s="12"/>
      <c r="AT59" s="12"/>
      <c r="AU59" s="12"/>
      <c r="AV59" s="12"/>
      <c r="AW59" s="12"/>
      <c r="AX59" s="12"/>
      <c r="AY59" s="12"/>
      <c r="AZ59" s="12"/>
      <c r="BA59" s="12"/>
      <c r="BB59" s="12"/>
      <c r="BC59" s="12"/>
      <c r="BD59" s="12"/>
      <c r="BE59" s="12"/>
      <c r="BF59" s="12"/>
      <c r="BG59" s="12"/>
      <c r="BH59" s="12"/>
      <c r="BI59" s="12"/>
      <c r="BJ59" s="12"/>
      <c r="BK59" s="12"/>
      <c r="BL59" s="12"/>
      <c r="BM59" s="12"/>
      <c r="BN59" s="12"/>
      <c r="BO59" s="12"/>
      <c r="BP59" s="12"/>
      <c r="BQ59" s="12"/>
      <c r="BR59" s="12"/>
      <c r="BS59" s="12"/>
      <c r="BT59" s="12"/>
      <c r="BU59" s="12"/>
      <c r="BV59" s="12"/>
      <c r="BW59" s="12"/>
      <c r="BX59" s="12"/>
      <c r="BY59" s="12"/>
      <c r="BZ59" s="12"/>
      <c r="CA59" s="12"/>
      <c r="CB59" s="12"/>
      <c r="CC59" s="12"/>
      <c r="CD59" s="12"/>
      <c r="CE59" s="12"/>
      <c r="CF59" s="12"/>
      <c r="CG59" s="12"/>
      <c r="CH59" s="12"/>
      <c r="CI59" s="12"/>
      <c r="CJ59" s="12"/>
      <c r="CK59" s="12"/>
      <c r="CL59" s="13"/>
    </row>
    <row r="60" spans="1:90" x14ac:dyDescent="0.3">
      <c r="A60" s="72"/>
      <c r="B60" s="30"/>
      <c r="C60" s="30"/>
      <c r="D60" s="30"/>
      <c r="E60" s="10"/>
      <c r="F60" s="10"/>
      <c r="G60" s="10"/>
      <c r="H60" s="10"/>
      <c r="I60" s="10"/>
      <c r="J60" s="10"/>
      <c r="K60" s="10"/>
      <c r="L60" s="10"/>
      <c r="M60" s="10"/>
      <c r="N60" s="10"/>
      <c r="O60" s="10"/>
      <c r="P60" s="10"/>
      <c r="Q60" s="10"/>
      <c r="R60" s="10"/>
      <c r="S60" s="10"/>
      <c r="T60" s="10"/>
      <c r="U60" s="10"/>
      <c r="V60" s="10"/>
      <c r="W60" s="10"/>
      <c r="X60" s="10"/>
      <c r="Y60" s="10"/>
      <c r="Z60" s="10"/>
      <c r="AA60" s="10"/>
      <c r="AB60" s="10"/>
      <c r="AC60" s="10"/>
      <c r="AD60" s="10"/>
      <c r="AE60" s="10"/>
      <c r="AF60" s="10"/>
      <c r="AG60" s="10"/>
      <c r="AH60" s="10"/>
      <c r="AI60" s="10"/>
      <c r="AJ60" s="10"/>
      <c r="AK60" s="10"/>
      <c r="AL60" s="10"/>
      <c r="AM60" s="10"/>
      <c r="AN60" s="10"/>
      <c r="AO60" s="10"/>
      <c r="AP60" s="10"/>
      <c r="AQ60" s="10"/>
      <c r="AR60" s="10"/>
      <c r="AS60" s="10"/>
      <c r="AT60" s="10"/>
      <c r="AU60" s="10"/>
      <c r="AV60" s="10"/>
      <c r="AW60" s="10"/>
      <c r="AX60" s="10"/>
      <c r="AY60" s="10"/>
      <c r="AZ60" s="10"/>
      <c r="BA60" s="10"/>
      <c r="BB60" s="10"/>
      <c r="BC60" s="10"/>
      <c r="BD60" s="10"/>
      <c r="BE60" s="10"/>
      <c r="BF60" s="10"/>
      <c r="BG60" s="10"/>
      <c r="BH60" s="10"/>
      <c r="BI60" s="10"/>
      <c r="BJ60" s="10"/>
      <c r="BK60" s="10"/>
      <c r="BL60" s="10"/>
      <c r="BM60" s="10"/>
      <c r="BN60" s="10"/>
      <c r="BO60" s="10"/>
      <c r="BP60" s="10"/>
      <c r="BQ60" s="10"/>
      <c r="BR60" s="10"/>
      <c r="BS60" s="10"/>
      <c r="BT60" s="10"/>
      <c r="BU60" s="10"/>
      <c r="BV60" s="10"/>
      <c r="BW60" s="10"/>
      <c r="BX60" s="10"/>
      <c r="BY60" s="10"/>
      <c r="BZ60" s="10"/>
      <c r="CA60" s="10"/>
      <c r="CB60" s="10"/>
      <c r="CC60" s="10"/>
      <c r="CD60" s="10"/>
      <c r="CE60" s="10"/>
      <c r="CF60" s="10"/>
      <c r="CG60" s="10"/>
      <c r="CH60" s="10"/>
      <c r="CI60" s="10"/>
      <c r="CJ60" s="10"/>
      <c r="CK60" s="10"/>
      <c r="CL60" s="11"/>
    </row>
    <row r="61" spans="1:90" x14ac:dyDescent="0.3">
      <c r="A61" s="147"/>
      <c r="B61" s="7"/>
      <c r="C61" s="77"/>
      <c r="D61" s="31"/>
      <c r="E61" s="15"/>
      <c r="F61" s="15"/>
      <c r="G61" s="12"/>
      <c r="H61" s="12"/>
      <c r="I61" s="12"/>
      <c r="J61" s="12"/>
      <c r="K61" s="12"/>
      <c r="L61" s="12"/>
      <c r="M61" s="12"/>
      <c r="N61" s="12"/>
      <c r="O61" s="12"/>
      <c r="P61" s="12"/>
      <c r="Q61" s="12"/>
      <c r="R61" s="12"/>
      <c r="S61" s="12"/>
      <c r="T61" s="12"/>
      <c r="U61" s="12"/>
      <c r="V61" s="12"/>
      <c r="W61" s="12"/>
      <c r="X61" s="12"/>
      <c r="Y61" s="12"/>
      <c r="Z61" s="12"/>
      <c r="AA61" s="12"/>
      <c r="AB61" s="12"/>
      <c r="AC61" s="12"/>
      <c r="AD61" s="12"/>
      <c r="AE61" s="12"/>
      <c r="AF61" s="12"/>
      <c r="AG61" s="12"/>
      <c r="AH61" s="12"/>
      <c r="AI61" s="12"/>
      <c r="AJ61" s="12"/>
      <c r="AK61" s="12"/>
      <c r="AL61" s="12"/>
      <c r="AM61" s="12"/>
      <c r="AN61" s="12"/>
      <c r="AO61" s="12"/>
      <c r="AP61" s="12"/>
      <c r="AQ61" s="12"/>
      <c r="AR61" s="12"/>
      <c r="AS61" s="12"/>
      <c r="AT61" s="12"/>
      <c r="AU61" s="12"/>
      <c r="AV61" s="12"/>
      <c r="AW61" s="12"/>
      <c r="AX61" s="12"/>
      <c r="AY61" s="12"/>
      <c r="AZ61" s="12"/>
      <c r="BA61" s="12"/>
      <c r="BB61" s="12"/>
      <c r="BC61" s="12"/>
      <c r="BD61" s="12"/>
      <c r="BE61" s="12"/>
      <c r="BF61" s="12"/>
      <c r="BG61" s="12"/>
      <c r="BH61" s="12"/>
      <c r="BI61" s="12"/>
      <c r="BJ61" s="12"/>
      <c r="BK61" s="12"/>
      <c r="BL61" s="12"/>
      <c r="BM61" s="12"/>
      <c r="BN61" s="12"/>
      <c r="BO61" s="12"/>
      <c r="BP61" s="12"/>
      <c r="BQ61" s="12"/>
      <c r="BR61" s="12"/>
      <c r="BS61" s="12"/>
      <c r="BT61" s="12"/>
      <c r="BU61" s="12"/>
      <c r="BV61" s="12"/>
      <c r="BW61" s="12"/>
      <c r="BX61" s="12"/>
      <c r="BY61" s="12"/>
      <c r="BZ61" s="12"/>
      <c r="CA61" s="12"/>
      <c r="CB61" s="12"/>
      <c r="CC61" s="12"/>
      <c r="CD61" s="12"/>
      <c r="CE61" s="12"/>
      <c r="CF61" s="12"/>
      <c r="CG61" s="12"/>
      <c r="CH61" s="12"/>
      <c r="CI61" s="12"/>
      <c r="CJ61" s="12"/>
      <c r="CK61" s="12"/>
      <c r="CL61" s="13"/>
    </row>
    <row r="62" spans="1:90" x14ac:dyDescent="0.3">
      <c r="A62" s="147"/>
      <c r="B62" s="7"/>
      <c r="C62" s="77"/>
      <c r="D62" s="32"/>
      <c r="E62" s="15"/>
      <c r="F62" s="15"/>
      <c r="G62" s="12"/>
      <c r="H62" s="12"/>
      <c r="I62" s="12"/>
      <c r="J62" s="12"/>
      <c r="K62" s="12"/>
      <c r="L62" s="12"/>
      <c r="M62" s="12"/>
      <c r="N62" s="12"/>
      <c r="O62" s="12"/>
      <c r="P62" s="12"/>
      <c r="Q62" s="12"/>
      <c r="R62" s="12"/>
      <c r="S62" s="12"/>
      <c r="T62" s="12"/>
      <c r="U62" s="12"/>
      <c r="V62" s="12"/>
      <c r="W62" s="12"/>
      <c r="X62" s="12"/>
      <c r="Y62" s="12"/>
      <c r="Z62" s="12"/>
      <c r="AA62" s="12"/>
      <c r="AB62" s="12"/>
      <c r="AC62" s="12"/>
      <c r="AD62" s="12"/>
      <c r="AE62" s="12"/>
      <c r="AF62" s="12"/>
      <c r="AG62" s="12"/>
      <c r="AH62" s="12"/>
      <c r="AI62" s="12"/>
      <c r="AJ62" s="12"/>
      <c r="AK62" s="12"/>
      <c r="AL62" s="12"/>
      <c r="AM62" s="12"/>
      <c r="AN62" s="12"/>
      <c r="AO62" s="12"/>
      <c r="AP62" s="12"/>
      <c r="AQ62" s="12"/>
      <c r="AR62" s="12"/>
      <c r="AS62" s="12"/>
      <c r="AT62" s="12"/>
      <c r="AU62" s="12"/>
      <c r="AV62" s="12"/>
      <c r="AW62" s="12"/>
      <c r="AX62" s="12"/>
      <c r="AY62" s="12"/>
      <c r="AZ62" s="12"/>
      <c r="BA62" s="12"/>
      <c r="BB62" s="12"/>
      <c r="BC62" s="12"/>
      <c r="BD62" s="12"/>
      <c r="BE62" s="12"/>
      <c r="BF62" s="12"/>
      <c r="BG62" s="12"/>
      <c r="BH62" s="12"/>
      <c r="BI62" s="12"/>
      <c r="BJ62" s="12"/>
      <c r="BK62" s="12"/>
      <c r="BL62" s="12"/>
      <c r="BM62" s="12"/>
      <c r="BN62" s="12"/>
      <c r="BO62" s="12"/>
      <c r="BP62" s="12"/>
      <c r="BQ62" s="12"/>
      <c r="BR62" s="12"/>
      <c r="BS62" s="12"/>
      <c r="BT62" s="12"/>
      <c r="BU62" s="12"/>
      <c r="BV62" s="12"/>
      <c r="BW62" s="12"/>
      <c r="BX62" s="12"/>
      <c r="BY62" s="12"/>
      <c r="BZ62" s="12"/>
      <c r="CA62" s="12"/>
      <c r="CB62" s="12"/>
      <c r="CC62" s="12"/>
      <c r="CD62" s="12"/>
      <c r="CE62" s="12"/>
      <c r="CF62" s="12"/>
      <c r="CG62" s="12"/>
      <c r="CH62" s="12"/>
      <c r="CI62" s="12"/>
      <c r="CJ62" s="12"/>
      <c r="CK62" s="12"/>
      <c r="CL62" s="13"/>
    </row>
    <row r="63" spans="1:90" x14ac:dyDescent="0.3">
      <c r="A63" s="147"/>
      <c r="B63" s="7"/>
      <c r="C63" s="77"/>
      <c r="D63" s="32"/>
      <c r="E63" s="15"/>
      <c r="F63" s="15"/>
      <c r="G63" s="12"/>
      <c r="H63" s="12"/>
      <c r="I63" s="12"/>
      <c r="J63" s="12"/>
      <c r="K63" s="12"/>
      <c r="L63" s="12"/>
      <c r="M63" s="12"/>
      <c r="N63" s="12"/>
      <c r="O63" s="12"/>
      <c r="P63" s="12"/>
      <c r="Q63" s="12"/>
      <c r="R63" s="12"/>
      <c r="S63" s="12"/>
      <c r="T63" s="12"/>
      <c r="U63" s="12"/>
      <c r="V63" s="12"/>
      <c r="W63" s="12"/>
      <c r="X63" s="12"/>
      <c r="Y63" s="12"/>
      <c r="Z63" s="12"/>
      <c r="AA63" s="12"/>
      <c r="AB63" s="12"/>
      <c r="AC63" s="12"/>
      <c r="AD63" s="12"/>
      <c r="AE63" s="12"/>
      <c r="AF63" s="12"/>
      <c r="AG63" s="12"/>
      <c r="AH63" s="12"/>
      <c r="AI63" s="12"/>
      <c r="AJ63" s="12"/>
      <c r="AK63" s="12"/>
      <c r="AL63" s="12"/>
      <c r="AM63" s="12"/>
      <c r="AN63" s="12"/>
      <c r="AO63" s="12"/>
      <c r="AP63" s="12"/>
      <c r="AQ63" s="12"/>
      <c r="AR63" s="12"/>
      <c r="AS63" s="12"/>
      <c r="AT63" s="12"/>
      <c r="AU63" s="12"/>
      <c r="AV63" s="12"/>
      <c r="AW63" s="12"/>
      <c r="AX63" s="12"/>
      <c r="AY63" s="12"/>
      <c r="AZ63" s="12"/>
      <c r="BA63" s="12"/>
      <c r="BB63" s="12"/>
      <c r="BC63" s="12"/>
      <c r="BD63" s="12"/>
      <c r="BE63" s="12"/>
      <c r="BF63" s="12"/>
      <c r="BG63" s="12"/>
      <c r="BH63" s="12"/>
      <c r="BI63" s="12"/>
      <c r="BJ63" s="12"/>
      <c r="BK63" s="12"/>
      <c r="BL63" s="12"/>
      <c r="BM63" s="12"/>
      <c r="BN63" s="12"/>
      <c r="BO63" s="12"/>
      <c r="BP63" s="12"/>
      <c r="BQ63" s="12"/>
      <c r="BR63" s="12"/>
      <c r="BS63" s="12"/>
      <c r="BT63" s="12"/>
      <c r="BU63" s="12"/>
      <c r="BV63" s="12"/>
      <c r="BW63" s="12"/>
      <c r="BX63" s="12"/>
      <c r="BY63" s="12"/>
      <c r="BZ63" s="12"/>
      <c r="CA63" s="12"/>
      <c r="CB63" s="12"/>
      <c r="CC63" s="12"/>
      <c r="CD63" s="12"/>
      <c r="CE63" s="12"/>
      <c r="CF63" s="12"/>
      <c r="CG63" s="12"/>
      <c r="CH63" s="12"/>
      <c r="CI63" s="12"/>
      <c r="CJ63" s="12"/>
      <c r="CK63" s="12"/>
      <c r="CL63" s="13"/>
    </row>
    <row r="64" spans="1:90" x14ac:dyDescent="0.3">
      <c r="A64" s="73" t="s">
        <v>200</v>
      </c>
      <c r="B64" s="10"/>
      <c r="C64" s="10"/>
      <c r="D64" s="10"/>
      <c r="E64" s="10"/>
      <c r="F64" s="10"/>
      <c r="G64" s="10"/>
      <c r="H64" s="10"/>
      <c r="I64" s="10"/>
      <c r="J64" s="10"/>
      <c r="K64" s="10"/>
      <c r="L64" s="10"/>
      <c r="M64" s="10"/>
      <c r="N64" s="10"/>
      <c r="O64" s="10"/>
      <c r="P64" s="10"/>
      <c r="Q64" s="10"/>
      <c r="R64" s="10"/>
      <c r="S64" s="10"/>
      <c r="T64" s="10"/>
      <c r="U64" s="10"/>
      <c r="V64" s="10"/>
      <c r="W64" s="10"/>
      <c r="X64" s="10"/>
      <c r="Y64" s="10"/>
      <c r="Z64" s="10"/>
      <c r="AA64" s="10"/>
      <c r="AB64" s="10"/>
      <c r="AC64" s="10"/>
      <c r="AD64" s="10"/>
      <c r="AE64" s="10"/>
      <c r="AF64" s="10"/>
      <c r="AG64" s="10"/>
      <c r="AH64" s="10"/>
      <c r="AI64" s="10"/>
      <c r="AJ64" s="10"/>
      <c r="AK64" s="10"/>
      <c r="AL64" s="10"/>
      <c r="AM64" s="10"/>
      <c r="AN64" s="10"/>
      <c r="AO64" s="10"/>
      <c r="AP64" s="10"/>
      <c r="AQ64" s="10"/>
      <c r="AR64" s="10"/>
      <c r="AS64" s="10"/>
      <c r="AT64" s="10"/>
      <c r="AU64" s="10"/>
      <c r="AV64" s="10"/>
      <c r="AW64" s="10"/>
      <c r="AX64" s="10"/>
      <c r="AY64" s="10"/>
      <c r="AZ64" s="10"/>
      <c r="BA64" s="10"/>
      <c r="BB64" s="10"/>
      <c r="BC64" s="10"/>
      <c r="BD64" s="10"/>
      <c r="BE64" s="10"/>
      <c r="BF64" s="10"/>
      <c r="BG64" s="10"/>
      <c r="BH64" s="10"/>
      <c r="BI64" s="10"/>
      <c r="BJ64" s="10"/>
      <c r="BK64" s="10"/>
      <c r="BL64" s="10"/>
      <c r="BM64" s="10"/>
      <c r="BN64" s="10"/>
      <c r="BO64" s="10"/>
      <c r="BP64" s="10"/>
      <c r="BQ64" s="10"/>
      <c r="BR64" s="10"/>
      <c r="BS64" s="10"/>
      <c r="BT64" s="10"/>
      <c r="BU64" s="10"/>
      <c r="BV64" s="10"/>
      <c r="BW64" s="10"/>
      <c r="BX64" s="10"/>
      <c r="BY64" s="10"/>
      <c r="BZ64" s="10"/>
      <c r="CA64" s="10"/>
      <c r="CB64" s="10"/>
      <c r="CC64" s="10"/>
      <c r="CD64" s="10"/>
      <c r="CE64" s="10"/>
      <c r="CF64" s="10"/>
      <c r="CG64" s="10"/>
      <c r="CH64" s="10"/>
      <c r="CI64" s="10"/>
      <c r="CJ64" s="10"/>
      <c r="CK64" s="10"/>
      <c r="CL64" s="11"/>
    </row>
    <row r="65" spans="1:90" x14ac:dyDescent="0.3">
      <c r="A65" s="147" t="s">
        <v>13</v>
      </c>
      <c r="B65" s="70">
        <v>1</v>
      </c>
      <c r="C65" s="26"/>
      <c r="D65" s="27"/>
      <c r="E65" s="27"/>
      <c r="F65" s="27"/>
      <c r="G65" s="27"/>
      <c r="H65" s="12"/>
      <c r="I65" s="12"/>
      <c r="J65" s="12"/>
      <c r="K65" s="12"/>
      <c r="L65" s="12"/>
      <c r="M65" s="12"/>
      <c r="N65" s="12"/>
      <c r="O65" s="12"/>
      <c r="P65" s="12"/>
      <c r="Q65" s="12"/>
      <c r="R65" s="12"/>
      <c r="S65" s="12"/>
      <c r="T65" s="12"/>
      <c r="U65" s="12"/>
      <c r="V65" s="12"/>
      <c r="W65" s="12"/>
      <c r="X65" s="12"/>
      <c r="Y65" s="12"/>
      <c r="Z65" s="12"/>
      <c r="AA65" s="12"/>
      <c r="AB65" s="12"/>
      <c r="AC65" s="12"/>
      <c r="AD65" s="12"/>
      <c r="AE65" s="12"/>
      <c r="AF65" s="12"/>
      <c r="AG65" s="12"/>
      <c r="AH65" s="12"/>
      <c r="AI65" s="12"/>
      <c r="AJ65" s="12"/>
      <c r="AK65" s="12"/>
      <c r="AL65" s="12"/>
      <c r="AM65" s="12"/>
      <c r="AN65" s="12"/>
      <c r="AO65" s="12"/>
      <c r="AP65" s="12"/>
      <c r="AQ65" s="12"/>
      <c r="AR65" s="12"/>
      <c r="AS65" s="12"/>
      <c r="AT65" s="12"/>
      <c r="AU65" s="12"/>
      <c r="AV65" s="12"/>
      <c r="AW65" s="12"/>
      <c r="AX65" s="12"/>
      <c r="AY65" s="12"/>
      <c r="AZ65" s="12"/>
      <c r="BA65" s="12"/>
      <c r="BB65" s="12"/>
      <c r="BC65" s="12"/>
      <c r="BD65" s="12"/>
      <c r="BE65" s="12"/>
      <c r="BF65" s="12"/>
      <c r="BG65" s="12"/>
      <c r="BH65" s="12"/>
      <c r="BI65" s="12"/>
      <c r="BJ65" s="12"/>
      <c r="BK65" s="12"/>
      <c r="BL65" s="12"/>
      <c r="BM65" s="12"/>
      <c r="BN65" s="12"/>
      <c r="BO65" s="12"/>
      <c r="BP65" s="12"/>
      <c r="BQ65" s="12"/>
      <c r="BR65" s="12"/>
      <c r="BS65" s="12"/>
      <c r="BT65" s="12"/>
      <c r="BU65" s="12"/>
      <c r="BV65" s="12"/>
      <c r="BW65" s="12"/>
      <c r="BX65" s="12"/>
      <c r="BY65" s="12"/>
      <c r="BZ65" s="12"/>
      <c r="CA65" s="12"/>
      <c r="CB65" s="12"/>
      <c r="CC65" s="12"/>
      <c r="CD65" s="12"/>
      <c r="CE65" s="12"/>
      <c r="CF65" s="12"/>
      <c r="CG65" s="12"/>
      <c r="CH65" s="12"/>
      <c r="CI65" s="12"/>
      <c r="CJ65" s="12"/>
      <c r="CK65" s="12"/>
      <c r="CL65" s="13"/>
    </row>
    <row r="66" spans="1:90" s="35" customFormat="1" x14ac:dyDescent="0.3">
      <c r="A66" s="74" t="s">
        <v>65</v>
      </c>
      <c r="B66" s="23"/>
      <c r="C66" s="22"/>
      <c r="D66" s="147" t="s">
        <v>569</v>
      </c>
      <c r="E66" s="81">
        <v>0</v>
      </c>
      <c r="F66" s="21"/>
      <c r="G66" s="21"/>
      <c r="H66" s="10"/>
      <c r="I66" s="10"/>
      <c r="J66" s="10"/>
      <c r="K66" s="10"/>
      <c r="L66" s="10"/>
      <c r="M66" s="10"/>
      <c r="N66" s="10"/>
      <c r="O66" s="10"/>
      <c r="P66" s="10"/>
      <c r="Q66" s="10"/>
      <c r="R66" s="10"/>
      <c r="S66" s="10"/>
      <c r="T66" s="10"/>
      <c r="U66" s="10"/>
      <c r="V66" s="10"/>
      <c r="W66" s="10"/>
      <c r="X66" s="10"/>
      <c r="Y66" s="10"/>
      <c r="Z66" s="10"/>
      <c r="AA66" s="10"/>
      <c r="AB66" s="10"/>
      <c r="AC66" s="10"/>
      <c r="AD66" s="10"/>
      <c r="AE66" s="10"/>
      <c r="AF66" s="10"/>
      <c r="AG66" s="10"/>
      <c r="AH66" s="10"/>
      <c r="AI66" s="10"/>
      <c r="AJ66" s="10"/>
      <c r="AK66" s="10"/>
      <c r="AL66" s="10"/>
      <c r="AM66" s="10"/>
      <c r="AN66" s="10"/>
      <c r="AO66" s="10"/>
      <c r="AP66" s="10"/>
      <c r="AQ66" s="10"/>
      <c r="AR66" s="10"/>
      <c r="AS66" s="10"/>
      <c r="AT66" s="10"/>
      <c r="AU66" s="10"/>
      <c r="AV66" s="10"/>
      <c r="AW66" s="10"/>
      <c r="AX66" s="10"/>
      <c r="AY66" s="10"/>
      <c r="AZ66" s="10"/>
      <c r="BA66" s="10"/>
      <c r="BB66" s="10"/>
      <c r="BC66" s="10"/>
      <c r="BD66" s="10"/>
      <c r="BE66" s="10"/>
      <c r="BF66" s="10"/>
      <c r="BG66" s="10"/>
      <c r="BH66" s="10"/>
      <c r="BI66" s="10"/>
      <c r="BJ66" s="10"/>
      <c r="BK66" s="10"/>
      <c r="BL66" s="10"/>
      <c r="BM66" s="10"/>
      <c r="BN66" s="10"/>
      <c r="BO66" s="10"/>
      <c r="BP66" s="10"/>
      <c r="BQ66" s="10"/>
      <c r="BR66" s="10"/>
      <c r="BS66" s="10"/>
      <c r="BT66" s="10"/>
      <c r="BU66" s="10"/>
      <c r="BV66" s="10"/>
      <c r="BW66" s="10"/>
      <c r="BX66" s="10"/>
      <c r="BY66" s="10"/>
      <c r="BZ66" s="10"/>
      <c r="CA66" s="10"/>
      <c r="CB66" s="10"/>
      <c r="CC66" s="10"/>
      <c r="CD66" s="10"/>
      <c r="CE66" s="10"/>
      <c r="CF66" s="10"/>
      <c r="CG66" s="10"/>
      <c r="CH66" s="10"/>
      <c r="CI66" s="10"/>
      <c r="CJ66" s="10"/>
      <c r="CK66" s="10"/>
      <c r="CL66" s="11"/>
    </row>
    <row r="67" spans="1:90" x14ac:dyDescent="0.3">
      <c r="A67" s="36" t="s">
        <v>14</v>
      </c>
      <c r="B67" s="147" t="s">
        <v>1</v>
      </c>
      <c r="C67" s="81">
        <v>0</v>
      </c>
      <c r="D67" s="147" t="s">
        <v>570</v>
      </c>
      <c r="E67" s="81">
        <v>0</v>
      </c>
      <c r="F67" s="22"/>
      <c r="G67" s="22"/>
      <c r="H67" s="22"/>
      <c r="I67" s="22"/>
      <c r="J67" s="22"/>
      <c r="K67" s="22"/>
      <c r="L67" s="22"/>
      <c r="M67" s="22"/>
      <c r="N67" s="22"/>
      <c r="O67" s="22"/>
      <c r="P67" s="22"/>
      <c r="Q67" s="22"/>
      <c r="R67" s="22"/>
      <c r="S67" s="22"/>
      <c r="T67" s="22"/>
      <c r="U67" s="22"/>
      <c r="V67" s="22"/>
      <c r="W67" s="22"/>
      <c r="X67" s="22"/>
      <c r="Y67" s="22"/>
      <c r="Z67" s="22"/>
      <c r="AA67" s="22"/>
      <c r="AB67" s="22"/>
      <c r="AC67" s="22"/>
      <c r="AD67" s="22"/>
      <c r="AE67" s="22"/>
      <c r="AF67" s="22"/>
      <c r="AG67" s="22"/>
      <c r="AH67" s="22"/>
      <c r="AI67" s="22"/>
      <c r="AJ67" s="22"/>
      <c r="AK67" s="22"/>
      <c r="AL67" s="22"/>
      <c r="AM67" s="22"/>
      <c r="AN67" s="22"/>
      <c r="AO67" s="22"/>
      <c r="AP67" s="22"/>
      <c r="AQ67" s="22"/>
      <c r="AR67" s="22"/>
      <c r="AS67" s="22"/>
      <c r="AT67" s="22"/>
      <c r="AU67" s="22"/>
      <c r="AV67" s="22"/>
      <c r="AW67" s="22"/>
      <c r="AX67" s="22"/>
      <c r="AY67" s="22"/>
      <c r="AZ67" s="22"/>
      <c r="BA67" s="22"/>
      <c r="BB67" s="22"/>
      <c r="BC67" s="22"/>
      <c r="BD67" s="22"/>
      <c r="BE67" s="22"/>
      <c r="BF67" s="22"/>
      <c r="BG67" s="22"/>
      <c r="BH67" s="22"/>
      <c r="BI67" s="22"/>
      <c r="BJ67" s="22"/>
      <c r="BK67" s="22"/>
      <c r="BL67" s="22"/>
      <c r="BM67" s="22"/>
      <c r="BN67" s="22"/>
      <c r="BO67" s="22"/>
      <c r="BP67" s="22"/>
      <c r="BQ67" s="22"/>
      <c r="BR67" s="22"/>
      <c r="BS67" s="22"/>
      <c r="BT67" s="22"/>
      <c r="BU67" s="22"/>
      <c r="BV67" s="22"/>
      <c r="BW67" s="22"/>
      <c r="BX67" s="22"/>
      <c r="BY67" s="22"/>
      <c r="BZ67" s="22"/>
      <c r="CA67" s="22"/>
      <c r="CB67" s="22"/>
      <c r="CC67" s="22"/>
      <c r="CD67" s="22"/>
      <c r="CE67" s="22"/>
      <c r="CF67" s="22"/>
      <c r="CG67" s="22"/>
      <c r="CH67" s="22"/>
      <c r="CI67" s="22"/>
      <c r="CJ67" s="22"/>
      <c r="CK67" s="22"/>
      <c r="CL67" s="37"/>
    </row>
    <row r="68" spans="1:90" ht="14.4" customHeight="1" x14ac:dyDescent="0.3">
      <c r="A68" s="447" t="s">
        <v>15</v>
      </c>
      <c r="B68" s="39" t="s">
        <v>16</v>
      </c>
      <c r="C68" s="39"/>
      <c r="D68" s="443">
        <v>1</v>
      </c>
      <c r="H68" s="12"/>
      <c r="I68" s="12"/>
      <c r="J68" s="12"/>
      <c r="K68" s="12"/>
      <c r="L68" s="12"/>
      <c r="M68" s="12"/>
      <c r="N68" s="12"/>
      <c r="O68" s="12"/>
      <c r="P68" s="12"/>
      <c r="Q68" s="12"/>
      <c r="R68" s="12"/>
      <c r="S68" s="12"/>
      <c r="T68" s="12"/>
      <c r="U68" s="12"/>
      <c r="V68" s="12"/>
      <c r="W68" s="12"/>
      <c r="X68" s="12"/>
      <c r="Y68" s="12"/>
      <c r="Z68" s="12"/>
      <c r="AA68" s="12"/>
      <c r="AB68" s="12"/>
      <c r="AC68" s="12"/>
      <c r="AD68" s="12"/>
      <c r="AE68" s="12"/>
      <c r="AF68" s="12"/>
      <c r="AG68" s="12"/>
      <c r="AH68" s="12"/>
      <c r="AI68" s="12"/>
      <c r="AJ68" s="12"/>
      <c r="AK68" s="12"/>
      <c r="AL68" s="12"/>
      <c r="AM68" s="12"/>
      <c r="AN68" s="12"/>
      <c r="AO68" s="12"/>
      <c r="AP68" s="12"/>
      <c r="AQ68" s="12"/>
      <c r="AR68" s="12"/>
      <c r="AS68" s="12"/>
      <c r="AT68" s="12"/>
      <c r="AU68" s="12"/>
      <c r="AV68" s="12"/>
      <c r="AW68" s="12"/>
      <c r="AX68" s="12"/>
      <c r="AY68" s="12"/>
      <c r="AZ68" s="12"/>
      <c r="BA68" s="12"/>
      <c r="BB68" s="12"/>
      <c r="BC68" s="12"/>
      <c r="BD68" s="12"/>
      <c r="BE68" s="12"/>
      <c r="BF68" s="12"/>
      <c r="BG68" s="12"/>
      <c r="BH68" s="12"/>
      <c r="BI68" s="12"/>
      <c r="BJ68" s="12"/>
      <c r="BK68" s="12"/>
      <c r="BL68" s="12"/>
      <c r="BM68" s="12"/>
      <c r="BN68" s="12"/>
      <c r="BO68" s="12"/>
      <c r="BP68" s="12"/>
      <c r="BQ68" s="12"/>
      <c r="BR68" s="12"/>
      <c r="BS68" s="12"/>
      <c r="BT68" s="12"/>
      <c r="BU68" s="12"/>
      <c r="BV68" s="12"/>
      <c r="BW68" s="12"/>
      <c r="BX68" s="12"/>
      <c r="BY68" s="12"/>
      <c r="BZ68" s="12"/>
      <c r="CA68" s="12"/>
      <c r="CB68" s="12"/>
      <c r="CC68" s="12"/>
      <c r="CD68" s="12"/>
      <c r="CE68" s="12"/>
      <c r="CF68" s="12"/>
      <c r="CG68" s="12"/>
      <c r="CH68" s="12"/>
      <c r="CI68" s="12"/>
      <c r="CJ68" s="12"/>
      <c r="CK68" s="12"/>
      <c r="CL68" s="13"/>
    </row>
    <row r="69" spans="1:90" x14ac:dyDescent="0.3">
      <c r="A69" s="448"/>
      <c r="B69" s="39" t="s">
        <v>19</v>
      </c>
      <c r="C69" s="39"/>
      <c r="D69" s="443"/>
      <c r="H69" s="12"/>
      <c r="I69" s="12"/>
      <c r="J69" s="12"/>
      <c r="K69" s="12"/>
      <c r="L69" s="12"/>
      <c r="M69" s="12"/>
      <c r="N69" s="12"/>
      <c r="O69" s="12"/>
      <c r="P69" s="12"/>
      <c r="Q69" s="12"/>
      <c r="R69" s="12"/>
      <c r="S69" s="12"/>
      <c r="T69" s="12"/>
      <c r="U69" s="12"/>
      <c r="V69" s="12"/>
      <c r="W69" s="12"/>
      <c r="X69" s="12"/>
      <c r="Y69" s="12"/>
      <c r="Z69" s="12"/>
      <c r="AA69" s="12"/>
      <c r="AB69" s="12"/>
      <c r="AC69" s="12"/>
      <c r="AD69" s="12"/>
      <c r="AE69" s="12"/>
      <c r="AF69" s="12"/>
      <c r="AG69" s="12"/>
      <c r="AH69" s="12"/>
      <c r="AI69" s="12"/>
      <c r="AJ69" s="12"/>
      <c r="AK69" s="12"/>
      <c r="AL69" s="12"/>
      <c r="AM69" s="12"/>
      <c r="AN69" s="12"/>
      <c r="AO69" s="12"/>
      <c r="AP69" s="12"/>
      <c r="AQ69" s="12"/>
      <c r="AR69" s="12"/>
      <c r="AS69" s="12"/>
      <c r="AT69" s="12"/>
      <c r="AU69" s="12"/>
      <c r="AV69" s="12"/>
      <c r="AW69" s="12"/>
      <c r="AX69" s="12"/>
      <c r="AY69" s="12"/>
      <c r="AZ69" s="12"/>
      <c r="BA69" s="12"/>
      <c r="BB69" s="12"/>
      <c r="BC69" s="12"/>
      <c r="BD69" s="12"/>
      <c r="BE69" s="12"/>
      <c r="BF69" s="12"/>
      <c r="BG69" s="12"/>
      <c r="BH69" s="12"/>
      <c r="BI69" s="12"/>
      <c r="BJ69" s="12"/>
      <c r="BK69" s="12"/>
      <c r="BL69" s="12"/>
      <c r="BM69" s="12"/>
      <c r="BN69" s="12"/>
      <c r="BO69" s="12"/>
      <c r="BP69" s="12"/>
      <c r="BQ69" s="12"/>
      <c r="BR69" s="12"/>
      <c r="BS69" s="12"/>
      <c r="BT69" s="12"/>
      <c r="BU69" s="12"/>
      <c r="BV69" s="12"/>
      <c r="BW69" s="12"/>
      <c r="BX69" s="12"/>
      <c r="BY69" s="12"/>
      <c r="BZ69" s="12"/>
      <c r="CA69" s="12"/>
      <c r="CB69" s="12"/>
      <c r="CC69" s="12"/>
      <c r="CD69" s="12"/>
      <c r="CE69" s="12"/>
      <c r="CF69" s="12"/>
      <c r="CG69" s="12"/>
      <c r="CH69" s="12"/>
      <c r="CI69" s="12"/>
      <c r="CJ69" s="12"/>
      <c r="CK69" s="12"/>
      <c r="CL69" s="13"/>
    </row>
    <row r="70" spans="1:90" x14ac:dyDescent="0.3">
      <c r="A70" s="448"/>
      <c r="B70" s="39" t="s">
        <v>21</v>
      </c>
      <c r="C70" s="39"/>
      <c r="D70" s="443"/>
      <c r="H70" s="12"/>
      <c r="I70" s="12"/>
      <c r="J70" s="12"/>
      <c r="K70" s="12"/>
      <c r="L70" s="12"/>
      <c r="M70" s="12"/>
      <c r="N70" s="12"/>
      <c r="O70" s="12"/>
      <c r="P70" s="12"/>
      <c r="Q70" s="12"/>
      <c r="R70" s="12"/>
      <c r="S70" s="12"/>
      <c r="T70" s="12"/>
      <c r="U70" s="12"/>
      <c r="V70" s="12"/>
      <c r="W70" s="12"/>
      <c r="X70" s="12"/>
      <c r="Y70" s="12"/>
      <c r="Z70" s="12"/>
      <c r="AA70" s="12"/>
      <c r="AB70" s="12"/>
      <c r="AC70" s="12"/>
      <c r="AD70" s="12"/>
      <c r="AE70" s="12"/>
      <c r="AF70" s="12"/>
      <c r="AG70" s="12"/>
      <c r="AH70" s="12"/>
      <c r="AI70" s="12"/>
      <c r="AJ70" s="12"/>
      <c r="AK70" s="12"/>
      <c r="AL70" s="12"/>
      <c r="AM70" s="12"/>
      <c r="AN70" s="12"/>
      <c r="AO70" s="12"/>
      <c r="AP70" s="12"/>
      <c r="AQ70" s="12"/>
      <c r="AR70" s="12"/>
      <c r="AS70" s="12"/>
      <c r="AT70" s="12"/>
      <c r="AU70" s="12"/>
      <c r="AV70" s="12"/>
      <c r="AW70" s="12"/>
      <c r="AX70" s="12"/>
      <c r="AY70" s="12"/>
      <c r="AZ70" s="12"/>
      <c r="BA70" s="12"/>
      <c r="BB70" s="12"/>
      <c r="BC70" s="12"/>
      <c r="BD70" s="12"/>
      <c r="BE70" s="12"/>
      <c r="BF70" s="12"/>
      <c r="BG70" s="12"/>
      <c r="BH70" s="12"/>
      <c r="BI70" s="12"/>
      <c r="BJ70" s="12"/>
      <c r="BK70" s="12"/>
      <c r="BL70" s="12"/>
      <c r="BM70" s="12"/>
      <c r="BN70" s="12"/>
      <c r="BO70" s="12"/>
      <c r="BP70" s="12"/>
      <c r="BQ70" s="12"/>
      <c r="BR70" s="12"/>
      <c r="BS70" s="12"/>
      <c r="BT70" s="12"/>
      <c r="BU70" s="12"/>
      <c r="BV70" s="12"/>
      <c r="BW70" s="12"/>
      <c r="BX70" s="12"/>
      <c r="BY70" s="12"/>
      <c r="BZ70" s="12"/>
      <c r="CA70" s="12"/>
      <c r="CB70" s="12"/>
      <c r="CC70" s="12"/>
      <c r="CD70" s="12"/>
      <c r="CE70" s="12"/>
      <c r="CF70" s="12"/>
      <c r="CG70" s="12"/>
      <c r="CH70" s="12"/>
      <c r="CI70" s="12"/>
      <c r="CJ70" s="12"/>
      <c r="CK70" s="12"/>
      <c r="CL70" s="13"/>
    </row>
    <row r="71" spans="1:90" x14ac:dyDescent="0.3">
      <c r="A71" s="448"/>
      <c r="B71" s="39" t="s">
        <v>777</v>
      </c>
      <c r="C71" s="39"/>
      <c r="D71" s="443"/>
      <c r="E71" s="272"/>
      <c r="F71" s="272"/>
      <c r="H71" s="12"/>
      <c r="I71" s="12"/>
      <c r="J71" s="12"/>
      <c r="K71" s="12"/>
      <c r="L71" s="12"/>
      <c r="M71" s="12"/>
      <c r="N71" s="12"/>
      <c r="O71" s="12"/>
      <c r="P71" s="12"/>
      <c r="Q71" s="12"/>
      <c r="R71" s="12"/>
      <c r="S71" s="12"/>
      <c r="T71" s="12"/>
      <c r="U71" s="12"/>
      <c r="V71" s="12"/>
      <c r="W71" s="12"/>
      <c r="X71" s="12"/>
      <c r="Y71" s="12"/>
      <c r="Z71" s="12"/>
      <c r="AA71" s="12"/>
      <c r="AB71" s="12"/>
      <c r="AC71" s="12"/>
      <c r="AD71" s="12"/>
      <c r="AE71" s="12"/>
      <c r="AF71" s="12"/>
      <c r="AG71" s="12"/>
      <c r="AH71" s="12"/>
      <c r="AI71" s="12"/>
      <c r="AJ71" s="12"/>
      <c r="AK71" s="12"/>
      <c r="AL71" s="12"/>
      <c r="AM71" s="12"/>
      <c r="AN71" s="12"/>
      <c r="AO71" s="12"/>
      <c r="AP71" s="12"/>
      <c r="AQ71" s="12"/>
      <c r="AR71" s="12"/>
      <c r="AS71" s="12"/>
      <c r="AT71" s="12"/>
      <c r="AU71" s="12"/>
      <c r="AV71" s="12"/>
      <c r="AW71" s="12"/>
      <c r="AX71" s="12"/>
      <c r="AY71" s="12"/>
      <c r="AZ71" s="12"/>
      <c r="BA71" s="12"/>
      <c r="BB71" s="12"/>
      <c r="BC71" s="12"/>
      <c r="BD71" s="12"/>
      <c r="BE71" s="12"/>
      <c r="BF71" s="12"/>
      <c r="BG71" s="12"/>
      <c r="BH71" s="12"/>
      <c r="BI71" s="12"/>
      <c r="BJ71" s="12"/>
      <c r="BK71" s="12"/>
      <c r="BL71" s="12"/>
      <c r="BM71" s="12"/>
      <c r="BN71" s="12"/>
      <c r="BO71" s="12"/>
      <c r="BP71" s="12"/>
      <c r="BQ71" s="12"/>
      <c r="BR71" s="12"/>
      <c r="BS71" s="12"/>
      <c r="BT71" s="12"/>
      <c r="BU71" s="12"/>
      <c r="BV71" s="12"/>
      <c r="BW71" s="12"/>
      <c r="BX71" s="12"/>
      <c r="BY71" s="12"/>
      <c r="BZ71" s="12"/>
      <c r="CA71" s="12"/>
      <c r="CB71" s="12"/>
      <c r="CC71" s="12"/>
      <c r="CD71" s="12"/>
      <c r="CE71" s="12"/>
      <c r="CF71" s="12"/>
      <c r="CG71" s="12"/>
      <c r="CH71" s="12"/>
      <c r="CI71" s="12"/>
      <c r="CJ71" s="12"/>
      <c r="CK71" s="12"/>
      <c r="CL71" s="13"/>
    </row>
    <row r="72" spans="1:90" x14ac:dyDescent="0.3">
      <c r="A72" s="447" t="s">
        <v>17</v>
      </c>
      <c r="B72" s="39" t="s">
        <v>18</v>
      </c>
      <c r="C72" s="39"/>
      <c r="D72" s="443">
        <v>1</v>
      </c>
      <c r="E72" s="44"/>
      <c r="F72" s="44"/>
      <c r="H72" s="12"/>
      <c r="I72" s="12"/>
      <c r="J72" s="12"/>
      <c r="K72" s="12"/>
      <c r="L72" s="12"/>
      <c r="M72" s="12"/>
      <c r="N72" s="12"/>
      <c r="O72" s="12"/>
      <c r="P72" s="12"/>
      <c r="Q72" s="12"/>
      <c r="R72" s="12"/>
      <c r="S72" s="12"/>
      <c r="T72" s="12"/>
      <c r="U72" s="12"/>
      <c r="V72" s="12"/>
      <c r="W72" s="12"/>
      <c r="X72" s="12"/>
      <c r="Y72" s="12"/>
      <c r="Z72" s="12"/>
      <c r="AA72" s="12"/>
      <c r="AB72" s="12"/>
      <c r="AC72" s="12"/>
      <c r="AD72" s="12"/>
      <c r="AE72" s="12"/>
      <c r="AF72" s="12"/>
      <c r="AG72" s="12"/>
      <c r="AH72" s="12"/>
      <c r="AI72" s="12"/>
      <c r="AJ72" s="12"/>
      <c r="AK72" s="12"/>
      <c r="AL72" s="12"/>
      <c r="AM72" s="12"/>
      <c r="AN72" s="12"/>
      <c r="AO72" s="12"/>
      <c r="AP72" s="12"/>
      <c r="AQ72" s="12"/>
      <c r="AR72" s="12"/>
      <c r="AS72" s="12"/>
      <c r="AT72" s="12"/>
      <c r="AU72" s="12"/>
      <c r="AV72" s="12"/>
      <c r="AW72" s="12"/>
      <c r="AX72" s="12"/>
      <c r="AY72" s="12"/>
      <c r="AZ72" s="12"/>
      <c r="BA72" s="12"/>
      <c r="BB72" s="12"/>
      <c r="BC72" s="12"/>
      <c r="BD72" s="12"/>
      <c r="BE72" s="12"/>
      <c r="BF72" s="12"/>
      <c r="BG72" s="12"/>
      <c r="BH72" s="12"/>
      <c r="BI72" s="12"/>
      <c r="BJ72" s="12"/>
      <c r="BK72" s="12"/>
      <c r="BL72" s="12"/>
      <c r="BM72" s="12"/>
      <c r="BN72" s="12"/>
      <c r="BO72" s="12"/>
      <c r="BP72" s="12"/>
      <c r="BQ72" s="12"/>
      <c r="BR72" s="12"/>
      <c r="BS72" s="12"/>
      <c r="BT72" s="12"/>
      <c r="BU72" s="12"/>
      <c r="BV72" s="12"/>
      <c r="BW72" s="12"/>
      <c r="BX72" s="12"/>
      <c r="BY72" s="12"/>
      <c r="BZ72" s="12"/>
      <c r="CA72" s="12"/>
      <c r="CB72" s="12"/>
      <c r="CC72" s="12"/>
      <c r="CD72" s="12"/>
      <c r="CE72" s="12"/>
      <c r="CF72" s="12"/>
      <c r="CG72" s="12"/>
      <c r="CH72" s="12"/>
      <c r="CI72" s="12"/>
      <c r="CJ72" s="12"/>
      <c r="CK72" s="12"/>
      <c r="CL72" s="13"/>
    </row>
    <row r="73" spans="1:90" x14ac:dyDescent="0.3">
      <c r="A73" s="448"/>
      <c r="B73" s="39" t="s">
        <v>20</v>
      </c>
      <c r="C73" s="39"/>
      <c r="D73" s="443"/>
      <c r="E73" s="44"/>
      <c r="F73" s="44"/>
      <c r="H73" s="12"/>
      <c r="I73" s="12"/>
      <c r="J73" s="12"/>
      <c r="K73" s="12"/>
      <c r="L73" s="12"/>
      <c r="M73" s="12"/>
      <c r="N73" s="12"/>
      <c r="O73" s="12"/>
      <c r="P73" s="12"/>
      <c r="Q73" s="12"/>
      <c r="R73" s="12"/>
      <c r="S73" s="12"/>
      <c r="T73" s="12"/>
      <c r="U73" s="12"/>
      <c r="V73" s="12"/>
      <c r="W73" s="12"/>
      <c r="X73" s="12"/>
      <c r="Y73" s="12"/>
      <c r="Z73" s="12"/>
      <c r="AA73" s="12"/>
      <c r="AB73" s="12"/>
      <c r="AC73" s="12"/>
      <c r="AD73" s="12"/>
      <c r="AE73" s="12"/>
      <c r="AF73" s="12"/>
      <c r="AG73" s="12"/>
      <c r="AH73" s="12"/>
      <c r="AI73" s="12"/>
      <c r="AJ73" s="12"/>
      <c r="AK73" s="12"/>
      <c r="AL73" s="12"/>
      <c r="AM73" s="12"/>
      <c r="AN73" s="12"/>
      <c r="AO73" s="12"/>
      <c r="AP73" s="12"/>
      <c r="AQ73" s="12"/>
      <c r="AR73" s="12"/>
      <c r="AS73" s="12"/>
      <c r="AT73" s="12"/>
      <c r="AU73" s="12"/>
      <c r="AV73" s="12"/>
      <c r="AW73" s="12"/>
      <c r="AX73" s="12"/>
      <c r="AY73" s="12"/>
      <c r="AZ73" s="12"/>
      <c r="BA73" s="12"/>
      <c r="BB73" s="12"/>
      <c r="BC73" s="12"/>
      <c r="BD73" s="12"/>
      <c r="BE73" s="12"/>
      <c r="BF73" s="12"/>
      <c r="BG73" s="12"/>
      <c r="BH73" s="12"/>
      <c r="BI73" s="12"/>
      <c r="BJ73" s="12"/>
      <c r="BK73" s="12"/>
      <c r="BL73" s="12"/>
      <c r="BM73" s="12"/>
      <c r="BN73" s="12"/>
      <c r="BO73" s="12"/>
      <c r="BP73" s="12"/>
      <c r="BQ73" s="12"/>
      <c r="BR73" s="12"/>
      <c r="BS73" s="12"/>
      <c r="BT73" s="12"/>
      <c r="BU73" s="12"/>
      <c r="BV73" s="12"/>
      <c r="BW73" s="12"/>
      <c r="BX73" s="12"/>
      <c r="BY73" s="12"/>
      <c r="BZ73" s="12"/>
      <c r="CA73" s="12"/>
      <c r="CB73" s="12"/>
      <c r="CC73" s="12"/>
      <c r="CD73" s="12"/>
      <c r="CE73" s="12"/>
      <c r="CF73" s="12"/>
      <c r="CG73" s="12"/>
      <c r="CH73" s="12"/>
      <c r="CI73" s="12"/>
      <c r="CJ73" s="12"/>
      <c r="CK73" s="12"/>
      <c r="CL73" s="13"/>
    </row>
    <row r="74" spans="1:90" x14ac:dyDescent="0.3">
      <c r="A74" s="448"/>
      <c r="B74" s="39" t="s">
        <v>22</v>
      </c>
      <c r="C74" s="39"/>
      <c r="D74" s="443"/>
      <c r="E74" s="44"/>
      <c r="F74" s="44"/>
      <c r="G74" s="12"/>
      <c r="H74" s="12"/>
      <c r="I74" s="12"/>
      <c r="J74" s="12"/>
      <c r="K74" s="12"/>
      <c r="L74" s="12"/>
      <c r="M74" s="12"/>
      <c r="N74" s="12"/>
      <c r="O74" s="12"/>
      <c r="P74" s="12"/>
      <c r="Q74" s="12"/>
      <c r="R74" s="12"/>
      <c r="S74" s="12"/>
      <c r="T74" s="12"/>
      <c r="U74" s="12"/>
      <c r="V74" s="12"/>
      <c r="W74" s="12"/>
      <c r="X74" s="12"/>
      <c r="Y74" s="12"/>
      <c r="Z74" s="12"/>
      <c r="AA74" s="12"/>
      <c r="AB74" s="12"/>
      <c r="AC74" s="12"/>
      <c r="AD74" s="12"/>
      <c r="AE74" s="12"/>
      <c r="AF74" s="12"/>
      <c r="AG74" s="12"/>
      <c r="AH74" s="12"/>
      <c r="AI74" s="12"/>
      <c r="AJ74" s="12"/>
      <c r="AK74" s="12"/>
      <c r="AL74" s="12"/>
      <c r="AM74" s="12"/>
      <c r="AN74" s="12"/>
      <c r="AO74" s="12"/>
      <c r="AP74" s="12"/>
      <c r="AQ74" s="12"/>
      <c r="AR74" s="12"/>
      <c r="AS74" s="12"/>
      <c r="AT74" s="12"/>
      <c r="AU74" s="12"/>
      <c r="AV74" s="12"/>
      <c r="AW74" s="12"/>
      <c r="AX74" s="12"/>
      <c r="AY74" s="12"/>
      <c r="AZ74" s="12"/>
      <c r="BA74" s="12"/>
      <c r="BB74" s="12"/>
      <c r="BC74" s="12"/>
      <c r="BD74" s="12"/>
      <c r="BE74" s="12"/>
      <c r="BF74" s="12"/>
      <c r="BG74" s="12"/>
      <c r="BH74" s="12"/>
      <c r="BI74" s="12"/>
      <c r="BJ74" s="12"/>
      <c r="BK74" s="12"/>
      <c r="BL74" s="12"/>
      <c r="BM74" s="12"/>
      <c r="BN74" s="12"/>
      <c r="BO74" s="12"/>
      <c r="BP74" s="12"/>
      <c r="BQ74" s="12"/>
      <c r="BR74" s="12"/>
      <c r="BS74" s="12"/>
      <c r="BT74" s="12"/>
      <c r="BU74" s="12"/>
      <c r="BV74" s="12"/>
      <c r="BW74" s="12"/>
      <c r="BX74" s="12"/>
      <c r="BY74" s="12"/>
      <c r="BZ74" s="12"/>
      <c r="CA74" s="12"/>
      <c r="CB74" s="12"/>
      <c r="CC74" s="12"/>
      <c r="CD74" s="12"/>
      <c r="CE74" s="12"/>
      <c r="CF74" s="12"/>
      <c r="CG74" s="12"/>
      <c r="CH74" s="12"/>
      <c r="CI74" s="12"/>
      <c r="CJ74" s="12"/>
      <c r="CK74" s="12"/>
      <c r="CL74" s="13"/>
    </row>
    <row r="75" spans="1:90" x14ac:dyDescent="0.3">
      <c r="A75" s="448"/>
      <c r="B75" s="39" t="s">
        <v>778</v>
      </c>
      <c r="C75" s="39"/>
      <c r="D75" s="443"/>
      <c r="E75" s="44"/>
      <c r="F75" s="44"/>
      <c r="G75" s="12"/>
      <c r="H75" s="12"/>
      <c r="I75" s="12"/>
      <c r="J75" s="12"/>
      <c r="K75" s="12"/>
      <c r="L75" s="12"/>
      <c r="M75" s="12"/>
      <c r="N75" s="12"/>
      <c r="O75" s="12"/>
      <c r="P75" s="12"/>
      <c r="Q75" s="12"/>
      <c r="R75" s="12"/>
      <c r="S75" s="12"/>
      <c r="T75" s="12"/>
      <c r="U75" s="12"/>
      <c r="V75" s="12"/>
      <c r="W75" s="12"/>
      <c r="X75" s="12"/>
      <c r="Y75" s="12"/>
      <c r="Z75" s="12"/>
      <c r="AA75" s="12"/>
      <c r="AB75" s="12"/>
      <c r="AC75" s="12"/>
      <c r="AD75" s="12"/>
      <c r="AE75" s="12"/>
      <c r="AF75" s="12"/>
      <c r="AG75" s="12"/>
      <c r="AH75" s="12"/>
      <c r="AI75" s="12"/>
      <c r="AJ75" s="12"/>
      <c r="AK75" s="12"/>
      <c r="AL75" s="12"/>
      <c r="AM75" s="12"/>
      <c r="AN75" s="12"/>
      <c r="AO75" s="12"/>
      <c r="AP75" s="12"/>
      <c r="AQ75" s="12"/>
      <c r="AR75" s="12"/>
      <c r="AS75" s="12"/>
      <c r="AT75" s="12"/>
      <c r="AU75" s="12"/>
      <c r="AV75" s="12"/>
      <c r="AW75" s="12"/>
      <c r="AX75" s="12"/>
      <c r="AY75" s="12"/>
      <c r="AZ75" s="12"/>
      <c r="BA75" s="12"/>
      <c r="BB75" s="12"/>
      <c r="BC75" s="12"/>
      <c r="BD75" s="12"/>
      <c r="BE75" s="12"/>
      <c r="BF75" s="12"/>
      <c r="BG75" s="12"/>
      <c r="BH75" s="12"/>
      <c r="BI75" s="12"/>
      <c r="BJ75" s="12"/>
      <c r="BK75" s="12"/>
      <c r="BL75" s="12"/>
      <c r="BM75" s="12"/>
      <c r="BN75" s="12"/>
      <c r="BO75" s="12"/>
      <c r="BP75" s="12"/>
      <c r="BQ75" s="12"/>
      <c r="BR75" s="12"/>
      <c r="BS75" s="12"/>
      <c r="BT75" s="12"/>
      <c r="BU75" s="12"/>
      <c r="BV75" s="12"/>
      <c r="BW75" s="12"/>
      <c r="BX75" s="12"/>
      <c r="BY75" s="12"/>
      <c r="BZ75" s="12"/>
      <c r="CA75" s="12"/>
      <c r="CB75" s="12"/>
      <c r="CC75" s="12"/>
      <c r="CD75" s="12"/>
      <c r="CE75" s="12"/>
      <c r="CF75" s="12"/>
      <c r="CG75" s="12"/>
      <c r="CH75" s="12"/>
      <c r="CI75" s="12"/>
      <c r="CJ75" s="12"/>
      <c r="CK75" s="12"/>
      <c r="CL75" s="13"/>
    </row>
    <row r="76" spans="1:90" x14ac:dyDescent="0.3">
      <c r="A76" s="447" t="s">
        <v>32</v>
      </c>
      <c r="B76" s="39" t="s">
        <v>33</v>
      </c>
      <c r="C76" s="39"/>
      <c r="D76" s="443">
        <v>1</v>
      </c>
      <c r="E76" s="44"/>
      <c r="F76" s="61"/>
      <c r="G76" s="12"/>
      <c r="H76" s="12"/>
      <c r="I76" s="12"/>
      <c r="J76" s="12"/>
      <c r="K76" s="12"/>
      <c r="L76" s="12"/>
      <c r="M76" s="12"/>
      <c r="N76" s="12"/>
      <c r="O76" s="12"/>
      <c r="P76" s="12"/>
      <c r="Q76" s="12"/>
      <c r="R76" s="12"/>
      <c r="S76" s="12"/>
      <c r="T76" s="12"/>
      <c r="U76" s="12"/>
      <c r="V76" s="12"/>
      <c r="W76" s="12"/>
      <c r="X76" s="12"/>
      <c r="Y76" s="12"/>
      <c r="Z76" s="12"/>
      <c r="AA76" s="12"/>
      <c r="AB76" s="12"/>
      <c r="AC76" s="12"/>
      <c r="AD76" s="12"/>
      <c r="AE76" s="12"/>
      <c r="AF76" s="12"/>
      <c r="AG76" s="12"/>
      <c r="AH76" s="12"/>
      <c r="AI76" s="12"/>
      <c r="AJ76" s="12"/>
      <c r="AK76" s="12"/>
      <c r="AL76" s="12"/>
      <c r="AM76" s="12"/>
      <c r="AN76" s="12"/>
      <c r="AO76" s="12"/>
      <c r="AP76" s="12"/>
      <c r="AQ76" s="12"/>
      <c r="AR76" s="12"/>
      <c r="AS76" s="12"/>
      <c r="AT76" s="12"/>
      <c r="AU76" s="12"/>
      <c r="AV76" s="12"/>
      <c r="AW76" s="12"/>
      <c r="AX76" s="12"/>
      <c r="AY76" s="12"/>
      <c r="AZ76" s="12"/>
      <c r="BA76" s="12"/>
      <c r="BB76" s="12"/>
      <c r="BC76" s="12"/>
      <c r="BD76" s="12"/>
      <c r="BE76" s="12"/>
      <c r="BF76" s="12"/>
      <c r="BG76" s="12"/>
      <c r="BH76" s="12"/>
      <c r="BI76" s="12"/>
      <c r="BJ76" s="12"/>
      <c r="BK76" s="12"/>
      <c r="BL76" s="12"/>
      <c r="BM76" s="12"/>
      <c r="BN76" s="12"/>
      <c r="BO76" s="12"/>
      <c r="BP76" s="12"/>
      <c r="BQ76" s="12"/>
      <c r="BR76" s="12"/>
      <c r="BS76" s="12"/>
      <c r="BT76" s="12"/>
      <c r="BU76" s="12"/>
      <c r="BV76" s="12"/>
      <c r="BW76" s="12"/>
      <c r="BX76" s="12"/>
      <c r="BY76" s="12"/>
      <c r="BZ76" s="12"/>
      <c r="CA76" s="12"/>
      <c r="CB76" s="12"/>
      <c r="CC76" s="12"/>
      <c r="CD76" s="12"/>
      <c r="CE76" s="12"/>
      <c r="CF76" s="12"/>
      <c r="CG76" s="12"/>
      <c r="CH76" s="12"/>
      <c r="CI76" s="12"/>
      <c r="CJ76" s="12"/>
      <c r="CK76" s="12"/>
      <c r="CL76" s="13"/>
    </row>
    <row r="77" spans="1:90" x14ac:dyDescent="0.3">
      <c r="A77" s="448"/>
      <c r="B77" s="39" t="s">
        <v>779</v>
      </c>
      <c r="C77" s="39"/>
      <c r="D77" s="443"/>
      <c r="E77" s="44"/>
      <c r="F77" s="61"/>
      <c r="G77" s="12"/>
      <c r="H77" s="12"/>
      <c r="I77" s="12"/>
      <c r="J77" s="12"/>
      <c r="K77" s="12"/>
      <c r="L77" s="12"/>
      <c r="M77" s="12"/>
      <c r="N77" s="12"/>
      <c r="O77" s="12"/>
      <c r="P77" s="12"/>
      <c r="Q77" s="12"/>
      <c r="R77" s="12"/>
      <c r="S77" s="12"/>
      <c r="T77" s="12"/>
      <c r="U77" s="12"/>
      <c r="V77" s="12"/>
      <c r="W77" s="12"/>
      <c r="X77" s="12"/>
      <c r="Y77" s="12"/>
      <c r="Z77" s="12"/>
      <c r="AA77" s="12"/>
      <c r="AB77" s="12"/>
      <c r="AC77" s="12"/>
      <c r="AD77" s="12"/>
      <c r="AE77" s="12"/>
      <c r="AF77" s="12"/>
      <c r="AG77" s="12"/>
      <c r="AH77" s="12"/>
      <c r="AI77" s="12"/>
      <c r="AJ77" s="12"/>
      <c r="AK77" s="12"/>
      <c r="AL77" s="12"/>
      <c r="AM77" s="12"/>
      <c r="AN77" s="12"/>
      <c r="AO77" s="12"/>
      <c r="AP77" s="12"/>
      <c r="AQ77" s="12"/>
      <c r="AR77" s="12"/>
      <c r="AS77" s="12"/>
      <c r="AT77" s="12"/>
      <c r="AU77" s="12"/>
      <c r="AV77" s="12"/>
      <c r="AW77" s="12"/>
      <c r="AX77" s="12"/>
      <c r="AY77" s="12"/>
      <c r="AZ77" s="12"/>
      <c r="BA77" s="12"/>
      <c r="BB77" s="12"/>
      <c r="BC77" s="12"/>
      <c r="BD77" s="12"/>
      <c r="BE77" s="12"/>
      <c r="BF77" s="12"/>
      <c r="BG77" s="12"/>
      <c r="BH77" s="12"/>
      <c r="BI77" s="12"/>
      <c r="BJ77" s="12"/>
      <c r="BK77" s="12"/>
      <c r="BL77" s="12"/>
      <c r="BM77" s="12"/>
      <c r="BN77" s="12"/>
      <c r="BO77" s="12"/>
      <c r="BP77" s="12"/>
      <c r="BQ77" s="12"/>
      <c r="BR77" s="12"/>
      <c r="BS77" s="12"/>
      <c r="BT77" s="12"/>
      <c r="BU77" s="12"/>
      <c r="BV77" s="12"/>
      <c r="BW77" s="12"/>
      <c r="BX77" s="12"/>
      <c r="BY77" s="12"/>
      <c r="BZ77" s="12"/>
      <c r="CA77" s="12"/>
      <c r="CB77" s="12"/>
      <c r="CC77" s="12"/>
      <c r="CD77" s="12"/>
      <c r="CE77" s="12"/>
      <c r="CF77" s="12"/>
      <c r="CG77" s="12"/>
      <c r="CH77" s="12"/>
      <c r="CI77" s="12"/>
      <c r="CJ77" s="12"/>
      <c r="CK77" s="12"/>
      <c r="CL77" s="13"/>
    </row>
    <row r="78" spans="1:90" x14ac:dyDescent="0.3">
      <c r="A78" s="448"/>
      <c r="B78" s="39"/>
      <c r="C78" s="39"/>
      <c r="D78" s="443"/>
      <c r="E78" s="44"/>
      <c r="F78" s="44"/>
      <c r="G78" s="12"/>
      <c r="H78" s="12"/>
      <c r="I78" s="12"/>
      <c r="J78" s="12"/>
      <c r="K78" s="12"/>
      <c r="L78" s="12"/>
      <c r="M78" s="12"/>
      <c r="N78" s="12"/>
      <c r="O78" s="12"/>
      <c r="P78" s="12"/>
      <c r="Q78" s="12"/>
      <c r="R78" s="12"/>
      <c r="S78" s="12"/>
      <c r="T78" s="12"/>
      <c r="U78" s="12"/>
      <c r="V78" s="12"/>
      <c r="W78" s="12"/>
      <c r="X78" s="12"/>
      <c r="Y78" s="12"/>
      <c r="Z78" s="12"/>
      <c r="AA78" s="12"/>
      <c r="AB78" s="12"/>
      <c r="AC78" s="12"/>
      <c r="AD78" s="12"/>
      <c r="AE78" s="12"/>
      <c r="AF78" s="12"/>
      <c r="AG78" s="12"/>
      <c r="AH78" s="12"/>
      <c r="AI78" s="12"/>
      <c r="AJ78" s="12"/>
      <c r="AK78" s="12"/>
      <c r="AL78" s="12"/>
      <c r="AM78" s="12"/>
      <c r="AN78" s="12"/>
      <c r="AO78" s="12"/>
      <c r="AP78" s="12"/>
      <c r="AQ78" s="12"/>
      <c r="AR78" s="12"/>
      <c r="AS78" s="12"/>
      <c r="AT78" s="12"/>
      <c r="AU78" s="12"/>
      <c r="AV78" s="12"/>
      <c r="AW78" s="12"/>
      <c r="AX78" s="12"/>
      <c r="AY78" s="12"/>
      <c r="AZ78" s="12"/>
      <c r="BA78" s="12"/>
      <c r="BB78" s="12"/>
      <c r="BC78" s="12"/>
      <c r="BD78" s="12"/>
      <c r="BE78" s="12"/>
      <c r="BF78" s="12"/>
      <c r="BG78" s="12"/>
      <c r="BH78" s="12"/>
      <c r="BI78" s="12"/>
      <c r="BJ78" s="12"/>
      <c r="BK78" s="12"/>
      <c r="BL78" s="12"/>
      <c r="BM78" s="12"/>
      <c r="BN78" s="12"/>
      <c r="BO78" s="12"/>
      <c r="BP78" s="12"/>
      <c r="BQ78" s="12"/>
      <c r="BR78" s="12"/>
      <c r="BS78" s="12"/>
      <c r="BT78" s="12"/>
      <c r="BU78" s="12"/>
      <c r="BV78" s="12"/>
      <c r="BW78" s="12"/>
      <c r="BX78" s="12"/>
      <c r="BY78" s="12"/>
      <c r="BZ78" s="12"/>
      <c r="CA78" s="12"/>
      <c r="CB78" s="12"/>
      <c r="CC78" s="12"/>
      <c r="CD78" s="12"/>
      <c r="CE78" s="12"/>
      <c r="CF78" s="12"/>
      <c r="CG78" s="12"/>
      <c r="CH78" s="12"/>
      <c r="CI78" s="12"/>
      <c r="CJ78" s="12"/>
      <c r="CK78" s="12"/>
      <c r="CL78" s="13"/>
    </row>
    <row r="79" spans="1:90" x14ac:dyDescent="0.3">
      <c r="A79" s="448"/>
      <c r="B79" s="39"/>
      <c r="C79" s="39"/>
      <c r="D79" s="443"/>
      <c r="E79" s="273"/>
      <c r="F79" s="273"/>
      <c r="G79" s="12"/>
      <c r="H79" s="12"/>
      <c r="I79" s="12"/>
      <c r="J79" s="12"/>
      <c r="K79" s="12"/>
      <c r="L79" s="12"/>
      <c r="M79" s="12"/>
      <c r="N79" s="12"/>
      <c r="O79" s="12"/>
      <c r="P79" s="12"/>
      <c r="Q79" s="12"/>
      <c r="R79" s="12"/>
      <c r="S79" s="12"/>
      <c r="T79" s="12"/>
      <c r="U79" s="12"/>
      <c r="V79" s="12"/>
      <c r="W79" s="12"/>
      <c r="X79" s="12"/>
      <c r="Y79" s="12"/>
      <c r="Z79" s="12"/>
      <c r="AA79" s="12"/>
      <c r="AB79" s="12"/>
      <c r="AC79" s="12"/>
      <c r="AD79" s="12"/>
      <c r="AE79" s="12"/>
      <c r="AF79" s="12"/>
      <c r="AG79" s="12"/>
      <c r="AH79" s="12"/>
      <c r="AI79" s="12"/>
      <c r="AJ79" s="12"/>
      <c r="AK79" s="12"/>
      <c r="AL79" s="12"/>
      <c r="AM79" s="12"/>
      <c r="AN79" s="12"/>
      <c r="AO79" s="12"/>
      <c r="AP79" s="12"/>
      <c r="AQ79" s="12"/>
      <c r="AR79" s="12"/>
      <c r="AS79" s="12"/>
      <c r="AT79" s="12"/>
      <c r="AU79" s="12"/>
      <c r="AV79" s="12"/>
      <c r="AW79" s="12"/>
      <c r="AX79" s="12"/>
      <c r="AY79" s="12"/>
      <c r="AZ79" s="12"/>
      <c r="BA79" s="12"/>
      <c r="BB79" s="12"/>
      <c r="BC79" s="12"/>
      <c r="BD79" s="12"/>
      <c r="BE79" s="12"/>
      <c r="BF79" s="12"/>
      <c r="BG79" s="12"/>
      <c r="BH79" s="12"/>
      <c r="BI79" s="12"/>
      <c r="BJ79" s="12"/>
      <c r="BK79" s="12"/>
      <c r="BL79" s="12"/>
      <c r="BM79" s="12"/>
      <c r="BN79" s="12"/>
      <c r="BO79" s="12"/>
      <c r="BP79" s="12"/>
      <c r="BQ79" s="12"/>
      <c r="BR79" s="12"/>
      <c r="BS79" s="12"/>
      <c r="BT79" s="12"/>
      <c r="BU79" s="12"/>
      <c r="BV79" s="12"/>
      <c r="BW79" s="12"/>
      <c r="BX79" s="12"/>
      <c r="BY79" s="12"/>
      <c r="BZ79" s="12"/>
      <c r="CA79" s="12"/>
      <c r="CB79" s="12"/>
      <c r="CC79" s="12"/>
      <c r="CD79" s="12"/>
      <c r="CE79" s="12"/>
      <c r="CF79" s="12"/>
      <c r="CG79" s="12"/>
      <c r="CH79" s="12"/>
      <c r="CI79" s="12"/>
      <c r="CJ79" s="12"/>
      <c r="CK79" s="12"/>
      <c r="CL79" s="13"/>
    </row>
    <row r="80" spans="1:90" x14ac:dyDescent="0.3">
      <c r="A80" s="449" t="s">
        <v>3</v>
      </c>
      <c r="B80" s="16" t="s">
        <v>4</v>
      </c>
      <c r="C80" s="168">
        <v>0.01</v>
      </c>
      <c r="D80" s="481">
        <v>1</v>
      </c>
      <c r="E80" s="273"/>
      <c r="F80" s="273"/>
      <c r="G80" s="12"/>
      <c r="H80" s="12"/>
      <c r="I80" s="12"/>
      <c r="J80" s="12"/>
      <c r="K80" s="12"/>
      <c r="L80" s="12"/>
      <c r="M80" s="12"/>
      <c r="N80" s="12"/>
      <c r="O80" s="12"/>
      <c r="P80" s="12"/>
      <c r="Q80" s="12"/>
      <c r="R80" s="12"/>
      <c r="S80" s="12"/>
      <c r="T80" s="12"/>
      <c r="U80" s="12"/>
      <c r="V80" s="12"/>
      <c r="W80" s="12"/>
      <c r="X80" s="12"/>
      <c r="Y80" s="12"/>
      <c r="Z80" s="12"/>
      <c r="AA80" s="12"/>
      <c r="AB80" s="12"/>
      <c r="AC80" s="12"/>
      <c r="AD80" s="12"/>
      <c r="AE80" s="12"/>
      <c r="AF80" s="12"/>
      <c r="AG80" s="12"/>
      <c r="AH80" s="12"/>
      <c r="AI80" s="12"/>
      <c r="AJ80" s="12"/>
      <c r="AK80" s="12"/>
      <c r="AL80" s="12"/>
      <c r="AM80" s="12"/>
      <c r="AN80" s="12"/>
      <c r="AO80" s="12"/>
      <c r="AP80" s="12"/>
      <c r="AQ80" s="12"/>
      <c r="AR80" s="12"/>
      <c r="AS80" s="12"/>
      <c r="AT80" s="12"/>
      <c r="AU80" s="12"/>
      <c r="AV80" s="12"/>
      <c r="AW80" s="12"/>
      <c r="AX80" s="12"/>
      <c r="AY80" s="12"/>
      <c r="AZ80" s="12"/>
      <c r="BA80" s="12"/>
      <c r="BB80" s="12"/>
      <c r="BC80" s="12"/>
      <c r="BD80" s="12"/>
      <c r="BE80" s="12"/>
      <c r="BF80" s="12"/>
      <c r="BG80" s="12"/>
      <c r="BH80" s="12"/>
      <c r="BI80" s="12"/>
      <c r="BJ80" s="12"/>
      <c r="BK80" s="12"/>
      <c r="BL80" s="12"/>
      <c r="BM80" s="12"/>
      <c r="BN80" s="12"/>
      <c r="BO80" s="12"/>
      <c r="BP80" s="12"/>
      <c r="BQ80" s="12"/>
      <c r="BR80" s="12"/>
      <c r="BS80" s="12"/>
      <c r="BT80" s="12"/>
      <c r="BU80" s="12"/>
      <c r="BV80" s="12"/>
      <c r="BW80" s="12"/>
      <c r="BX80" s="12"/>
      <c r="BY80" s="12"/>
      <c r="BZ80" s="12"/>
      <c r="CA80" s="12"/>
      <c r="CB80" s="12"/>
      <c r="CC80" s="12"/>
      <c r="CD80" s="12"/>
      <c r="CE80" s="12"/>
      <c r="CF80" s="12"/>
      <c r="CG80" s="12"/>
      <c r="CH80" s="12"/>
      <c r="CI80" s="12"/>
      <c r="CJ80" s="12"/>
      <c r="CK80" s="12"/>
      <c r="CL80" s="13"/>
    </row>
    <row r="81" spans="1:90" x14ac:dyDescent="0.3">
      <c r="A81" s="450"/>
      <c r="B81" s="17" t="s">
        <v>780</v>
      </c>
      <c r="C81" s="18"/>
      <c r="D81" s="482"/>
      <c r="E81" s="12"/>
      <c r="F81" s="12"/>
      <c r="G81" s="12"/>
      <c r="H81" s="12"/>
      <c r="I81" s="12"/>
      <c r="J81" s="12"/>
      <c r="K81" s="12"/>
      <c r="L81" s="12"/>
      <c r="M81" s="12"/>
      <c r="N81" s="12"/>
      <c r="O81" s="12"/>
      <c r="P81" s="12"/>
      <c r="Q81" s="12"/>
      <c r="R81" s="12"/>
      <c r="S81" s="12"/>
      <c r="T81" s="12"/>
      <c r="U81" s="12"/>
      <c r="V81" s="12"/>
      <c r="W81" s="12"/>
      <c r="X81" s="12"/>
      <c r="Y81" s="12"/>
      <c r="Z81" s="12"/>
      <c r="AA81" s="12"/>
      <c r="AB81" s="12"/>
      <c r="AC81" s="12"/>
      <c r="AD81" s="12"/>
      <c r="AE81" s="12"/>
      <c r="AF81" s="12"/>
      <c r="AG81" s="12"/>
      <c r="AH81" s="12"/>
      <c r="AI81" s="12"/>
      <c r="AJ81" s="12"/>
      <c r="AK81" s="12"/>
      <c r="AL81" s="12"/>
      <c r="AM81" s="12"/>
      <c r="AN81" s="12"/>
      <c r="AO81" s="12"/>
      <c r="AP81" s="12"/>
      <c r="AQ81" s="12"/>
      <c r="AR81" s="12"/>
      <c r="AS81" s="12"/>
      <c r="AT81" s="12"/>
      <c r="AU81" s="12"/>
      <c r="AV81" s="12"/>
      <c r="AW81" s="12"/>
      <c r="AX81" s="12"/>
      <c r="AY81" s="12"/>
      <c r="AZ81" s="12"/>
      <c r="BA81" s="12"/>
      <c r="BB81" s="12"/>
      <c r="BC81" s="12"/>
      <c r="BD81" s="12"/>
      <c r="BE81" s="12"/>
      <c r="BF81" s="12"/>
      <c r="BG81" s="12"/>
      <c r="BH81" s="12"/>
      <c r="BI81" s="12"/>
      <c r="BJ81" s="12"/>
      <c r="BK81" s="12"/>
      <c r="BL81" s="12"/>
      <c r="BM81" s="12"/>
      <c r="BN81" s="12"/>
      <c r="BO81" s="12"/>
      <c r="BP81" s="12"/>
      <c r="BQ81" s="12"/>
      <c r="BR81" s="12"/>
      <c r="BS81" s="12"/>
      <c r="BT81" s="12"/>
      <c r="BU81" s="12"/>
      <c r="BV81" s="12"/>
      <c r="BW81" s="12"/>
      <c r="BX81" s="12"/>
      <c r="BY81" s="12"/>
      <c r="BZ81" s="12"/>
      <c r="CA81" s="12"/>
      <c r="CB81" s="12"/>
      <c r="CC81" s="12"/>
      <c r="CD81" s="12"/>
      <c r="CE81" s="12"/>
      <c r="CF81" s="12"/>
      <c r="CG81" s="12"/>
      <c r="CH81" s="12"/>
      <c r="CI81" s="12"/>
      <c r="CJ81" s="12"/>
      <c r="CK81" s="12"/>
      <c r="CL81" s="13"/>
    </row>
    <row r="82" spans="1:90" x14ac:dyDescent="0.3">
      <c r="A82" s="451"/>
      <c r="B82" s="19"/>
      <c r="C82" s="20"/>
      <c r="D82" s="459"/>
      <c r="E82" s="12"/>
      <c r="F82" s="12"/>
      <c r="G82" s="12"/>
      <c r="H82" s="12"/>
      <c r="I82" s="12"/>
      <c r="J82" s="12"/>
      <c r="K82" s="12"/>
      <c r="L82" s="12"/>
      <c r="M82" s="12"/>
      <c r="N82" s="12"/>
      <c r="O82" s="12"/>
      <c r="P82" s="12"/>
      <c r="Q82" s="12"/>
      <c r="R82" s="12"/>
      <c r="S82" s="12"/>
      <c r="T82" s="12"/>
      <c r="U82" s="12"/>
      <c r="V82" s="12"/>
      <c r="W82" s="12"/>
      <c r="X82" s="12"/>
      <c r="Y82" s="12"/>
      <c r="Z82" s="12"/>
      <c r="AA82" s="12"/>
      <c r="AB82" s="12"/>
      <c r="AC82" s="12"/>
      <c r="AD82" s="12"/>
      <c r="AE82" s="12"/>
      <c r="AF82" s="12"/>
      <c r="AG82" s="12"/>
      <c r="AH82" s="12"/>
      <c r="AI82" s="12"/>
      <c r="AJ82" s="12"/>
      <c r="AK82" s="12"/>
      <c r="AL82" s="12"/>
      <c r="AM82" s="12"/>
      <c r="AN82" s="12"/>
      <c r="AO82" s="12"/>
      <c r="AP82" s="12"/>
      <c r="AQ82" s="12"/>
      <c r="AR82" s="12"/>
      <c r="AS82" s="12"/>
      <c r="AT82" s="12"/>
      <c r="AU82" s="12"/>
      <c r="AV82" s="12"/>
      <c r="AW82" s="12"/>
      <c r="AX82" s="12"/>
      <c r="AY82" s="12"/>
      <c r="AZ82" s="12"/>
      <c r="BA82" s="12"/>
      <c r="BB82" s="12"/>
      <c r="BC82" s="12"/>
      <c r="BD82" s="12"/>
      <c r="BE82" s="12"/>
      <c r="BF82" s="12"/>
      <c r="BG82" s="12"/>
      <c r="BH82" s="12"/>
      <c r="BI82" s="12"/>
      <c r="BJ82" s="12"/>
      <c r="BK82" s="12"/>
      <c r="BL82" s="12"/>
      <c r="BM82" s="12"/>
      <c r="BN82" s="12"/>
      <c r="BO82" s="12"/>
      <c r="BP82" s="12"/>
      <c r="BQ82" s="12"/>
      <c r="BR82" s="12"/>
      <c r="BS82" s="12"/>
      <c r="BT82" s="12"/>
      <c r="BU82" s="12"/>
      <c r="BV82" s="12"/>
      <c r="BW82" s="12"/>
      <c r="BX82" s="12"/>
      <c r="BY82" s="12"/>
      <c r="BZ82" s="12"/>
      <c r="CA82" s="12"/>
      <c r="CB82" s="12"/>
      <c r="CC82" s="12"/>
      <c r="CD82" s="12"/>
      <c r="CE82" s="12"/>
      <c r="CF82" s="12"/>
      <c r="CG82" s="12"/>
      <c r="CH82" s="12"/>
      <c r="CI82" s="12"/>
      <c r="CJ82" s="12"/>
      <c r="CK82" s="12"/>
      <c r="CL82" s="13"/>
    </row>
    <row r="83" spans="1:90" x14ac:dyDescent="0.3">
      <c r="A83" s="9" t="s">
        <v>23</v>
      </c>
      <c r="B83" s="147" t="s">
        <v>2</v>
      </c>
      <c r="C83" s="81">
        <v>0</v>
      </c>
      <c r="D83" s="147" t="s">
        <v>571</v>
      </c>
      <c r="E83" s="81">
        <v>0</v>
      </c>
      <c r="F83" s="10"/>
      <c r="G83" s="10"/>
      <c r="H83" s="10"/>
      <c r="I83" s="10"/>
      <c r="J83" s="10"/>
      <c r="K83" s="10"/>
      <c r="L83" s="10"/>
      <c r="M83" s="10"/>
      <c r="N83" s="10"/>
      <c r="O83" s="10"/>
      <c r="P83" s="10"/>
      <c r="Q83" s="10"/>
      <c r="R83" s="10"/>
      <c r="S83" s="10"/>
      <c r="T83" s="10"/>
      <c r="U83" s="10"/>
      <c r="V83" s="10"/>
      <c r="W83" s="10"/>
      <c r="X83" s="10"/>
      <c r="Y83" s="10"/>
      <c r="Z83" s="10"/>
      <c r="AA83" s="10"/>
      <c r="AB83" s="10"/>
      <c r="AC83" s="10"/>
      <c r="AD83" s="10"/>
      <c r="AE83" s="10"/>
      <c r="AF83" s="10"/>
      <c r="AG83" s="10"/>
      <c r="AH83" s="10"/>
      <c r="AI83" s="10"/>
      <c r="AJ83" s="10"/>
      <c r="AK83" s="10"/>
      <c r="AL83" s="10"/>
      <c r="AM83" s="10"/>
      <c r="AN83" s="10"/>
      <c r="AO83" s="10"/>
      <c r="AP83" s="10"/>
      <c r="AQ83" s="10"/>
      <c r="AR83" s="10"/>
      <c r="AS83" s="10"/>
      <c r="AT83" s="10"/>
      <c r="AU83" s="10"/>
      <c r="AV83" s="10"/>
      <c r="AW83" s="10"/>
      <c r="AX83" s="10"/>
      <c r="AY83" s="10"/>
      <c r="AZ83" s="10"/>
      <c r="BA83" s="10"/>
      <c r="BB83" s="10"/>
      <c r="BC83" s="10"/>
      <c r="BD83" s="10"/>
      <c r="BE83" s="10"/>
      <c r="BF83" s="10"/>
      <c r="BG83" s="10"/>
      <c r="BH83" s="10"/>
      <c r="BI83" s="10"/>
      <c r="BJ83" s="10"/>
      <c r="BK83" s="10"/>
      <c r="BL83" s="10"/>
      <c r="BM83" s="10"/>
      <c r="BN83" s="10"/>
      <c r="BO83" s="10"/>
      <c r="BP83" s="10"/>
      <c r="BQ83" s="10"/>
      <c r="BR83" s="10"/>
      <c r="BS83" s="10"/>
      <c r="BT83" s="10"/>
      <c r="BU83" s="10"/>
      <c r="BV83" s="10"/>
      <c r="BW83" s="10"/>
      <c r="BX83" s="10"/>
      <c r="BY83" s="10"/>
      <c r="BZ83" s="10"/>
      <c r="CA83" s="10"/>
      <c r="CB83" s="10"/>
      <c r="CC83" s="10"/>
      <c r="CD83" s="10"/>
      <c r="CE83" s="10"/>
      <c r="CF83" s="10"/>
      <c r="CG83" s="10"/>
      <c r="CH83" s="10"/>
      <c r="CI83" s="10"/>
      <c r="CJ83" s="10"/>
      <c r="CK83" s="10"/>
      <c r="CL83" s="11"/>
    </row>
    <row r="84" spans="1:90" ht="14.4" customHeight="1" x14ac:dyDescent="0.3">
      <c r="A84" s="447" t="s">
        <v>24</v>
      </c>
      <c r="B84" s="39" t="s">
        <v>25</v>
      </c>
      <c r="C84" s="39"/>
      <c r="D84" s="443">
        <v>1</v>
      </c>
      <c r="H84" s="12"/>
      <c r="I84" s="12"/>
      <c r="J84" s="12"/>
      <c r="K84" s="12"/>
      <c r="L84" s="12"/>
      <c r="M84" s="12"/>
      <c r="N84" s="12"/>
      <c r="O84" s="12"/>
      <c r="P84" s="12"/>
      <c r="Q84" s="12"/>
      <c r="R84" s="12"/>
      <c r="S84" s="12"/>
      <c r="T84" s="12"/>
      <c r="U84" s="12"/>
      <c r="V84" s="12"/>
      <c r="W84" s="12"/>
      <c r="X84" s="12"/>
      <c r="Y84" s="12"/>
      <c r="Z84" s="12"/>
      <c r="AA84" s="12"/>
      <c r="AB84" s="12"/>
      <c r="AC84" s="12"/>
      <c r="AD84" s="12"/>
      <c r="AE84" s="12"/>
      <c r="AF84" s="12"/>
      <c r="AG84" s="12"/>
      <c r="AH84" s="12"/>
      <c r="AI84" s="12"/>
      <c r="AJ84" s="12"/>
      <c r="AK84" s="12"/>
      <c r="AL84" s="12"/>
      <c r="AM84" s="12"/>
      <c r="AN84" s="12"/>
      <c r="AO84" s="12"/>
      <c r="AP84" s="12"/>
      <c r="AQ84" s="12"/>
      <c r="AR84" s="12"/>
      <c r="AS84" s="12"/>
      <c r="AT84" s="12"/>
      <c r="AU84" s="12"/>
      <c r="AV84" s="12"/>
      <c r="AW84" s="12"/>
      <c r="AX84" s="12"/>
      <c r="AY84" s="12"/>
      <c r="AZ84" s="12"/>
      <c r="BA84" s="12"/>
      <c r="BB84" s="12"/>
      <c r="BC84" s="12"/>
      <c r="BD84" s="12"/>
      <c r="BE84" s="12"/>
      <c r="BF84" s="12"/>
      <c r="BG84" s="12"/>
      <c r="BH84" s="12"/>
      <c r="BI84" s="12"/>
      <c r="BJ84" s="12"/>
      <c r="BK84" s="12"/>
      <c r="BL84" s="12"/>
      <c r="BM84" s="12"/>
      <c r="BN84" s="12"/>
      <c r="BO84" s="12"/>
      <c r="BP84" s="12"/>
      <c r="BQ84" s="12"/>
      <c r="BR84" s="12"/>
      <c r="BS84" s="12"/>
      <c r="BT84" s="12"/>
      <c r="BU84" s="12"/>
      <c r="BV84" s="12"/>
      <c r="BW84" s="12"/>
      <c r="BX84" s="12"/>
      <c r="BY84" s="12"/>
      <c r="BZ84" s="12"/>
      <c r="CA84" s="12"/>
      <c r="CB84" s="12"/>
      <c r="CC84" s="12"/>
      <c r="CD84" s="12"/>
      <c r="CE84" s="12"/>
      <c r="CF84" s="12"/>
      <c r="CG84" s="12"/>
      <c r="CH84" s="12"/>
      <c r="CI84" s="12"/>
      <c r="CJ84" s="12"/>
      <c r="CK84" s="12"/>
      <c r="CL84" s="13"/>
    </row>
    <row r="85" spans="1:90" x14ac:dyDescent="0.3">
      <c r="A85" s="448"/>
      <c r="B85" s="39" t="s">
        <v>27</v>
      </c>
      <c r="C85" s="39"/>
      <c r="D85" s="443"/>
      <c r="H85" s="12"/>
      <c r="I85" s="12"/>
      <c r="J85" s="12"/>
      <c r="K85" s="12"/>
      <c r="L85" s="12"/>
      <c r="M85" s="12"/>
      <c r="N85" s="12"/>
      <c r="O85" s="12"/>
      <c r="P85" s="12"/>
      <c r="Q85" s="12"/>
      <c r="R85" s="12"/>
      <c r="S85" s="12"/>
      <c r="T85" s="12"/>
      <c r="U85" s="12"/>
      <c r="V85" s="12"/>
      <c r="W85" s="12"/>
      <c r="X85" s="12"/>
      <c r="Y85" s="12"/>
      <c r="Z85" s="12"/>
      <c r="AA85" s="12"/>
      <c r="AB85" s="12"/>
      <c r="AC85" s="12"/>
      <c r="AD85" s="12"/>
      <c r="AE85" s="12"/>
      <c r="AF85" s="12"/>
      <c r="AG85" s="12"/>
      <c r="AH85" s="12"/>
      <c r="AI85" s="12"/>
      <c r="AJ85" s="12"/>
      <c r="AK85" s="12"/>
      <c r="AL85" s="12"/>
      <c r="AM85" s="12"/>
      <c r="AN85" s="12"/>
      <c r="AO85" s="12"/>
      <c r="AP85" s="12"/>
      <c r="AQ85" s="12"/>
      <c r="AR85" s="12"/>
      <c r="AS85" s="12"/>
      <c r="AT85" s="12"/>
      <c r="AU85" s="12"/>
      <c r="AV85" s="12"/>
      <c r="AW85" s="12"/>
      <c r="AX85" s="12"/>
      <c r="AY85" s="12"/>
      <c r="AZ85" s="12"/>
      <c r="BA85" s="12"/>
      <c r="BB85" s="12"/>
      <c r="BC85" s="12"/>
      <c r="BD85" s="12"/>
      <c r="BE85" s="12"/>
      <c r="BF85" s="12"/>
      <c r="BG85" s="12"/>
      <c r="BH85" s="12"/>
      <c r="BI85" s="12"/>
      <c r="BJ85" s="12"/>
      <c r="BK85" s="12"/>
      <c r="BL85" s="12"/>
      <c r="BM85" s="12"/>
      <c r="BN85" s="12"/>
      <c r="BO85" s="12"/>
      <c r="BP85" s="12"/>
      <c r="BQ85" s="12"/>
      <c r="BR85" s="12"/>
      <c r="BS85" s="12"/>
      <c r="BT85" s="12"/>
      <c r="BU85" s="12"/>
      <c r="BV85" s="12"/>
      <c r="BW85" s="12"/>
      <c r="BX85" s="12"/>
      <c r="BY85" s="12"/>
      <c r="BZ85" s="12"/>
      <c r="CA85" s="12"/>
      <c r="CB85" s="12"/>
      <c r="CC85" s="12"/>
      <c r="CD85" s="12"/>
      <c r="CE85" s="12"/>
      <c r="CF85" s="12"/>
      <c r="CG85" s="12"/>
      <c r="CH85" s="12"/>
      <c r="CI85" s="12"/>
      <c r="CJ85" s="12"/>
      <c r="CK85" s="12"/>
      <c r="CL85" s="13"/>
    </row>
    <row r="86" spans="1:90" x14ac:dyDescent="0.3">
      <c r="A86" s="448"/>
      <c r="B86" s="39" t="s">
        <v>28</v>
      </c>
      <c r="C86" s="39"/>
      <c r="D86" s="443"/>
      <c r="H86" s="12"/>
      <c r="I86" s="12"/>
      <c r="J86" s="12"/>
      <c r="K86" s="12"/>
      <c r="L86" s="12"/>
      <c r="M86" s="12"/>
      <c r="N86" s="12"/>
      <c r="O86" s="12"/>
      <c r="P86" s="12"/>
      <c r="Q86" s="12"/>
      <c r="R86" s="12"/>
      <c r="S86" s="12"/>
      <c r="T86" s="12"/>
      <c r="U86" s="12"/>
      <c r="V86" s="12"/>
      <c r="W86" s="12"/>
      <c r="X86" s="12"/>
      <c r="Y86" s="12"/>
      <c r="Z86" s="12"/>
      <c r="AA86" s="12"/>
      <c r="AB86" s="12"/>
      <c r="AC86" s="12"/>
      <c r="AD86" s="12"/>
      <c r="AE86" s="12"/>
      <c r="AF86" s="12"/>
      <c r="AG86" s="12"/>
      <c r="AH86" s="12"/>
      <c r="AI86" s="12"/>
      <c r="AJ86" s="12"/>
      <c r="AK86" s="12"/>
      <c r="AL86" s="12"/>
      <c r="AM86" s="12"/>
      <c r="AN86" s="12"/>
      <c r="AO86" s="12"/>
      <c r="AP86" s="12"/>
      <c r="AQ86" s="12"/>
      <c r="AR86" s="12"/>
      <c r="AS86" s="12"/>
      <c r="AT86" s="12"/>
      <c r="AU86" s="12"/>
      <c r="AV86" s="12"/>
      <c r="AW86" s="12"/>
      <c r="AX86" s="12"/>
      <c r="AY86" s="12"/>
      <c r="AZ86" s="12"/>
      <c r="BA86" s="12"/>
      <c r="BB86" s="12"/>
      <c r="BC86" s="12"/>
      <c r="BD86" s="12"/>
      <c r="BE86" s="12"/>
      <c r="BF86" s="12"/>
      <c r="BG86" s="12"/>
      <c r="BH86" s="12"/>
      <c r="BI86" s="12"/>
      <c r="BJ86" s="12"/>
      <c r="BK86" s="12"/>
      <c r="BL86" s="12"/>
      <c r="BM86" s="12"/>
      <c r="BN86" s="12"/>
      <c r="BO86" s="12"/>
      <c r="BP86" s="12"/>
      <c r="BQ86" s="12"/>
      <c r="BR86" s="12"/>
      <c r="BS86" s="12"/>
      <c r="BT86" s="12"/>
      <c r="BU86" s="12"/>
      <c r="BV86" s="12"/>
      <c r="BW86" s="12"/>
      <c r="BX86" s="12"/>
      <c r="BY86" s="12"/>
      <c r="BZ86" s="12"/>
      <c r="CA86" s="12"/>
      <c r="CB86" s="12"/>
      <c r="CC86" s="12"/>
      <c r="CD86" s="12"/>
      <c r="CE86" s="12"/>
      <c r="CF86" s="12"/>
      <c r="CG86" s="12"/>
      <c r="CH86" s="12"/>
      <c r="CI86" s="12"/>
      <c r="CJ86" s="12"/>
      <c r="CK86" s="12"/>
      <c r="CL86" s="13"/>
    </row>
    <row r="87" spans="1:90" x14ac:dyDescent="0.3">
      <c r="A87" s="448"/>
      <c r="B87" s="39" t="s">
        <v>781</v>
      </c>
      <c r="C87" s="39"/>
      <c r="D87" s="443"/>
      <c r="H87" s="12"/>
      <c r="I87" s="12"/>
      <c r="J87" s="12"/>
      <c r="K87" s="12"/>
      <c r="L87" s="12"/>
      <c r="M87" s="12"/>
      <c r="N87" s="12"/>
      <c r="O87" s="12"/>
      <c r="P87" s="12"/>
      <c r="Q87" s="12"/>
      <c r="R87" s="12"/>
      <c r="S87" s="12"/>
      <c r="T87" s="12"/>
      <c r="U87" s="12"/>
      <c r="V87" s="12"/>
      <c r="W87" s="12"/>
      <c r="X87" s="12"/>
      <c r="Y87" s="12"/>
      <c r="Z87" s="12"/>
      <c r="AA87" s="12"/>
      <c r="AB87" s="12"/>
      <c r="AC87" s="12"/>
      <c r="AD87" s="12"/>
      <c r="AE87" s="12"/>
      <c r="AF87" s="12"/>
      <c r="AG87" s="12"/>
      <c r="AH87" s="12"/>
      <c r="AI87" s="12"/>
      <c r="AJ87" s="12"/>
      <c r="AK87" s="12"/>
      <c r="AL87" s="12"/>
      <c r="AM87" s="12"/>
      <c r="AN87" s="12"/>
      <c r="AO87" s="12"/>
      <c r="AP87" s="12"/>
      <c r="AQ87" s="12"/>
      <c r="AR87" s="12"/>
      <c r="AS87" s="12"/>
      <c r="AT87" s="12"/>
      <c r="AU87" s="12"/>
      <c r="AV87" s="12"/>
      <c r="AW87" s="12"/>
      <c r="AX87" s="12"/>
      <c r="AY87" s="12"/>
      <c r="AZ87" s="12"/>
      <c r="BA87" s="12"/>
      <c r="BB87" s="12"/>
      <c r="BC87" s="12"/>
      <c r="BD87" s="12"/>
      <c r="BE87" s="12"/>
      <c r="BF87" s="12"/>
      <c r="BG87" s="12"/>
      <c r="BH87" s="12"/>
      <c r="BI87" s="12"/>
      <c r="BJ87" s="12"/>
      <c r="BK87" s="12"/>
      <c r="BL87" s="12"/>
      <c r="BM87" s="12"/>
      <c r="BN87" s="12"/>
      <c r="BO87" s="12"/>
      <c r="BP87" s="12"/>
      <c r="BQ87" s="12"/>
      <c r="BR87" s="12"/>
      <c r="BS87" s="12"/>
      <c r="BT87" s="12"/>
      <c r="BU87" s="12"/>
      <c r="BV87" s="12"/>
      <c r="BW87" s="12"/>
      <c r="BX87" s="12"/>
      <c r="BY87" s="12"/>
      <c r="BZ87" s="12"/>
      <c r="CA87" s="12"/>
      <c r="CB87" s="12"/>
      <c r="CC87" s="12"/>
      <c r="CD87" s="12"/>
      <c r="CE87" s="12"/>
      <c r="CF87" s="12"/>
      <c r="CG87" s="12"/>
      <c r="CH87" s="12"/>
      <c r="CI87" s="12"/>
      <c r="CJ87" s="12"/>
      <c r="CK87" s="12"/>
      <c r="CL87" s="13"/>
    </row>
    <row r="88" spans="1:90" x14ac:dyDescent="0.3">
      <c r="A88" s="447" t="s">
        <v>26</v>
      </c>
      <c r="B88" s="39" t="s">
        <v>18</v>
      </c>
      <c r="C88" s="39"/>
      <c r="D88" s="443">
        <v>1</v>
      </c>
      <c r="E88" s="44"/>
      <c r="F88" s="44"/>
      <c r="H88" s="12"/>
      <c r="I88" s="12"/>
      <c r="J88" s="12"/>
      <c r="K88" s="12"/>
      <c r="L88" s="12"/>
      <c r="M88" s="12"/>
      <c r="N88" s="12"/>
      <c r="O88" s="12"/>
      <c r="P88" s="12"/>
      <c r="Q88" s="12"/>
      <c r="R88" s="12"/>
      <c r="S88" s="12"/>
      <c r="T88" s="12"/>
      <c r="U88" s="12"/>
      <c r="V88" s="12"/>
      <c r="W88" s="12"/>
      <c r="X88" s="12"/>
      <c r="Y88" s="12"/>
      <c r="Z88" s="12"/>
      <c r="AA88" s="12"/>
      <c r="AB88" s="12"/>
      <c r="AC88" s="12"/>
      <c r="AD88" s="12"/>
      <c r="AE88" s="12"/>
      <c r="AF88" s="12"/>
      <c r="AG88" s="12"/>
      <c r="AH88" s="12"/>
      <c r="AI88" s="12"/>
      <c r="AJ88" s="12"/>
      <c r="AK88" s="12"/>
      <c r="AL88" s="12"/>
      <c r="AM88" s="12"/>
      <c r="AN88" s="12"/>
      <c r="AO88" s="12"/>
      <c r="AP88" s="12"/>
      <c r="AQ88" s="12"/>
      <c r="AR88" s="12"/>
      <c r="AS88" s="12"/>
      <c r="AT88" s="12"/>
      <c r="AU88" s="12"/>
      <c r="AV88" s="12"/>
      <c r="AW88" s="12"/>
      <c r="AX88" s="12"/>
      <c r="AY88" s="12"/>
      <c r="AZ88" s="12"/>
      <c r="BA88" s="12"/>
      <c r="BB88" s="12"/>
      <c r="BC88" s="12"/>
      <c r="BD88" s="12"/>
      <c r="BE88" s="12"/>
      <c r="BF88" s="12"/>
      <c r="BG88" s="12"/>
      <c r="BH88" s="12"/>
      <c r="BI88" s="12"/>
      <c r="BJ88" s="12"/>
      <c r="BK88" s="12"/>
      <c r="BL88" s="12"/>
      <c r="BM88" s="12"/>
      <c r="BN88" s="12"/>
      <c r="BO88" s="12"/>
      <c r="BP88" s="12"/>
      <c r="BQ88" s="12"/>
      <c r="BR88" s="12"/>
      <c r="BS88" s="12"/>
      <c r="BT88" s="12"/>
      <c r="BU88" s="12"/>
      <c r="BV88" s="12"/>
      <c r="BW88" s="12"/>
      <c r="BX88" s="12"/>
      <c r="BY88" s="12"/>
      <c r="BZ88" s="12"/>
      <c r="CA88" s="12"/>
      <c r="CB88" s="12"/>
      <c r="CC88" s="12"/>
      <c r="CD88" s="12"/>
      <c r="CE88" s="12"/>
      <c r="CF88" s="12"/>
      <c r="CG88" s="12"/>
      <c r="CH88" s="12"/>
      <c r="CI88" s="12"/>
      <c r="CJ88" s="12"/>
      <c r="CK88" s="12"/>
      <c r="CL88" s="13"/>
    </row>
    <row r="89" spans="1:90" x14ac:dyDescent="0.3">
      <c r="A89" s="448"/>
      <c r="B89" s="39" t="s">
        <v>20</v>
      </c>
      <c r="C89" s="39"/>
      <c r="D89" s="443"/>
      <c r="E89" s="44"/>
      <c r="F89" s="44"/>
      <c r="H89" s="12"/>
      <c r="I89" s="12"/>
      <c r="J89" s="12"/>
      <c r="K89" s="12"/>
      <c r="L89" s="12"/>
      <c r="M89" s="12"/>
      <c r="N89" s="12"/>
      <c r="O89" s="12"/>
      <c r="P89" s="12"/>
      <c r="Q89" s="12"/>
      <c r="R89" s="12"/>
      <c r="S89" s="12"/>
      <c r="T89" s="12"/>
      <c r="U89" s="12"/>
      <c r="V89" s="12"/>
      <c r="W89" s="12"/>
      <c r="X89" s="12"/>
      <c r="Y89" s="12"/>
      <c r="Z89" s="12"/>
      <c r="AA89" s="12"/>
      <c r="AB89" s="12"/>
      <c r="AC89" s="12"/>
      <c r="AD89" s="12"/>
      <c r="AE89" s="12"/>
      <c r="AF89" s="12"/>
      <c r="AG89" s="12"/>
      <c r="AH89" s="12"/>
      <c r="AI89" s="12"/>
      <c r="AJ89" s="12"/>
      <c r="AK89" s="12"/>
      <c r="AL89" s="12"/>
      <c r="AM89" s="12"/>
      <c r="AN89" s="12"/>
      <c r="AO89" s="12"/>
      <c r="AP89" s="12"/>
      <c r="AQ89" s="12"/>
      <c r="AR89" s="12"/>
      <c r="AS89" s="12"/>
      <c r="AT89" s="12"/>
      <c r="AU89" s="12"/>
      <c r="AV89" s="12"/>
      <c r="AW89" s="12"/>
      <c r="AX89" s="12"/>
      <c r="AY89" s="12"/>
      <c r="AZ89" s="12"/>
      <c r="BA89" s="12"/>
      <c r="BB89" s="12"/>
      <c r="BC89" s="12"/>
      <c r="BD89" s="12"/>
      <c r="BE89" s="12"/>
      <c r="BF89" s="12"/>
      <c r="BG89" s="12"/>
      <c r="BH89" s="12"/>
      <c r="BI89" s="12"/>
      <c r="BJ89" s="12"/>
      <c r="BK89" s="12"/>
      <c r="BL89" s="12"/>
      <c r="BM89" s="12"/>
      <c r="BN89" s="12"/>
      <c r="BO89" s="12"/>
      <c r="BP89" s="12"/>
      <c r="BQ89" s="12"/>
      <c r="BR89" s="12"/>
      <c r="BS89" s="12"/>
      <c r="BT89" s="12"/>
      <c r="BU89" s="12"/>
      <c r="BV89" s="12"/>
      <c r="BW89" s="12"/>
      <c r="BX89" s="12"/>
      <c r="BY89" s="12"/>
      <c r="BZ89" s="12"/>
      <c r="CA89" s="12"/>
      <c r="CB89" s="12"/>
      <c r="CC89" s="12"/>
      <c r="CD89" s="12"/>
      <c r="CE89" s="12"/>
      <c r="CF89" s="12"/>
      <c r="CG89" s="12"/>
      <c r="CH89" s="12"/>
      <c r="CI89" s="12"/>
      <c r="CJ89" s="12"/>
      <c r="CK89" s="12"/>
      <c r="CL89" s="13"/>
    </row>
    <row r="90" spans="1:90" x14ac:dyDescent="0.3">
      <c r="A90" s="448"/>
      <c r="B90" s="39" t="s">
        <v>22</v>
      </c>
      <c r="C90" s="39"/>
      <c r="D90" s="443"/>
      <c r="E90" s="44"/>
      <c r="F90" s="44"/>
      <c r="G90" s="12"/>
      <c r="H90" s="12"/>
      <c r="I90" s="12"/>
      <c r="J90" s="12"/>
      <c r="K90" s="12"/>
      <c r="L90" s="12"/>
      <c r="M90" s="12"/>
      <c r="N90" s="12"/>
      <c r="O90" s="12"/>
      <c r="P90" s="12"/>
      <c r="Q90" s="12"/>
      <c r="R90" s="12"/>
      <c r="S90" s="12"/>
      <c r="T90" s="12"/>
      <c r="U90" s="12"/>
      <c r="V90" s="12"/>
      <c r="W90" s="12"/>
      <c r="X90" s="12"/>
      <c r="Y90" s="12"/>
      <c r="Z90" s="12"/>
      <c r="AA90" s="12"/>
      <c r="AB90" s="12"/>
      <c r="AC90" s="12"/>
      <c r="AD90" s="12"/>
      <c r="AE90" s="12"/>
      <c r="AF90" s="12"/>
      <c r="AG90" s="12"/>
      <c r="AH90" s="12"/>
      <c r="AI90" s="12"/>
      <c r="AJ90" s="12"/>
      <c r="AK90" s="12"/>
      <c r="AL90" s="12"/>
      <c r="AM90" s="12"/>
      <c r="AN90" s="12"/>
      <c r="AO90" s="12"/>
      <c r="AP90" s="12"/>
      <c r="AQ90" s="12"/>
      <c r="AR90" s="12"/>
      <c r="AS90" s="12"/>
      <c r="AT90" s="12"/>
      <c r="AU90" s="12"/>
      <c r="AV90" s="12"/>
      <c r="AW90" s="12"/>
      <c r="AX90" s="12"/>
      <c r="AY90" s="12"/>
      <c r="AZ90" s="12"/>
      <c r="BA90" s="12"/>
      <c r="BB90" s="12"/>
      <c r="BC90" s="12"/>
      <c r="BD90" s="12"/>
      <c r="BE90" s="12"/>
      <c r="BF90" s="12"/>
      <c r="BG90" s="12"/>
      <c r="BH90" s="12"/>
      <c r="BI90" s="12"/>
      <c r="BJ90" s="12"/>
      <c r="BK90" s="12"/>
      <c r="BL90" s="12"/>
      <c r="BM90" s="12"/>
      <c r="BN90" s="12"/>
      <c r="BO90" s="12"/>
      <c r="BP90" s="12"/>
      <c r="BQ90" s="12"/>
      <c r="BR90" s="12"/>
      <c r="BS90" s="12"/>
      <c r="BT90" s="12"/>
      <c r="BU90" s="12"/>
      <c r="BV90" s="12"/>
      <c r="BW90" s="12"/>
      <c r="BX90" s="12"/>
      <c r="BY90" s="12"/>
      <c r="BZ90" s="12"/>
      <c r="CA90" s="12"/>
      <c r="CB90" s="12"/>
      <c r="CC90" s="12"/>
      <c r="CD90" s="12"/>
      <c r="CE90" s="12"/>
      <c r="CF90" s="12"/>
      <c r="CG90" s="12"/>
      <c r="CH90" s="12"/>
      <c r="CI90" s="12"/>
      <c r="CJ90" s="12"/>
      <c r="CK90" s="12"/>
      <c r="CL90" s="13"/>
    </row>
    <row r="91" spans="1:90" x14ac:dyDescent="0.3">
      <c r="A91" s="448"/>
      <c r="B91" s="39" t="s">
        <v>782</v>
      </c>
      <c r="C91" s="39"/>
      <c r="D91" s="443"/>
      <c r="E91" s="44"/>
      <c r="F91" s="44"/>
      <c r="G91" s="12"/>
      <c r="H91" s="12"/>
      <c r="I91" s="12"/>
      <c r="J91" s="12"/>
      <c r="K91" s="12"/>
      <c r="L91" s="12"/>
      <c r="M91" s="12"/>
      <c r="N91" s="12"/>
      <c r="O91" s="12"/>
      <c r="P91" s="12"/>
      <c r="Q91" s="12"/>
      <c r="R91" s="12"/>
      <c r="S91" s="12"/>
      <c r="T91" s="12"/>
      <c r="U91" s="12"/>
      <c r="V91" s="12"/>
      <c r="W91" s="12"/>
      <c r="X91" s="12"/>
      <c r="Y91" s="12"/>
      <c r="Z91" s="12"/>
      <c r="AA91" s="12"/>
      <c r="AB91" s="12"/>
      <c r="AC91" s="12"/>
      <c r="AD91" s="12"/>
      <c r="AE91" s="12"/>
      <c r="AF91" s="12"/>
      <c r="AG91" s="12"/>
      <c r="AH91" s="12"/>
      <c r="AI91" s="12"/>
      <c r="AJ91" s="12"/>
      <c r="AK91" s="12"/>
      <c r="AL91" s="12"/>
      <c r="AM91" s="12"/>
      <c r="AN91" s="12"/>
      <c r="AO91" s="12"/>
      <c r="AP91" s="12"/>
      <c r="AQ91" s="12"/>
      <c r="AR91" s="12"/>
      <c r="AS91" s="12"/>
      <c r="AT91" s="12"/>
      <c r="AU91" s="12"/>
      <c r="AV91" s="12"/>
      <c r="AW91" s="12"/>
      <c r="AX91" s="12"/>
      <c r="AY91" s="12"/>
      <c r="AZ91" s="12"/>
      <c r="BA91" s="12"/>
      <c r="BB91" s="12"/>
      <c r="BC91" s="12"/>
      <c r="BD91" s="12"/>
      <c r="BE91" s="12"/>
      <c r="BF91" s="12"/>
      <c r="BG91" s="12"/>
      <c r="BH91" s="12"/>
      <c r="BI91" s="12"/>
      <c r="BJ91" s="12"/>
      <c r="BK91" s="12"/>
      <c r="BL91" s="12"/>
      <c r="BM91" s="12"/>
      <c r="BN91" s="12"/>
      <c r="BO91" s="12"/>
      <c r="BP91" s="12"/>
      <c r="BQ91" s="12"/>
      <c r="BR91" s="12"/>
      <c r="BS91" s="12"/>
      <c r="BT91" s="12"/>
      <c r="BU91" s="12"/>
      <c r="BV91" s="12"/>
      <c r="BW91" s="12"/>
      <c r="BX91" s="12"/>
      <c r="BY91" s="12"/>
      <c r="BZ91" s="12"/>
      <c r="CA91" s="12"/>
      <c r="CB91" s="12"/>
      <c r="CC91" s="12"/>
      <c r="CD91" s="12"/>
      <c r="CE91" s="12"/>
      <c r="CF91" s="12"/>
      <c r="CG91" s="12"/>
      <c r="CH91" s="12"/>
      <c r="CI91" s="12"/>
      <c r="CJ91" s="12"/>
      <c r="CK91" s="12"/>
      <c r="CL91" s="13"/>
    </row>
    <row r="92" spans="1:90" x14ac:dyDescent="0.3">
      <c r="A92" s="447" t="s">
        <v>40</v>
      </c>
      <c r="B92" s="39" t="s">
        <v>41</v>
      </c>
      <c r="C92" s="39"/>
      <c r="D92" s="443">
        <v>1</v>
      </c>
      <c r="E92" s="44"/>
      <c r="F92" s="44"/>
      <c r="G92" s="12"/>
      <c r="H92" s="12"/>
      <c r="I92" s="12"/>
      <c r="J92" s="12"/>
      <c r="K92" s="12"/>
      <c r="L92" s="12"/>
      <c r="M92" s="12"/>
      <c r="N92" s="12"/>
      <c r="O92" s="12"/>
      <c r="P92" s="12"/>
      <c r="Q92" s="12"/>
      <c r="R92" s="12"/>
      <c r="S92" s="12"/>
      <c r="T92" s="12"/>
      <c r="U92" s="12"/>
      <c r="V92" s="12"/>
      <c r="W92" s="12"/>
      <c r="X92" s="12"/>
      <c r="Y92" s="12"/>
      <c r="Z92" s="12"/>
      <c r="AA92" s="12"/>
      <c r="AB92" s="12"/>
      <c r="AC92" s="12"/>
      <c r="AD92" s="12"/>
      <c r="AE92" s="12"/>
      <c r="AF92" s="12"/>
      <c r="AG92" s="12"/>
      <c r="AH92" s="12"/>
      <c r="AI92" s="12"/>
      <c r="AJ92" s="12"/>
      <c r="AK92" s="12"/>
      <c r="AL92" s="12"/>
      <c r="AM92" s="12"/>
      <c r="AN92" s="12"/>
      <c r="AO92" s="12"/>
      <c r="AP92" s="12"/>
      <c r="AQ92" s="12"/>
      <c r="AR92" s="12"/>
      <c r="AS92" s="12"/>
      <c r="AT92" s="12"/>
      <c r="AU92" s="12"/>
      <c r="AV92" s="12"/>
      <c r="AW92" s="12"/>
      <c r="AX92" s="12"/>
      <c r="AY92" s="12"/>
      <c r="AZ92" s="12"/>
      <c r="BA92" s="12"/>
      <c r="BB92" s="12"/>
      <c r="BC92" s="12"/>
      <c r="BD92" s="12"/>
      <c r="BE92" s="12"/>
      <c r="BF92" s="12"/>
      <c r="BG92" s="12"/>
      <c r="BH92" s="12"/>
      <c r="BI92" s="12"/>
      <c r="BJ92" s="12"/>
      <c r="BK92" s="12"/>
      <c r="BL92" s="12"/>
      <c r="BM92" s="12"/>
      <c r="BN92" s="12"/>
      <c r="BO92" s="12"/>
      <c r="BP92" s="12"/>
      <c r="BQ92" s="12"/>
      <c r="BR92" s="12"/>
      <c r="BS92" s="12"/>
      <c r="BT92" s="12"/>
      <c r="BU92" s="12"/>
      <c r="BV92" s="12"/>
      <c r="BW92" s="12"/>
      <c r="BX92" s="12"/>
      <c r="BY92" s="12"/>
      <c r="BZ92" s="12"/>
      <c r="CA92" s="12"/>
      <c r="CB92" s="12"/>
      <c r="CC92" s="12"/>
      <c r="CD92" s="12"/>
      <c r="CE92" s="12"/>
      <c r="CF92" s="12"/>
      <c r="CG92" s="12"/>
      <c r="CH92" s="12"/>
      <c r="CI92" s="12"/>
      <c r="CJ92" s="12"/>
      <c r="CK92" s="12"/>
      <c r="CL92" s="13"/>
    </row>
    <row r="93" spans="1:90" x14ac:dyDescent="0.3">
      <c r="A93" s="448"/>
      <c r="B93" s="39" t="s">
        <v>43</v>
      </c>
      <c r="C93" s="39"/>
      <c r="D93" s="443"/>
      <c r="E93" s="44"/>
      <c r="F93" s="61"/>
      <c r="G93" s="12"/>
      <c r="H93" s="12"/>
      <c r="I93" s="12"/>
      <c r="J93" s="12"/>
      <c r="K93" s="12"/>
      <c r="L93" s="12"/>
      <c r="M93" s="12"/>
      <c r="N93" s="12"/>
      <c r="O93" s="12"/>
      <c r="P93" s="12"/>
      <c r="Q93" s="12"/>
      <c r="R93" s="12"/>
      <c r="S93" s="12"/>
      <c r="T93" s="12"/>
      <c r="U93" s="12"/>
      <c r="V93" s="12"/>
      <c r="W93" s="12"/>
      <c r="X93" s="12"/>
      <c r="Y93" s="12"/>
      <c r="Z93" s="12"/>
      <c r="AA93" s="12"/>
      <c r="AB93" s="12"/>
      <c r="AC93" s="12"/>
      <c r="AD93" s="12"/>
      <c r="AE93" s="12"/>
      <c r="AF93" s="12"/>
      <c r="AG93" s="12"/>
      <c r="AH93" s="12"/>
      <c r="AI93" s="12"/>
      <c r="AJ93" s="12"/>
      <c r="AK93" s="12"/>
      <c r="AL93" s="12"/>
      <c r="AM93" s="12"/>
      <c r="AN93" s="12"/>
      <c r="AO93" s="12"/>
      <c r="AP93" s="12"/>
      <c r="AQ93" s="12"/>
      <c r="AR93" s="12"/>
      <c r="AS93" s="12"/>
      <c r="AT93" s="12"/>
      <c r="AU93" s="12"/>
      <c r="AV93" s="12"/>
      <c r="AW93" s="12"/>
      <c r="AX93" s="12"/>
      <c r="AY93" s="12"/>
      <c r="AZ93" s="12"/>
      <c r="BA93" s="12"/>
      <c r="BB93" s="12"/>
      <c r="BC93" s="12"/>
      <c r="BD93" s="12"/>
      <c r="BE93" s="12"/>
      <c r="BF93" s="12"/>
      <c r="BG93" s="12"/>
      <c r="BH93" s="12"/>
      <c r="BI93" s="12"/>
      <c r="BJ93" s="12"/>
      <c r="BK93" s="12"/>
      <c r="BL93" s="12"/>
      <c r="BM93" s="12"/>
      <c r="BN93" s="12"/>
      <c r="BO93" s="12"/>
      <c r="BP93" s="12"/>
      <c r="BQ93" s="12"/>
      <c r="BR93" s="12"/>
      <c r="BS93" s="12"/>
      <c r="BT93" s="12"/>
      <c r="BU93" s="12"/>
      <c r="BV93" s="12"/>
      <c r="BW93" s="12"/>
      <c r="BX93" s="12"/>
      <c r="BY93" s="12"/>
      <c r="BZ93" s="12"/>
      <c r="CA93" s="12"/>
      <c r="CB93" s="12"/>
      <c r="CC93" s="12"/>
      <c r="CD93" s="12"/>
      <c r="CE93" s="12"/>
      <c r="CF93" s="12"/>
      <c r="CG93" s="12"/>
      <c r="CH93" s="12"/>
      <c r="CI93" s="12"/>
      <c r="CJ93" s="12"/>
      <c r="CK93" s="12"/>
      <c r="CL93" s="13"/>
    </row>
    <row r="94" spans="1:90" x14ac:dyDescent="0.3">
      <c r="A94" s="448"/>
      <c r="B94" s="39" t="s">
        <v>783</v>
      </c>
      <c r="C94" s="39"/>
      <c r="D94" s="443"/>
      <c r="E94" s="44"/>
      <c r="F94" s="61"/>
      <c r="G94" s="12"/>
      <c r="H94" s="12"/>
      <c r="I94" s="12"/>
      <c r="J94" s="12"/>
      <c r="K94" s="12"/>
      <c r="L94" s="12"/>
      <c r="M94" s="12"/>
      <c r="N94" s="12"/>
      <c r="O94" s="12"/>
      <c r="P94" s="12"/>
      <c r="Q94" s="12"/>
      <c r="R94" s="12"/>
      <c r="S94" s="12"/>
      <c r="T94" s="12"/>
      <c r="U94" s="12"/>
      <c r="V94" s="12"/>
      <c r="W94" s="12"/>
      <c r="X94" s="12"/>
      <c r="Y94" s="12"/>
      <c r="Z94" s="12"/>
      <c r="AA94" s="12"/>
      <c r="AB94" s="12"/>
      <c r="AC94" s="12"/>
      <c r="AD94" s="12"/>
      <c r="AE94" s="12"/>
      <c r="AF94" s="12"/>
      <c r="AG94" s="12"/>
      <c r="AH94" s="12"/>
      <c r="AI94" s="12"/>
      <c r="AJ94" s="12"/>
      <c r="AK94" s="12"/>
      <c r="AL94" s="12"/>
      <c r="AM94" s="12"/>
      <c r="AN94" s="12"/>
      <c r="AO94" s="12"/>
      <c r="AP94" s="12"/>
      <c r="AQ94" s="12"/>
      <c r="AR94" s="12"/>
      <c r="AS94" s="12"/>
      <c r="AT94" s="12"/>
      <c r="AU94" s="12"/>
      <c r="AV94" s="12"/>
      <c r="AW94" s="12"/>
      <c r="AX94" s="12"/>
      <c r="AY94" s="12"/>
      <c r="AZ94" s="12"/>
      <c r="BA94" s="12"/>
      <c r="BB94" s="12"/>
      <c r="BC94" s="12"/>
      <c r="BD94" s="12"/>
      <c r="BE94" s="12"/>
      <c r="BF94" s="12"/>
      <c r="BG94" s="12"/>
      <c r="BH94" s="12"/>
      <c r="BI94" s="12"/>
      <c r="BJ94" s="12"/>
      <c r="BK94" s="12"/>
      <c r="BL94" s="12"/>
      <c r="BM94" s="12"/>
      <c r="BN94" s="12"/>
      <c r="BO94" s="12"/>
      <c r="BP94" s="12"/>
      <c r="BQ94" s="12"/>
      <c r="BR94" s="12"/>
      <c r="BS94" s="12"/>
      <c r="BT94" s="12"/>
      <c r="BU94" s="12"/>
      <c r="BV94" s="12"/>
      <c r="BW94" s="12"/>
      <c r="BX94" s="12"/>
      <c r="BY94" s="12"/>
      <c r="BZ94" s="12"/>
      <c r="CA94" s="12"/>
      <c r="CB94" s="12"/>
      <c r="CC94" s="12"/>
      <c r="CD94" s="12"/>
      <c r="CE94" s="12"/>
      <c r="CF94" s="12"/>
      <c r="CG94" s="12"/>
      <c r="CH94" s="12"/>
      <c r="CI94" s="12"/>
      <c r="CJ94" s="12"/>
      <c r="CK94" s="12"/>
      <c r="CL94" s="13"/>
    </row>
    <row r="95" spans="1:90" x14ac:dyDescent="0.3">
      <c r="A95" s="448"/>
      <c r="B95" s="39"/>
      <c r="C95" s="39"/>
      <c r="D95" s="443"/>
      <c r="E95" s="44"/>
      <c r="F95" s="61"/>
      <c r="G95" s="12"/>
      <c r="H95" s="12"/>
      <c r="I95" s="12"/>
      <c r="J95" s="12"/>
      <c r="K95" s="12"/>
      <c r="L95" s="12"/>
      <c r="M95" s="12"/>
      <c r="N95" s="12"/>
      <c r="O95" s="12"/>
      <c r="P95" s="12"/>
      <c r="Q95" s="12"/>
      <c r="R95" s="12"/>
      <c r="S95" s="12"/>
      <c r="T95" s="12"/>
      <c r="U95" s="12"/>
      <c r="V95" s="12"/>
      <c r="W95" s="12"/>
      <c r="X95" s="12"/>
      <c r="Y95" s="12"/>
      <c r="Z95" s="12"/>
      <c r="AA95" s="12"/>
      <c r="AB95" s="12"/>
      <c r="AC95" s="12"/>
      <c r="AD95" s="12"/>
      <c r="AE95" s="12"/>
      <c r="AF95" s="12"/>
      <c r="AG95" s="12"/>
      <c r="AH95" s="12"/>
      <c r="AI95" s="12"/>
      <c r="AJ95" s="12"/>
      <c r="AK95" s="12"/>
      <c r="AL95" s="12"/>
      <c r="AM95" s="12"/>
      <c r="AN95" s="12"/>
      <c r="AO95" s="12"/>
      <c r="AP95" s="12"/>
      <c r="AQ95" s="12"/>
      <c r="AR95" s="12"/>
      <c r="AS95" s="12"/>
      <c r="AT95" s="12"/>
      <c r="AU95" s="12"/>
      <c r="AV95" s="12"/>
      <c r="AW95" s="12"/>
      <c r="AX95" s="12"/>
      <c r="AY95" s="12"/>
      <c r="AZ95" s="12"/>
      <c r="BA95" s="12"/>
      <c r="BB95" s="12"/>
      <c r="BC95" s="12"/>
      <c r="BD95" s="12"/>
      <c r="BE95" s="12"/>
      <c r="BF95" s="12"/>
      <c r="BG95" s="12"/>
      <c r="BH95" s="12"/>
      <c r="BI95" s="12"/>
      <c r="BJ95" s="12"/>
      <c r="BK95" s="12"/>
      <c r="BL95" s="12"/>
      <c r="BM95" s="12"/>
      <c r="BN95" s="12"/>
      <c r="BO95" s="12"/>
      <c r="BP95" s="12"/>
      <c r="BQ95" s="12"/>
      <c r="BR95" s="12"/>
      <c r="BS95" s="12"/>
      <c r="BT95" s="12"/>
      <c r="BU95" s="12"/>
      <c r="BV95" s="12"/>
      <c r="BW95" s="12"/>
      <c r="BX95" s="12"/>
      <c r="BY95" s="12"/>
      <c r="BZ95" s="12"/>
      <c r="CA95" s="12"/>
      <c r="CB95" s="12"/>
      <c r="CC95" s="12"/>
      <c r="CD95" s="12"/>
      <c r="CE95" s="12"/>
      <c r="CF95" s="12"/>
      <c r="CG95" s="12"/>
      <c r="CH95" s="12"/>
      <c r="CI95" s="12"/>
      <c r="CJ95" s="12"/>
      <c r="CK95" s="12"/>
      <c r="CL95" s="13"/>
    </row>
    <row r="96" spans="1:90" x14ac:dyDescent="0.3">
      <c r="A96" s="449" t="s">
        <v>5</v>
      </c>
      <c r="B96" s="16" t="s">
        <v>4</v>
      </c>
      <c r="C96" s="75">
        <v>0.08</v>
      </c>
      <c r="D96" s="443">
        <v>1</v>
      </c>
      <c r="E96" s="44"/>
      <c r="F96" s="44"/>
      <c r="G96" s="12"/>
      <c r="H96" s="12"/>
      <c r="I96" s="12"/>
      <c r="J96" s="12"/>
      <c r="K96" s="12"/>
      <c r="L96" s="12"/>
      <c r="M96" s="12"/>
      <c r="N96" s="12"/>
      <c r="O96" s="12"/>
      <c r="P96" s="12"/>
      <c r="Q96" s="12"/>
      <c r="R96" s="12"/>
      <c r="S96" s="12"/>
      <c r="T96" s="12"/>
      <c r="U96" s="12"/>
      <c r="V96" s="12"/>
      <c r="W96" s="12"/>
      <c r="X96" s="12"/>
      <c r="Y96" s="12"/>
      <c r="Z96" s="12"/>
      <c r="AA96" s="12"/>
      <c r="AB96" s="12"/>
      <c r="AC96" s="12"/>
      <c r="AD96" s="12"/>
      <c r="AE96" s="12"/>
      <c r="AF96" s="12"/>
      <c r="AG96" s="12"/>
      <c r="AH96" s="12"/>
      <c r="AI96" s="12"/>
      <c r="AJ96" s="12"/>
      <c r="AK96" s="12"/>
      <c r="AL96" s="12"/>
      <c r="AM96" s="12"/>
      <c r="AN96" s="12"/>
      <c r="AO96" s="12"/>
      <c r="AP96" s="12"/>
      <c r="AQ96" s="12"/>
      <c r="AR96" s="12"/>
      <c r="AS96" s="12"/>
      <c r="AT96" s="12"/>
      <c r="AU96" s="12"/>
      <c r="AV96" s="12"/>
      <c r="AW96" s="12"/>
      <c r="AX96" s="12"/>
      <c r="AY96" s="12"/>
      <c r="AZ96" s="12"/>
      <c r="BA96" s="12"/>
      <c r="BB96" s="12"/>
      <c r="BC96" s="12"/>
      <c r="BD96" s="12"/>
      <c r="BE96" s="12"/>
      <c r="BF96" s="12"/>
      <c r="BG96" s="12"/>
      <c r="BH96" s="12"/>
      <c r="BI96" s="12"/>
      <c r="BJ96" s="12"/>
      <c r="BK96" s="12"/>
      <c r="BL96" s="12"/>
      <c r="BM96" s="12"/>
      <c r="BN96" s="12"/>
      <c r="BO96" s="12"/>
      <c r="BP96" s="12"/>
      <c r="BQ96" s="12"/>
      <c r="BR96" s="12"/>
      <c r="BS96" s="12"/>
      <c r="BT96" s="12"/>
      <c r="BU96" s="12"/>
      <c r="BV96" s="12"/>
      <c r="BW96" s="12"/>
      <c r="BX96" s="12"/>
      <c r="BY96" s="12"/>
      <c r="BZ96" s="12"/>
      <c r="CA96" s="12"/>
      <c r="CB96" s="12"/>
      <c r="CC96" s="12"/>
      <c r="CD96" s="12"/>
      <c r="CE96" s="12"/>
      <c r="CF96" s="12"/>
      <c r="CG96" s="12"/>
      <c r="CH96" s="12"/>
      <c r="CI96" s="12"/>
      <c r="CJ96" s="12"/>
      <c r="CK96" s="12"/>
      <c r="CL96" s="13"/>
    </row>
    <row r="97" spans="1:90" x14ac:dyDescent="0.3">
      <c r="A97" s="450"/>
      <c r="B97" s="17" t="s">
        <v>784</v>
      </c>
      <c r="C97" s="18"/>
      <c r="D97" s="443"/>
      <c r="E97" s="12"/>
      <c r="F97" s="12"/>
      <c r="G97" s="12"/>
      <c r="H97" s="12"/>
      <c r="I97" s="12"/>
      <c r="J97" s="12"/>
      <c r="K97" s="12"/>
      <c r="L97" s="12"/>
      <c r="M97" s="12"/>
      <c r="N97" s="12"/>
      <c r="O97" s="12"/>
      <c r="P97" s="12"/>
      <c r="Q97" s="12"/>
      <c r="R97" s="12"/>
      <c r="S97" s="12"/>
      <c r="T97" s="12"/>
      <c r="U97" s="12"/>
      <c r="V97" s="12"/>
      <c r="W97" s="12"/>
      <c r="X97" s="12"/>
      <c r="Y97" s="12"/>
      <c r="Z97" s="12"/>
      <c r="AA97" s="12"/>
      <c r="AB97" s="12"/>
      <c r="AC97" s="12"/>
      <c r="AD97" s="12"/>
      <c r="AE97" s="12"/>
      <c r="AF97" s="12"/>
      <c r="AG97" s="12"/>
      <c r="AH97" s="12"/>
      <c r="AI97" s="12"/>
      <c r="AJ97" s="12"/>
      <c r="AK97" s="12"/>
      <c r="AL97" s="12"/>
      <c r="AM97" s="12"/>
      <c r="AN97" s="12"/>
      <c r="AO97" s="12"/>
      <c r="AP97" s="12"/>
      <c r="AQ97" s="12"/>
      <c r="AR97" s="12"/>
      <c r="AS97" s="12"/>
      <c r="AT97" s="12"/>
      <c r="AU97" s="12"/>
      <c r="AV97" s="12"/>
      <c r="AW97" s="12"/>
      <c r="AX97" s="12"/>
      <c r="AY97" s="12"/>
      <c r="AZ97" s="12"/>
      <c r="BA97" s="12"/>
      <c r="BB97" s="12"/>
      <c r="BC97" s="12"/>
      <c r="BD97" s="12"/>
      <c r="BE97" s="12"/>
      <c r="BF97" s="12"/>
      <c r="BG97" s="12"/>
      <c r="BH97" s="12"/>
      <c r="BI97" s="12"/>
      <c r="BJ97" s="12"/>
      <c r="BK97" s="12"/>
      <c r="BL97" s="12"/>
      <c r="BM97" s="12"/>
      <c r="BN97" s="12"/>
      <c r="BO97" s="12"/>
      <c r="BP97" s="12"/>
      <c r="BQ97" s="12"/>
      <c r="BR97" s="12"/>
      <c r="BS97" s="12"/>
      <c r="BT97" s="12"/>
      <c r="BU97" s="12"/>
      <c r="BV97" s="12"/>
      <c r="BW97" s="12"/>
      <c r="BX97" s="12"/>
      <c r="BY97" s="12"/>
      <c r="BZ97" s="12"/>
      <c r="CA97" s="12"/>
      <c r="CB97" s="12"/>
      <c r="CC97" s="12"/>
      <c r="CD97" s="12"/>
      <c r="CE97" s="12"/>
      <c r="CF97" s="12"/>
      <c r="CG97" s="12"/>
      <c r="CH97" s="12"/>
      <c r="CI97" s="12"/>
      <c r="CJ97" s="12"/>
      <c r="CK97" s="12"/>
      <c r="CL97" s="13"/>
    </row>
    <row r="98" spans="1:90" x14ac:dyDescent="0.3">
      <c r="A98" s="451"/>
      <c r="B98" s="156"/>
      <c r="C98" s="18"/>
      <c r="D98" s="443"/>
      <c r="E98" s="12"/>
      <c r="F98" s="12"/>
      <c r="G98" s="12"/>
      <c r="H98" s="12"/>
      <c r="I98" s="12"/>
      <c r="J98" s="12"/>
      <c r="K98" s="12"/>
      <c r="L98" s="12"/>
      <c r="M98" s="12"/>
      <c r="N98" s="12"/>
      <c r="O98" s="12"/>
      <c r="P98" s="12"/>
      <c r="Q98" s="12"/>
      <c r="R98" s="12"/>
      <c r="S98" s="12"/>
      <c r="T98" s="12"/>
      <c r="U98" s="12"/>
      <c r="V98" s="12"/>
      <c r="W98" s="12"/>
      <c r="X98" s="12"/>
      <c r="Y98" s="12"/>
      <c r="Z98" s="12"/>
      <c r="AA98" s="12"/>
      <c r="AB98" s="12"/>
      <c r="AC98" s="12"/>
      <c r="AD98" s="12"/>
      <c r="AE98" s="12"/>
      <c r="AF98" s="12"/>
      <c r="AG98" s="12"/>
      <c r="AH98" s="12"/>
      <c r="AI98" s="12"/>
      <c r="AJ98" s="12"/>
      <c r="AK98" s="12"/>
      <c r="AL98" s="12"/>
      <c r="AM98" s="12"/>
      <c r="AN98" s="12"/>
      <c r="AO98" s="12"/>
      <c r="AP98" s="12"/>
      <c r="AQ98" s="12"/>
      <c r="AR98" s="12"/>
      <c r="AS98" s="12"/>
      <c r="AT98" s="12"/>
      <c r="AU98" s="12"/>
      <c r="AV98" s="12"/>
      <c r="AW98" s="12"/>
      <c r="AX98" s="12"/>
      <c r="AY98" s="12"/>
      <c r="AZ98" s="12"/>
      <c r="BA98" s="12"/>
      <c r="BB98" s="12"/>
      <c r="BC98" s="12"/>
      <c r="BD98" s="12"/>
      <c r="BE98" s="12"/>
      <c r="BF98" s="12"/>
      <c r="BG98" s="12"/>
      <c r="BH98" s="12"/>
      <c r="BI98" s="12"/>
      <c r="BJ98" s="12"/>
      <c r="BK98" s="12"/>
      <c r="BL98" s="12"/>
      <c r="BM98" s="12"/>
      <c r="BN98" s="12"/>
      <c r="BO98" s="12"/>
      <c r="BP98" s="12"/>
      <c r="BQ98" s="12"/>
      <c r="BR98" s="12"/>
      <c r="BS98" s="12"/>
      <c r="BT98" s="12"/>
      <c r="BU98" s="12"/>
      <c r="BV98" s="12"/>
      <c r="BW98" s="12"/>
      <c r="BX98" s="12"/>
      <c r="BY98" s="12"/>
      <c r="BZ98" s="12"/>
      <c r="CA98" s="12"/>
      <c r="CB98" s="12"/>
      <c r="CC98" s="12"/>
      <c r="CD98" s="12"/>
      <c r="CE98" s="12"/>
      <c r="CF98" s="12"/>
      <c r="CG98" s="12"/>
      <c r="CH98" s="12"/>
      <c r="CI98" s="12"/>
      <c r="CJ98" s="12"/>
      <c r="CK98" s="12"/>
      <c r="CL98" s="13"/>
    </row>
    <row r="99" spans="1:90" x14ac:dyDescent="0.3">
      <c r="A99" s="9" t="s">
        <v>29</v>
      </c>
      <c r="B99" s="21"/>
      <c r="C99" s="21"/>
      <c r="D99" s="147" t="s">
        <v>572</v>
      </c>
      <c r="E99" s="81">
        <v>0</v>
      </c>
      <c r="F99" s="10"/>
      <c r="G99" s="10"/>
      <c r="H99" s="10"/>
      <c r="I99" s="10"/>
      <c r="J99" s="10"/>
      <c r="K99" s="10"/>
      <c r="L99" s="10"/>
      <c r="M99" s="10"/>
      <c r="N99" s="10"/>
      <c r="O99" s="10"/>
      <c r="P99" s="10"/>
      <c r="Q99" s="10"/>
      <c r="R99" s="10"/>
      <c r="S99" s="10"/>
      <c r="T99" s="10"/>
      <c r="U99" s="10"/>
      <c r="V99" s="10"/>
      <c r="W99" s="10"/>
      <c r="X99" s="10"/>
      <c r="Y99" s="10"/>
      <c r="Z99" s="10"/>
      <c r="AA99" s="10"/>
      <c r="AB99" s="10"/>
      <c r="AC99" s="10"/>
      <c r="AD99" s="10"/>
      <c r="AE99" s="10"/>
      <c r="AF99" s="10"/>
      <c r="AG99" s="10"/>
      <c r="AH99" s="10"/>
      <c r="AI99" s="10"/>
      <c r="AJ99" s="10"/>
      <c r="AK99" s="10"/>
      <c r="AL99" s="10"/>
      <c r="AM99" s="10"/>
      <c r="AN99" s="10"/>
      <c r="AO99" s="10"/>
      <c r="AP99" s="10"/>
      <c r="AQ99" s="10"/>
      <c r="AR99" s="10"/>
      <c r="AS99" s="10"/>
      <c r="AT99" s="10"/>
      <c r="AU99" s="10"/>
      <c r="AV99" s="10"/>
      <c r="AW99" s="10"/>
      <c r="AX99" s="10"/>
      <c r="AY99" s="10"/>
      <c r="AZ99" s="10"/>
      <c r="BA99" s="10"/>
      <c r="BB99" s="10"/>
      <c r="BC99" s="10"/>
      <c r="BD99" s="10"/>
      <c r="BE99" s="10"/>
      <c r="BF99" s="10"/>
      <c r="BG99" s="10"/>
      <c r="BH99" s="10"/>
      <c r="BI99" s="10"/>
      <c r="BJ99" s="10"/>
      <c r="BK99" s="10"/>
      <c r="BL99" s="10"/>
      <c r="BM99" s="10"/>
      <c r="BN99" s="10"/>
      <c r="BO99" s="10"/>
      <c r="BP99" s="10"/>
      <c r="BQ99" s="10"/>
      <c r="BR99" s="10"/>
      <c r="BS99" s="10"/>
      <c r="BT99" s="10"/>
      <c r="BU99" s="10"/>
      <c r="BV99" s="10"/>
      <c r="BW99" s="10"/>
      <c r="BX99" s="10"/>
      <c r="BY99" s="10"/>
      <c r="BZ99" s="10"/>
      <c r="CA99" s="10"/>
      <c r="CB99" s="10"/>
      <c r="CC99" s="10"/>
      <c r="CD99" s="10"/>
      <c r="CE99" s="10"/>
      <c r="CF99" s="10"/>
      <c r="CG99" s="10"/>
      <c r="CH99" s="10"/>
      <c r="CI99" s="10"/>
      <c r="CJ99" s="10"/>
      <c r="CK99" s="10"/>
      <c r="CL99" s="11"/>
    </row>
    <row r="100" spans="1:90" x14ac:dyDescent="0.3">
      <c r="A100" s="447" t="s">
        <v>30</v>
      </c>
      <c r="B100" s="39" t="s">
        <v>31</v>
      </c>
      <c r="C100" s="39" t="s">
        <v>786</v>
      </c>
      <c r="D100" s="443">
        <v>1</v>
      </c>
      <c r="H100" s="12"/>
      <c r="I100" s="12"/>
      <c r="J100" s="12"/>
      <c r="K100" s="12"/>
      <c r="L100" s="12"/>
      <c r="M100" s="12"/>
      <c r="N100" s="12"/>
      <c r="O100" s="12"/>
      <c r="P100" s="12"/>
      <c r="Q100" s="12"/>
      <c r="R100" s="12"/>
      <c r="S100" s="12"/>
      <c r="T100" s="12"/>
      <c r="U100" s="12"/>
      <c r="V100" s="12"/>
      <c r="W100" s="12"/>
      <c r="X100" s="12"/>
      <c r="Y100" s="12"/>
      <c r="Z100" s="12"/>
      <c r="AA100" s="12"/>
      <c r="AB100" s="12"/>
      <c r="AC100" s="12"/>
      <c r="AD100" s="12"/>
      <c r="AE100" s="12"/>
      <c r="AF100" s="12"/>
      <c r="AG100" s="12"/>
      <c r="AH100" s="12"/>
      <c r="AI100" s="12"/>
      <c r="AJ100" s="12"/>
      <c r="AK100" s="12"/>
      <c r="AL100" s="12"/>
      <c r="AM100" s="12"/>
      <c r="AN100" s="12"/>
      <c r="AO100" s="12"/>
      <c r="AP100" s="12"/>
      <c r="AQ100" s="12"/>
      <c r="AR100" s="12"/>
      <c r="AS100" s="12"/>
      <c r="AT100" s="12"/>
      <c r="AU100" s="12"/>
      <c r="AV100" s="12"/>
      <c r="AW100" s="12"/>
      <c r="AX100" s="12"/>
      <c r="AY100" s="12"/>
      <c r="AZ100" s="12"/>
      <c r="BA100" s="12"/>
      <c r="BB100" s="12"/>
      <c r="BC100" s="12"/>
      <c r="BD100" s="12"/>
      <c r="BE100" s="12"/>
      <c r="BF100" s="12"/>
      <c r="BG100" s="12"/>
      <c r="BH100" s="12"/>
      <c r="BI100" s="12"/>
      <c r="BJ100" s="12"/>
      <c r="BK100" s="12"/>
      <c r="BL100" s="12"/>
      <c r="BM100" s="12"/>
      <c r="BN100" s="12"/>
      <c r="BO100" s="12"/>
      <c r="BP100" s="12"/>
      <c r="BQ100" s="12"/>
      <c r="BR100" s="12"/>
      <c r="BS100" s="12"/>
      <c r="BT100" s="12"/>
      <c r="BU100" s="12"/>
      <c r="BV100" s="12"/>
      <c r="BW100" s="12"/>
      <c r="BX100" s="12"/>
      <c r="BY100" s="12"/>
      <c r="BZ100" s="12"/>
      <c r="CA100" s="12"/>
      <c r="CB100" s="12"/>
      <c r="CC100" s="12"/>
      <c r="CD100" s="12"/>
      <c r="CE100" s="12"/>
      <c r="CF100" s="12"/>
      <c r="CG100" s="12"/>
      <c r="CH100" s="12"/>
      <c r="CI100" s="12"/>
      <c r="CJ100" s="12"/>
      <c r="CK100" s="12"/>
      <c r="CL100" s="13"/>
    </row>
    <row r="101" spans="1:90" x14ac:dyDescent="0.3">
      <c r="A101" s="448"/>
      <c r="B101" s="39" t="s">
        <v>34</v>
      </c>
      <c r="C101" s="39"/>
      <c r="D101" s="443"/>
      <c r="H101" s="12"/>
      <c r="I101" s="12"/>
      <c r="J101" s="12"/>
      <c r="K101" s="12"/>
      <c r="L101" s="12"/>
      <c r="M101" s="12"/>
      <c r="N101" s="12"/>
      <c r="O101" s="12"/>
      <c r="P101" s="12"/>
      <c r="Q101" s="12"/>
      <c r="R101" s="12"/>
      <c r="S101" s="12"/>
      <c r="T101" s="12"/>
      <c r="U101" s="12"/>
      <c r="V101" s="12"/>
      <c r="W101" s="12"/>
      <c r="X101" s="12"/>
      <c r="Y101" s="12"/>
      <c r="Z101" s="12"/>
      <c r="AA101" s="12"/>
      <c r="AB101" s="12"/>
      <c r="AC101" s="12"/>
      <c r="AD101" s="12"/>
      <c r="AE101" s="12"/>
      <c r="AF101" s="12"/>
      <c r="AG101" s="12"/>
      <c r="AH101" s="12"/>
      <c r="AI101" s="12"/>
      <c r="AJ101" s="12"/>
      <c r="AK101" s="12"/>
      <c r="AL101" s="12"/>
      <c r="AM101" s="12"/>
      <c r="AN101" s="12"/>
      <c r="AO101" s="12"/>
      <c r="AP101" s="12"/>
      <c r="AQ101" s="12"/>
      <c r="AR101" s="12"/>
      <c r="AS101" s="12"/>
      <c r="AT101" s="12"/>
      <c r="AU101" s="12"/>
      <c r="AV101" s="12"/>
      <c r="AW101" s="12"/>
      <c r="AX101" s="12"/>
      <c r="AY101" s="12"/>
      <c r="AZ101" s="12"/>
      <c r="BA101" s="12"/>
      <c r="BB101" s="12"/>
      <c r="BC101" s="12"/>
      <c r="BD101" s="12"/>
      <c r="BE101" s="12"/>
      <c r="BF101" s="12"/>
      <c r="BG101" s="12"/>
      <c r="BH101" s="12"/>
      <c r="BI101" s="12"/>
      <c r="BJ101" s="12"/>
      <c r="BK101" s="12"/>
      <c r="BL101" s="12"/>
      <c r="BM101" s="12"/>
      <c r="BN101" s="12"/>
      <c r="BO101" s="12"/>
      <c r="BP101" s="12"/>
      <c r="BQ101" s="12"/>
      <c r="BR101" s="12"/>
      <c r="BS101" s="12"/>
      <c r="BT101" s="12"/>
      <c r="BU101" s="12"/>
      <c r="BV101" s="12"/>
      <c r="BW101" s="12"/>
      <c r="BX101" s="12"/>
      <c r="BY101" s="12"/>
      <c r="BZ101" s="12"/>
      <c r="CA101" s="12"/>
      <c r="CB101" s="12"/>
      <c r="CC101" s="12"/>
      <c r="CD101" s="12"/>
      <c r="CE101" s="12"/>
      <c r="CF101" s="12"/>
      <c r="CG101" s="12"/>
      <c r="CH101" s="12"/>
      <c r="CI101" s="12"/>
      <c r="CJ101" s="12"/>
      <c r="CK101" s="12"/>
      <c r="CL101" s="13"/>
    </row>
    <row r="102" spans="1:90" x14ac:dyDescent="0.3">
      <c r="A102" s="448"/>
      <c r="B102" s="39" t="s">
        <v>35</v>
      </c>
      <c r="C102" s="39"/>
      <c r="D102" s="443"/>
      <c r="H102" s="12"/>
      <c r="I102" s="12"/>
      <c r="J102" s="12"/>
      <c r="K102" s="12"/>
      <c r="L102" s="12"/>
      <c r="M102" s="12"/>
      <c r="N102" s="12"/>
      <c r="O102" s="12"/>
      <c r="P102" s="12"/>
      <c r="Q102" s="12"/>
      <c r="R102" s="12"/>
      <c r="S102" s="12"/>
      <c r="T102" s="12"/>
      <c r="U102" s="12"/>
      <c r="V102" s="12"/>
      <c r="W102" s="12"/>
      <c r="X102" s="12"/>
      <c r="Y102" s="12"/>
      <c r="Z102" s="12"/>
      <c r="AA102" s="12"/>
      <c r="AB102" s="12"/>
      <c r="AC102" s="12"/>
      <c r="AD102" s="12"/>
      <c r="AE102" s="12"/>
      <c r="AF102" s="12"/>
      <c r="AG102" s="12"/>
      <c r="AH102" s="12"/>
      <c r="AI102" s="12"/>
      <c r="AJ102" s="12"/>
      <c r="AK102" s="12"/>
      <c r="AL102" s="12"/>
      <c r="AM102" s="12"/>
      <c r="AN102" s="12"/>
      <c r="AO102" s="12"/>
      <c r="AP102" s="12"/>
      <c r="AQ102" s="12"/>
      <c r="AR102" s="12"/>
      <c r="AS102" s="12"/>
      <c r="AT102" s="12"/>
      <c r="AU102" s="12"/>
      <c r="AV102" s="12"/>
      <c r="AW102" s="12"/>
      <c r="AX102" s="12"/>
      <c r="AY102" s="12"/>
      <c r="AZ102" s="12"/>
      <c r="BA102" s="12"/>
      <c r="BB102" s="12"/>
      <c r="BC102" s="12"/>
      <c r="BD102" s="12"/>
      <c r="BE102" s="12"/>
      <c r="BF102" s="12"/>
      <c r="BG102" s="12"/>
      <c r="BH102" s="12"/>
      <c r="BI102" s="12"/>
      <c r="BJ102" s="12"/>
      <c r="BK102" s="12"/>
      <c r="BL102" s="12"/>
      <c r="BM102" s="12"/>
      <c r="BN102" s="12"/>
      <c r="BO102" s="12"/>
      <c r="BP102" s="12"/>
      <c r="BQ102" s="12"/>
      <c r="BR102" s="12"/>
      <c r="BS102" s="12"/>
      <c r="BT102" s="12"/>
      <c r="BU102" s="12"/>
      <c r="BV102" s="12"/>
      <c r="BW102" s="12"/>
      <c r="BX102" s="12"/>
      <c r="BY102" s="12"/>
      <c r="BZ102" s="12"/>
      <c r="CA102" s="12"/>
      <c r="CB102" s="12"/>
      <c r="CC102" s="12"/>
      <c r="CD102" s="12"/>
      <c r="CE102" s="12"/>
      <c r="CF102" s="12"/>
      <c r="CG102" s="12"/>
      <c r="CH102" s="12"/>
      <c r="CI102" s="12"/>
      <c r="CJ102" s="12"/>
      <c r="CK102" s="12"/>
      <c r="CL102" s="13"/>
    </row>
    <row r="103" spans="1:90" x14ac:dyDescent="0.3">
      <c r="A103" s="448"/>
      <c r="B103" s="39" t="s">
        <v>36</v>
      </c>
      <c r="C103" s="39"/>
      <c r="D103" s="443"/>
      <c r="H103" s="12"/>
      <c r="I103" s="12"/>
      <c r="J103" s="12"/>
      <c r="K103" s="12"/>
      <c r="L103" s="12"/>
      <c r="M103" s="12"/>
      <c r="N103" s="12"/>
      <c r="O103" s="12"/>
      <c r="P103" s="12"/>
      <c r="Q103" s="12"/>
      <c r="R103" s="12"/>
      <c r="S103" s="12"/>
      <c r="T103" s="12"/>
      <c r="U103" s="12"/>
      <c r="V103" s="12"/>
      <c r="W103" s="12"/>
      <c r="X103" s="12"/>
      <c r="Y103" s="12"/>
      <c r="Z103" s="12"/>
      <c r="AA103" s="12"/>
      <c r="AB103" s="12"/>
      <c r="AC103" s="12"/>
      <c r="AD103" s="12"/>
      <c r="AE103" s="12"/>
      <c r="AF103" s="12"/>
      <c r="AG103" s="12"/>
      <c r="AH103" s="12"/>
      <c r="AI103" s="12"/>
      <c r="AJ103" s="12"/>
      <c r="AK103" s="12"/>
      <c r="AL103" s="12"/>
      <c r="AM103" s="12"/>
      <c r="AN103" s="12"/>
      <c r="AO103" s="12"/>
      <c r="AP103" s="12"/>
      <c r="AQ103" s="12"/>
      <c r="AR103" s="12"/>
      <c r="AS103" s="12"/>
      <c r="AT103" s="12"/>
      <c r="AU103" s="12"/>
      <c r="AV103" s="12"/>
      <c r="AW103" s="12"/>
      <c r="AX103" s="12"/>
      <c r="AY103" s="12"/>
      <c r="AZ103" s="12"/>
      <c r="BA103" s="12"/>
      <c r="BB103" s="12"/>
      <c r="BC103" s="12"/>
      <c r="BD103" s="12"/>
      <c r="BE103" s="12"/>
      <c r="BF103" s="12"/>
      <c r="BG103" s="12"/>
      <c r="BH103" s="12"/>
      <c r="BI103" s="12"/>
      <c r="BJ103" s="12"/>
      <c r="BK103" s="12"/>
      <c r="BL103" s="12"/>
      <c r="BM103" s="12"/>
      <c r="BN103" s="12"/>
      <c r="BO103" s="12"/>
      <c r="BP103" s="12"/>
      <c r="BQ103" s="12"/>
      <c r="BR103" s="12"/>
      <c r="BS103" s="12"/>
      <c r="BT103" s="12"/>
      <c r="BU103" s="12"/>
      <c r="BV103" s="12"/>
      <c r="BW103" s="12"/>
      <c r="BX103" s="12"/>
      <c r="BY103" s="12"/>
      <c r="BZ103" s="12"/>
      <c r="CA103" s="12"/>
      <c r="CB103" s="12"/>
      <c r="CC103" s="12"/>
      <c r="CD103" s="12"/>
      <c r="CE103" s="12"/>
      <c r="CF103" s="12"/>
      <c r="CG103" s="12"/>
      <c r="CH103" s="12"/>
      <c r="CI103" s="12"/>
      <c r="CJ103" s="12"/>
      <c r="CK103" s="12"/>
      <c r="CL103" s="13"/>
    </row>
    <row r="104" spans="1:90" x14ac:dyDescent="0.3">
      <c r="A104" s="9" t="s">
        <v>37</v>
      </c>
      <c r="B104" s="10"/>
      <c r="C104" s="10"/>
      <c r="D104" s="147" t="s">
        <v>573</v>
      </c>
      <c r="E104" s="81">
        <v>0</v>
      </c>
      <c r="F104" s="10"/>
      <c r="G104" s="10"/>
      <c r="H104" s="10"/>
      <c r="I104" s="10"/>
      <c r="J104" s="10"/>
      <c r="K104" s="10"/>
      <c r="L104" s="10"/>
      <c r="M104" s="10"/>
      <c r="N104" s="10"/>
      <c r="O104" s="10"/>
      <c r="P104" s="10"/>
      <c r="Q104" s="10"/>
      <c r="R104" s="10"/>
      <c r="S104" s="10"/>
      <c r="T104" s="10"/>
      <c r="U104" s="10"/>
      <c r="V104" s="10"/>
      <c r="W104" s="10"/>
      <c r="X104" s="10"/>
      <c r="Y104" s="10"/>
      <c r="Z104" s="10"/>
      <c r="AA104" s="10"/>
      <c r="AB104" s="10"/>
      <c r="AC104" s="10"/>
      <c r="AD104" s="10"/>
      <c r="AE104" s="10"/>
      <c r="AF104" s="10"/>
      <c r="AG104" s="10"/>
      <c r="AH104" s="10"/>
      <c r="AI104" s="10"/>
      <c r="AJ104" s="10"/>
      <c r="AK104" s="10"/>
      <c r="AL104" s="10"/>
      <c r="AM104" s="10"/>
      <c r="AN104" s="10"/>
      <c r="AO104" s="10"/>
      <c r="AP104" s="10"/>
      <c r="AQ104" s="10"/>
      <c r="AR104" s="10"/>
      <c r="AS104" s="10"/>
      <c r="AT104" s="10"/>
      <c r="AU104" s="10"/>
      <c r="AV104" s="10"/>
      <c r="AW104" s="10"/>
      <c r="AX104" s="10"/>
      <c r="AY104" s="10"/>
      <c r="AZ104" s="10"/>
      <c r="BA104" s="10"/>
      <c r="BB104" s="10"/>
      <c r="BC104" s="10"/>
      <c r="BD104" s="10"/>
      <c r="BE104" s="10"/>
      <c r="BF104" s="10"/>
      <c r="BG104" s="10"/>
      <c r="BH104" s="10"/>
      <c r="BI104" s="10"/>
      <c r="BJ104" s="10"/>
      <c r="BK104" s="10"/>
      <c r="BL104" s="10"/>
      <c r="BM104" s="10"/>
      <c r="BN104" s="10"/>
      <c r="BO104" s="10"/>
      <c r="BP104" s="10"/>
      <c r="BQ104" s="10"/>
      <c r="BR104" s="10"/>
      <c r="BS104" s="10"/>
      <c r="BT104" s="10"/>
      <c r="BU104" s="10"/>
      <c r="BV104" s="10"/>
      <c r="BW104" s="10"/>
      <c r="BX104" s="10"/>
      <c r="BY104" s="10"/>
      <c r="BZ104" s="10"/>
      <c r="CA104" s="10"/>
      <c r="CB104" s="10"/>
      <c r="CC104" s="10"/>
      <c r="CD104" s="10"/>
      <c r="CE104" s="10"/>
      <c r="CF104" s="10"/>
      <c r="CG104" s="10"/>
      <c r="CH104" s="10"/>
      <c r="CI104" s="10"/>
      <c r="CJ104" s="10"/>
      <c r="CK104" s="10"/>
      <c r="CL104" s="11"/>
    </row>
    <row r="105" spans="1:90" x14ac:dyDescent="0.3">
      <c r="A105" s="447" t="s">
        <v>38</v>
      </c>
      <c r="B105" s="39" t="s">
        <v>39</v>
      </c>
      <c r="C105" s="39"/>
      <c r="D105" s="443">
        <v>2</v>
      </c>
      <c r="H105" s="12"/>
      <c r="I105" s="12"/>
      <c r="J105" s="12"/>
      <c r="K105" s="12"/>
      <c r="L105" s="12"/>
      <c r="M105" s="12"/>
      <c r="N105" s="12"/>
      <c r="O105" s="12"/>
      <c r="P105" s="12"/>
      <c r="Q105" s="12"/>
      <c r="R105" s="12"/>
      <c r="S105" s="12"/>
      <c r="T105" s="12"/>
      <c r="U105" s="12"/>
      <c r="V105" s="12"/>
      <c r="W105" s="12"/>
      <c r="X105" s="12"/>
      <c r="Y105" s="12"/>
      <c r="Z105" s="12"/>
      <c r="AA105" s="12"/>
      <c r="AB105" s="12"/>
      <c r="AC105" s="12"/>
      <c r="AD105" s="12"/>
      <c r="AE105" s="12"/>
      <c r="AF105" s="12"/>
      <c r="AG105" s="12"/>
      <c r="AH105" s="12"/>
      <c r="AI105" s="12"/>
      <c r="AJ105" s="12"/>
      <c r="AK105" s="12"/>
      <c r="AL105" s="12"/>
      <c r="AM105" s="12"/>
      <c r="AN105" s="12"/>
      <c r="AO105" s="12"/>
      <c r="AP105" s="12"/>
      <c r="AQ105" s="12"/>
      <c r="AR105" s="12"/>
      <c r="AS105" s="12"/>
      <c r="AT105" s="12"/>
      <c r="AU105" s="12"/>
      <c r="AV105" s="12"/>
      <c r="AW105" s="12"/>
      <c r="AX105" s="12"/>
      <c r="AY105" s="12"/>
      <c r="AZ105" s="12"/>
      <c r="BA105" s="12"/>
      <c r="BB105" s="12"/>
      <c r="BC105" s="12"/>
      <c r="BD105" s="12"/>
      <c r="BE105" s="12"/>
      <c r="BF105" s="12"/>
      <c r="BG105" s="12"/>
      <c r="BH105" s="12"/>
      <c r="BI105" s="12"/>
      <c r="BJ105" s="12"/>
      <c r="BK105" s="12"/>
      <c r="BL105" s="12"/>
      <c r="BM105" s="12"/>
      <c r="BN105" s="12"/>
      <c r="BO105" s="12"/>
      <c r="BP105" s="12"/>
      <c r="BQ105" s="12"/>
      <c r="BR105" s="12"/>
      <c r="BS105" s="12"/>
      <c r="BT105" s="12"/>
      <c r="BU105" s="12"/>
      <c r="BV105" s="12"/>
      <c r="BW105" s="12"/>
      <c r="BX105" s="12"/>
      <c r="BY105" s="12"/>
      <c r="BZ105" s="12"/>
      <c r="CA105" s="12"/>
      <c r="CB105" s="12"/>
      <c r="CC105" s="12"/>
      <c r="CD105" s="12"/>
      <c r="CE105" s="12"/>
      <c r="CF105" s="12"/>
      <c r="CG105" s="12"/>
      <c r="CH105" s="12"/>
      <c r="CI105" s="12"/>
      <c r="CJ105" s="12"/>
      <c r="CK105" s="12"/>
      <c r="CL105" s="13"/>
    </row>
    <row r="106" spans="1:90" x14ac:dyDescent="0.3">
      <c r="A106" s="448"/>
      <c r="B106" s="38" t="s">
        <v>42</v>
      </c>
      <c r="C106" s="39"/>
      <c r="D106" s="443"/>
      <c r="H106" s="12"/>
      <c r="I106" s="12"/>
      <c r="J106" s="12"/>
      <c r="K106" s="12"/>
      <c r="L106" s="12"/>
      <c r="M106" s="12"/>
      <c r="N106" s="12"/>
      <c r="O106" s="12"/>
      <c r="P106" s="12"/>
      <c r="Q106" s="12"/>
      <c r="R106" s="12"/>
      <c r="S106" s="12"/>
      <c r="T106" s="12"/>
      <c r="U106" s="12"/>
      <c r="V106" s="12"/>
      <c r="W106" s="12"/>
      <c r="X106" s="12"/>
      <c r="Y106" s="12"/>
      <c r="Z106" s="12"/>
      <c r="AA106" s="12"/>
      <c r="AB106" s="12"/>
      <c r="AC106" s="12"/>
      <c r="AD106" s="12"/>
      <c r="AE106" s="12"/>
      <c r="AF106" s="12"/>
      <c r="AG106" s="12"/>
      <c r="AH106" s="12"/>
      <c r="AI106" s="12"/>
      <c r="AJ106" s="12"/>
      <c r="AK106" s="12"/>
      <c r="AL106" s="12"/>
      <c r="AM106" s="12"/>
      <c r="AN106" s="12"/>
      <c r="AO106" s="12"/>
      <c r="AP106" s="12"/>
      <c r="AQ106" s="12"/>
      <c r="AR106" s="12"/>
      <c r="AS106" s="12"/>
      <c r="AT106" s="12"/>
      <c r="AU106" s="12"/>
      <c r="AV106" s="12"/>
      <c r="AW106" s="12"/>
      <c r="AX106" s="12"/>
      <c r="AY106" s="12"/>
      <c r="AZ106" s="12"/>
      <c r="BA106" s="12"/>
      <c r="BB106" s="12"/>
      <c r="BC106" s="12"/>
      <c r="BD106" s="12"/>
      <c r="BE106" s="12"/>
      <c r="BF106" s="12"/>
      <c r="BG106" s="12"/>
      <c r="BH106" s="12"/>
      <c r="BI106" s="12"/>
      <c r="BJ106" s="12"/>
      <c r="BK106" s="12"/>
      <c r="BL106" s="12"/>
      <c r="BM106" s="12"/>
      <c r="BN106" s="12"/>
      <c r="BO106" s="12"/>
      <c r="BP106" s="12"/>
      <c r="BQ106" s="12"/>
      <c r="BR106" s="12"/>
      <c r="BS106" s="12"/>
      <c r="BT106" s="12"/>
      <c r="BU106" s="12"/>
      <c r="BV106" s="12"/>
      <c r="BW106" s="12"/>
      <c r="BX106" s="12"/>
      <c r="BY106" s="12"/>
      <c r="BZ106" s="12"/>
      <c r="CA106" s="12"/>
      <c r="CB106" s="12"/>
      <c r="CC106" s="12"/>
      <c r="CD106" s="12"/>
      <c r="CE106" s="12"/>
      <c r="CF106" s="12"/>
      <c r="CG106" s="12"/>
      <c r="CH106" s="12"/>
      <c r="CI106" s="12"/>
      <c r="CJ106" s="12"/>
      <c r="CK106" s="12"/>
      <c r="CL106" s="13"/>
    </row>
    <row r="107" spans="1:90" x14ac:dyDescent="0.3">
      <c r="A107" s="448"/>
      <c r="B107" s="39" t="s">
        <v>785</v>
      </c>
      <c r="C107" s="39"/>
      <c r="D107" s="443"/>
      <c r="H107" s="12"/>
      <c r="I107" s="12"/>
      <c r="J107" s="12"/>
      <c r="K107" s="12"/>
      <c r="L107" s="12"/>
      <c r="M107" s="12"/>
      <c r="N107" s="12"/>
      <c r="O107" s="12"/>
      <c r="P107" s="12"/>
      <c r="Q107" s="12"/>
      <c r="R107" s="12"/>
      <c r="S107" s="12"/>
      <c r="T107" s="12"/>
      <c r="U107" s="12"/>
      <c r="V107" s="12"/>
      <c r="W107" s="12"/>
      <c r="X107" s="12"/>
      <c r="Y107" s="12"/>
      <c r="Z107" s="12"/>
      <c r="AA107" s="12"/>
      <c r="AB107" s="12"/>
      <c r="AC107" s="12"/>
      <c r="AD107" s="12"/>
      <c r="AE107" s="12"/>
      <c r="AF107" s="12"/>
      <c r="AG107" s="12"/>
      <c r="AH107" s="12"/>
      <c r="AI107" s="12"/>
      <c r="AJ107" s="12"/>
      <c r="AK107" s="12"/>
      <c r="AL107" s="12"/>
      <c r="AM107" s="12"/>
      <c r="AN107" s="12"/>
      <c r="AO107" s="12"/>
      <c r="AP107" s="12"/>
      <c r="AQ107" s="12"/>
      <c r="AR107" s="12"/>
      <c r="AS107" s="12"/>
      <c r="AT107" s="12"/>
      <c r="AU107" s="12"/>
      <c r="AV107" s="12"/>
      <c r="AW107" s="12"/>
      <c r="AX107" s="12"/>
      <c r="AY107" s="12"/>
      <c r="AZ107" s="12"/>
      <c r="BA107" s="12"/>
      <c r="BB107" s="12"/>
      <c r="BC107" s="12"/>
      <c r="BD107" s="12"/>
      <c r="BE107" s="12"/>
      <c r="BF107" s="12"/>
      <c r="BG107" s="12"/>
      <c r="BH107" s="12"/>
      <c r="BI107" s="12"/>
      <c r="BJ107" s="12"/>
      <c r="BK107" s="12"/>
      <c r="BL107" s="12"/>
      <c r="BM107" s="12"/>
      <c r="BN107" s="12"/>
      <c r="BO107" s="12"/>
      <c r="BP107" s="12"/>
      <c r="BQ107" s="12"/>
      <c r="BR107" s="12"/>
      <c r="BS107" s="12"/>
      <c r="BT107" s="12"/>
      <c r="BU107" s="12"/>
      <c r="BV107" s="12"/>
      <c r="BW107" s="12"/>
      <c r="BX107" s="12"/>
      <c r="BY107" s="12"/>
      <c r="BZ107" s="12"/>
      <c r="CA107" s="12"/>
      <c r="CB107" s="12"/>
      <c r="CC107" s="12"/>
      <c r="CD107" s="12"/>
      <c r="CE107" s="12"/>
      <c r="CF107" s="12"/>
      <c r="CG107" s="12"/>
      <c r="CH107" s="12"/>
      <c r="CI107" s="12"/>
      <c r="CJ107" s="12"/>
      <c r="CK107" s="12"/>
      <c r="CL107" s="13"/>
    </row>
    <row r="108" spans="1:90" ht="15" thickBot="1" x14ac:dyDescent="0.35">
      <c r="A108" s="448"/>
      <c r="B108" s="7"/>
      <c r="C108" s="39"/>
      <c r="D108" s="443"/>
      <c r="H108" s="41"/>
      <c r="I108" s="41"/>
      <c r="J108" s="41"/>
      <c r="K108" s="41"/>
      <c r="L108" s="41"/>
      <c r="M108" s="41"/>
      <c r="N108" s="41"/>
      <c r="O108" s="41"/>
      <c r="P108" s="41"/>
      <c r="Q108" s="41"/>
      <c r="R108" s="41"/>
      <c r="S108" s="41"/>
      <c r="T108" s="41"/>
      <c r="U108" s="41"/>
      <c r="V108" s="41"/>
      <c r="W108" s="41"/>
      <c r="X108" s="41"/>
      <c r="Y108" s="41"/>
      <c r="Z108" s="41"/>
      <c r="AA108" s="41"/>
      <c r="AB108" s="41"/>
      <c r="AC108" s="41"/>
      <c r="AD108" s="41"/>
      <c r="AE108" s="41"/>
      <c r="AF108" s="41"/>
      <c r="AG108" s="41"/>
      <c r="AH108" s="41"/>
      <c r="AI108" s="41"/>
      <c r="AJ108" s="41"/>
      <c r="AK108" s="41"/>
      <c r="AL108" s="41"/>
      <c r="AM108" s="41"/>
      <c r="AN108" s="41"/>
      <c r="AO108" s="41"/>
      <c r="AP108" s="41"/>
      <c r="AQ108" s="41"/>
      <c r="AR108" s="41"/>
      <c r="AS108" s="41"/>
      <c r="AT108" s="41"/>
      <c r="AU108" s="41"/>
      <c r="AV108" s="41"/>
      <c r="AW108" s="41"/>
      <c r="AX108" s="41"/>
      <c r="AY108" s="41"/>
      <c r="AZ108" s="41"/>
      <c r="BA108" s="41"/>
      <c r="BB108" s="41"/>
      <c r="BC108" s="41"/>
      <c r="BD108" s="41"/>
      <c r="BE108" s="41"/>
      <c r="BF108" s="41"/>
      <c r="BG108" s="41"/>
      <c r="BH108" s="41"/>
      <c r="BI108" s="41"/>
      <c r="BJ108" s="41"/>
      <c r="BK108" s="41"/>
      <c r="BL108" s="41"/>
      <c r="BM108" s="41"/>
      <c r="BN108" s="41"/>
      <c r="BO108" s="41"/>
      <c r="BP108" s="41"/>
      <c r="BQ108" s="41"/>
      <c r="BR108" s="41"/>
      <c r="BS108" s="41"/>
      <c r="BT108" s="41"/>
      <c r="BU108" s="41"/>
      <c r="BV108" s="41"/>
      <c r="BW108" s="41"/>
      <c r="BX108" s="41"/>
      <c r="BY108" s="41"/>
      <c r="BZ108" s="41"/>
      <c r="CA108" s="41"/>
      <c r="CB108" s="41"/>
      <c r="CC108" s="41"/>
      <c r="CD108" s="41"/>
      <c r="CE108" s="41"/>
      <c r="CF108" s="41"/>
      <c r="CG108" s="41"/>
      <c r="CH108" s="41"/>
      <c r="CI108" s="41"/>
      <c r="CJ108" s="41"/>
      <c r="CK108" s="41"/>
      <c r="CL108" s="42"/>
    </row>
    <row r="109" spans="1:90" x14ac:dyDescent="0.3">
      <c r="A109" s="9" t="s">
        <v>66</v>
      </c>
      <c r="B109" s="21"/>
      <c r="C109" s="21"/>
      <c r="D109" s="10"/>
      <c r="E109" s="10"/>
      <c r="F109" s="10"/>
      <c r="G109" s="10"/>
      <c r="H109" s="10"/>
      <c r="I109" s="10"/>
      <c r="J109" s="10"/>
      <c r="K109" s="10"/>
      <c r="L109" s="10"/>
      <c r="M109" s="10"/>
      <c r="N109" s="10"/>
      <c r="O109" s="10"/>
      <c r="P109" s="10"/>
      <c r="Q109" s="10"/>
      <c r="R109" s="10"/>
      <c r="S109" s="10"/>
      <c r="T109" s="10"/>
      <c r="U109" s="10"/>
      <c r="V109" s="10"/>
      <c r="W109" s="10"/>
      <c r="X109" s="10"/>
      <c r="Y109" s="10"/>
      <c r="Z109" s="10"/>
      <c r="AA109" s="10"/>
      <c r="AB109" s="10"/>
      <c r="AC109" s="10"/>
      <c r="AD109" s="10"/>
      <c r="AE109" s="10"/>
      <c r="AF109" s="10"/>
      <c r="AG109" s="10"/>
      <c r="AH109" s="10"/>
      <c r="AI109" s="10"/>
      <c r="AJ109" s="10"/>
      <c r="AK109" s="10"/>
      <c r="AL109" s="10"/>
      <c r="AM109" s="10"/>
      <c r="AN109" s="10"/>
      <c r="AO109" s="10"/>
      <c r="AP109" s="10"/>
      <c r="AQ109" s="10"/>
      <c r="AR109" s="10"/>
      <c r="AS109" s="10"/>
      <c r="AT109" s="10"/>
      <c r="AU109" s="10"/>
      <c r="AV109" s="10"/>
      <c r="AW109" s="10"/>
      <c r="AX109" s="10"/>
      <c r="AY109" s="10"/>
      <c r="AZ109" s="10"/>
      <c r="BA109" s="10"/>
      <c r="BB109" s="10"/>
      <c r="BC109" s="10"/>
      <c r="BD109" s="10"/>
      <c r="BE109" s="10"/>
      <c r="BF109" s="10"/>
      <c r="BG109" s="10"/>
      <c r="BH109" s="10"/>
      <c r="BI109" s="10"/>
      <c r="BJ109" s="10"/>
      <c r="BK109" s="10"/>
      <c r="BL109" s="10"/>
      <c r="BM109" s="10"/>
      <c r="BN109" s="10"/>
      <c r="BO109" s="10"/>
      <c r="BP109" s="10"/>
      <c r="BQ109" s="10"/>
      <c r="BR109" s="10"/>
      <c r="BS109" s="10"/>
      <c r="BT109" s="10"/>
      <c r="BU109" s="10"/>
      <c r="BV109" s="10"/>
      <c r="BW109" s="10"/>
      <c r="BX109" s="10"/>
      <c r="BY109" s="10"/>
      <c r="BZ109" s="10"/>
      <c r="CA109" s="10"/>
      <c r="CB109" s="10"/>
      <c r="CC109" s="10"/>
      <c r="CD109" s="10"/>
      <c r="CE109" s="10"/>
      <c r="CF109" s="10"/>
      <c r="CG109" s="10"/>
      <c r="CH109" s="10"/>
      <c r="CI109" s="10"/>
      <c r="CJ109" s="10"/>
      <c r="CK109" s="10"/>
      <c r="CL109" s="11"/>
    </row>
    <row r="110" spans="1:90" x14ac:dyDescent="0.3">
      <c r="A110" s="147" t="s">
        <v>6</v>
      </c>
      <c r="B110" s="33" t="s">
        <v>190</v>
      </c>
      <c r="C110" s="169">
        <v>2.1000000000000001E-2</v>
      </c>
      <c r="K110" s="167"/>
      <c r="L110" s="167"/>
      <c r="M110" s="167"/>
      <c r="N110" s="167"/>
      <c r="O110" s="167"/>
      <c r="P110" s="167"/>
      <c r="Q110" s="167"/>
      <c r="R110" s="167"/>
      <c r="S110" s="167"/>
      <c r="T110" s="167"/>
    </row>
    <row r="111" spans="1:90" x14ac:dyDescent="0.3">
      <c r="A111" s="9" t="s">
        <v>67</v>
      </c>
      <c r="B111" s="21"/>
      <c r="C111" s="21"/>
      <c r="D111" s="10"/>
      <c r="E111" s="10"/>
      <c r="F111" s="10"/>
      <c r="G111" s="10"/>
      <c r="H111" s="10"/>
      <c r="I111" s="10"/>
      <c r="J111" s="10"/>
      <c r="K111" s="10"/>
      <c r="L111" s="10"/>
      <c r="M111" s="10"/>
      <c r="N111" s="10"/>
      <c r="O111" s="10"/>
      <c r="P111" s="10"/>
      <c r="Q111" s="10"/>
      <c r="R111" s="10"/>
      <c r="S111" s="10"/>
      <c r="T111" s="10"/>
      <c r="U111" s="10"/>
      <c r="V111" s="10"/>
      <c r="W111" s="10"/>
      <c r="X111" s="10"/>
      <c r="Y111" s="10"/>
      <c r="Z111" s="10"/>
      <c r="AA111" s="10"/>
      <c r="AB111" s="10"/>
      <c r="AC111" s="10"/>
      <c r="AD111" s="10"/>
      <c r="AE111" s="10"/>
      <c r="AF111" s="10"/>
      <c r="AG111" s="10"/>
      <c r="AH111" s="10"/>
      <c r="AI111" s="10"/>
      <c r="AJ111" s="10"/>
      <c r="AK111" s="10"/>
      <c r="AL111" s="10"/>
      <c r="AM111" s="10"/>
      <c r="AN111" s="10"/>
      <c r="AO111" s="10"/>
      <c r="AP111" s="10"/>
      <c r="AQ111" s="10"/>
      <c r="AR111" s="10"/>
      <c r="AS111" s="10"/>
      <c r="AT111" s="10"/>
      <c r="AU111" s="10"/>
      <c r="AV111" s="10"/>
      <c r="AW111" s="10"/>
      <c r="AX111" s="10"/>
      <c r="AY111" s="10"/>
      <c r="AZ111" s="10"/>
      <c r="BA111" s="10"/>
      <c r="BB111" s="10"/>
      <c r="BC111" s="10"/>
      <c r="BD111" s="10"/>
      <c r="BE111" s="10"/>
      <c r="BF111" s="10"/>
      <c r="BG111" s="10"/>
      <c r="BH111" s="10"/>
      <c r="BI111" s="10"/>
      <c r="BJ111" s="10"/>
      <c r="BK111" s="10"/>
      <c r="BL111" s="10"/>
      <c r="BM111" s="10"/>
      <c r="BN111" s="10"/>
      <c r="BO111" s="10"/>
      <c r="BP111" s="10"/>
      <c r="BQ111" s="10"/>
      <c r="BR111" s="10"/>
      <c r="BS111" s="10"/>
      <c r="BT111" s="10"/>
      <c r="BU111" s="10"/>
      <c r="BV111" s="10"/>
      <c r="BW111" s="10"/>
      <c r="BX111" s="10"/>
      <c r="BY111" s="10"/>
      <c r="BZ111" s="10"/>
      <c r="CA111" s="10"/>
      <c r="CB111" s="10"/>
      <c r="CC111" s="10"/>
      <c r="CD111" s="10"/>
      <c r="CE111" s="10"/>
      <c r="CF111" s="10"/>
      <c r="CG111" s="10"/>
      <c r="CH111" s="10"/>
      <c r="CI111" s="10"/>
      <c r="CJ111" s="10"/>
      <c r="CK111" s="10"/>
      <c r="CL111" s="11"/>
    </row>
    <row r="112" spans="1:90" x14ac:dyDescent="0.3">
      <c r="A112" s="147" t="s">
        <v>7</v>
      </c>
      <c r="B112" s="33" t="s">
        <v>190</v>
      </c>
      <c r="C112" s="169">
        <v>0.05</v>
      </c>
      <c r="K112" s="167"/>
      <c r="L112" s="167"/>
      <c r="M112" s="167"/>
      <c r="N112" s="167"/>
      <c r="O112" s="167"/>
      <c r="P112" s="167"/>
      <c r="Q112" s="167"/>
      <c r="R112" s="167"/>
      <c r="S112" s="167"/>
      <c r="T112" s="167"/>
    </row>
    <row r="113" spans="1:20" x14ac:dyDescent="0.3">
      <c r="K113" s="167"/>
      <c r="L113" s="167"/>
      <c r="M113" s="167"/>
      <c r="N113" s="167"/>
      <c r="O113" s="167"/>
      <c r="P113" s="167"/>
      <c r="Q113" s="167"/>
      <c r="R113" s="167"/>
      <c r="S113" s="167"/>
      <c r="T113" s="167"/>
    </row>
    <row r="114" spans="1:20" x14ac:dyDescent="0.3">
      <c r="A114" s="80" t="s">
        <v>440</v>
      </c>
      <c r="B114" s="10"/>
      <c r="C114" s="10"/>
      <c r="D114" s="10"/>
      <c r="E114" s="209"/>
    </row>
    <row r="115" spans="1:20" x14ac:dyDescent="0.3">
      <c r="A115" s="484" t="s">
        <v>439</v>
      </c>
      <c r="B115" s="485"/>
      <c r="C115" s="485"/>
      <c r="D115" s="485"/>
      <c r="E115" s="486"/>
    </row>
    <row r="116" spans="1:20" x14ac:dyDescent="0.3">
      <c r="A116" s="211" t="s">
        <v>210</v>
      </c>
      <c r="B116" s="55" t="s">
        <v>202</v>
      </c>
      <c r="C116" s="214">
        <v>2.9</v>
      </c>
      <c r="D116" s="44"/>
      <c r="E116" s="44"/>
    </row>
    <row r="117" spans="1:20" x14ac:dyDescent="0.3">
      <c r="C117" s="208"/>
      <c r="D117" s="208"/>
      <c r="E117" s="208"/>
    </row>
    <row r="118" spans="1:20" x14ac:dyDescent="0.3">
      <c r="A118" s="80" t="s">
        <v>436</v>
      </c>
      <c r="B118" s="10"/>
      <c r="C118" s="10"/>
      <c r="D118" s="10"/>
      <c r="E118" s="209"/>
      <c r="F118" s="44"/>
      <c r="G118" s="44"/>
      <c r="H118" s="44"/>
      <c r="I118" s="44"/>
      <c r="J118" s="44"/>
      <c r="K118" s="44"/>
      <c r="L118" s="44"/>
      <c r="M118" s="44"/>
      <c r="N118" s="44"/>
      <c r="O118" s="44"/>
      <c r="P118" s="44"/>
      <c r="Q118" s="44"/>
      <c r="R118" s="44"/>
      <c r="S118" s="44"/>
      <c r="T118" s="44"/>
    </row>
    <row r="119" spans="1:20" x14ac:dyDescent="0.3">
      <c r="A119" s="211" t="s">
        <v>435</v>
      </c>
      <c r="B119" s="212" t="s">
        <v>80</v>
      </c>
      <c r="C119" s="214">
        <v>1</v>
      </c>
      <c r="D119" s="44"/>
      <c r="E119" s="45"/>
      <c r="F119" s="167"/>
      <c r="G119" s="167"/>
      <c r="H119" s="167"/>
      <c r="I119" s="44"/>
      <c r="J119" s="44"/>
      <c r="K119" s="44"/>
      <c r="L119" s="44"/>
      <c r="M119" s="44"/>
      <c r="N119" s="44"/>
      <c r="O119" s="44"/>
      <c r="P119" s="44"/>
      <c r="Q119" s="44"/>
      <c r="R119" s="44"/>
      <c r="S119" s="44"/>
      <c r="T119" s="44"/>
    </row>
    <row r="120" spans="1:20" x14ac:dyDescent="0.3">
      <c r="C120" s="167"/>
      <c r="D120" s="167"/>
      <c r="E120" s="167"/>
      <c r="F120" s="167"/>
      <c r="G120" s="167"/>
      <c r="H120" s="167"/>
      <c r="I120" s="167"/>
      <c r="J120" s="167"/>
      <c r="K120" s="167"/>
      <c r="L120" s="167"/>
      <c r="M120" s="167"/>
      <c r="N120" s="167"/>
      <c r="O120" s="167"/>
      <c r="P120" s="167"/>
      <c r="Q120" s="167"/>
      <c r="R120" s="167"/>
      <c r="S120" s="167"/>
      <c r="T120" s="167"/>
    </row>
    <row r="121" spans="1:20" x14ac:dyDescent="0.3">
      <c r="A121" s="80" t="s">
        <v>595</v>
      </c>
      <c r="B121" s="10"/>
      <c r="C121" s="10"/>
      <c r="D121" s="10"/>
      <c r="E121" s="10"/>
      <c r="F121" s="209"/>
      <c r="G121" s="44"/>
      <c r="H121" s="44"/>
      <c r="I121" s="44"/>
      <c r="J121" s="44"/>
      <c r="K121" s="44"/>
      <c r="L121" s="44"/>
      <c r="M121" s="44"/>
      <c r="N121" s="44"/>
      <c r="O121" s="44"/>
      <c r="P121" s="44"/>
      <c r="Q121" s="44"/>
      <c r="R121" s="44"/>
      <c r="S121" s="44"/>
      <c r="T121" s="44"/>
    </row>
    <row r="122" spans="1:20" x14ac:dyDescent="0.3">
      <c r="A122" s="455" t="s">
        <v>589</v>
      </c>
      <c r="B122" s="64" t="s">
        <v>590</v>
      </c>
      <c r="C122" s="267">
        <v>2015</v>
      </c>
      <c r="D122" s="469" t="s">
        <v>603</v>
      </c>
      <c r="E122" s="470" t="s">
        <v>590</v>
      </c>
      <c r="F122" s="452">
        <v>2015</v>
      </c>
      <c r="G122" s="265"/>
      <c r="H122" s="265"/>
      <c r="I122" s="48"/>
      <c r="J122" s="48"/>
      <c r="K122" s="48"/>
      <c r="L122" s="48"/>
      <c r="M122" s="48"/>
      <c r="N122" s="48"/>
      <c r="O122" s="48"/>
      <c r="P122" s="48"/>
      <c r="Q122" s="48"/>
      <c r="R122" s="48"/>
      <c r="S122" s="48"/>
      <c r="T122" s="48"/>
    </row>
    <row r="123" spans="1:20" ht="28.8" x14ac:dyDescent="0.3">
      <c r="A123" s="455"/>
      <c r="B123" s="266" t="s">
        <v>591</v>
      </c>
      <c r="C123" s="268">
        <v>0</v>
      </c>
      <c r="D123" s="466"/>
      <c r="E123" s="467"/>
      <c r="F123" s="443"/>
      <c r="G123" s="265"/>
      <c r="H123" s="265"/>
      <c r="I123" s="48"/>
      <c r="J123" s="48"/>
      <c r="K123" s="48"/>
      <c r="L123" s="48"/>
      <c r="M123" s="48"/>
      <c r="N123" s="48"/>
      <c r="O123" s="48"/>
      <c r="P123" s="48"/>
      <c r="Q123" s="48"/>
      <c r="R123" s="48"/>
      <c r="S123" s="48"/>
      <c r="T123" s="48"/>
    </row>
    <row r="124" spans="1:20" x14ac:dyDescent="0.3">
      <c r="A124" s="455" t="s">
        <v>592</v>
      </c>
      <c r="B124" s="64" t="s">
        <v>590</v>
      </c>
      <c r="C124" s="267">
        <v>2015</v>
      </c>
      <c r="D124" s="466"/>
      <c r="E124" s="467" t="s">
        <v>591</v>
      </c>
      <c r="F124" s="479">
        <v>0</v>
      </c>
    </row>
    <row r="125" spans="1:20" ht="28.8" x14ac:dyDescent="0.3">
      <c r="A125" s="455"/>
      <c r="B125" s="266" t="s">
        <v>591</v>
      </c>
      <c r="C125" s="268">
        <v>0</v>
      </c>
      <c r="D125" s="466"/>
      <c r="E125" s="468"/>
      <c r="F125" s="443"/>
    </row>
    <row r="126" spans="1:20" x14ac:dyDescent="0.3">
      <c r="A126" s="455" t="s">
        <v>593</v>
      </c>
      <c r="B126" s="64" t="s">
        <v>590</v>
      </c>
      <c r="C126" s="267">
        <v>2015</v>
      </c>
      <c r="D126" s="455" t="s">
        <v>604</v>
      </c>
      <c r="E126" s="467" t="s">
        <v>590</v>
      </c>
      <c r="F126" s="443">
        <v>2015</v>
      </c>
    </row>
    <row r="127" spans="1:20" ht="28.8" x14ac:dyDescent="0.3">
      <c r="A127" s="455"/>
      <c r="B127" s="266" t="s">
        <v>591</v>
      </c>
      <c r="C127" s="268">
        <v>0</v>
      </c>
      <c r="D127" s="466"/>
      <c r="E127" s="467"/>
      <c r="F127" s="443"/>
    </row>
    <row r="128" spans="1:20" x14ac:dyDescent="0.3">
      <c r="A128" s="455" t="s">
        <v>594</v>
      </c>
      <c r="B128" s="64" t="s">
        <v>590</v>
      </c>
      <c r="C128" s="267">
        <v>2015</v>
      </c>
      <c r="D128" s="466"/>
      <c r="E128" s="467" t="s">
        <v>591</v>
      </c>
      <c r="F128" s="479">
        <v>0</v>
      </c>
      <c r="G128" s="49"/>
      <c r="H128" s="44"/>
      <c r="I128" s="46"/>
      <c r="J128" s="46"/>
      <c r="K128" s="46"/>
      <c r="L128" s="46"/>
      <c r="M128" s="46"/>
      <c r="N128" s="46"/>
      <c r="O128" s="46"/>
      <c r="P128" s="46"/>
      <c r="Q128" s="46"/>
      <c r="R128" s="46"/>
      <c r="S128" s="46"/>
      <c r="T128" s="46"/>
    </row>
    <row r="129" spans="1:20" ht="28.8" x14ac:dyDescent="0.3">
      <c r="A129" s="455"/>
      <c r="B129" s="266" t="s">
        <v>591</v>
      </c>
      <c r="C129" s="268">
        <v>0</v>
      </c>
      <c r="D129" s="466"/>
      <c r="E129" s="468"/>
      <c r="F129" s="443"/>
    </row>
    <row r="130" spans="1:20" x14ac:dyDescent="0.3">
      <c r="A130" s="455" t="s">
        <v>29</v>
      </c>
      <c r="B130" s="64" t="s">
        <v>590</v>
      </c>
      <c r="C130" s="267">
        <v>2015</v>
      </c>
    </row>
    <row r="131" spans="1:20" ht="28.8" x14ac:dyDescent="0.3">
      <c r="A131" s="455"/>
      <c r="B131" s="266" t="s">
        <v>591</v>
      </c>
      <c r="C131" s="268">
        <v>0</v>
      </c>
    </row>
    <row r="132" spans="1:20" x14ac:dyDescent="0.3">
      <c r="A132" s="269" t="s">
        <v>596</v>
      </c>
      <c r="B132" s="15"/>
      <c r="C132" s="15"/>
    </row>
    <row r="133" spans="1:20" x14ac:dyDescent="0.3">
      <c r="A133" s="15"/>
      <c r="B133" s="15"/>
      <c r="C133" s="15"/>
    </row>
    <row r="134" spans="1:20" s="326" customFormat="1" x14ac:dyDescent="0.3">
      <c r="A134" s="80" t="s">
        <v>892</v>
      </c>
      <c r="B134" s="10"/>
      <c r="C134" s="10"/>
      <c r="D134" s="10"/>
      <c r="E134" s="209"/>
      <c r="F134" s="44"/>
      <c r="G134" s="44"/>
      <c r="H134" s="44"/>
      <c r="I134" s="44"/>
      <c r="J134" s="44"/>
      <c r="K134" s="44"/>
      <c r="L134" s="44"/>
      <c r="M134" s="44"/>
      <c r="N134" s="44"/>
      <c r="O134" s="44"/>
      <c r="P134" s="44"/>
      <c r="Q134" s="44"/>
      <c r="R134" s="44"/>
      <c r="S134" s="44"/>
      <c r="T134" s="44"/>
    </row>
    <row r="135" spans="1:20" s="326" customFormat="1" x14ac:dyDescent="0.3">
      <c r="A135" s="211" t="s">
        <v>893</v>
      </c>
      <c r="B135" s="212" t="s">
        <v>80</v>
      </c>
      <c r="C135" s="214">
        <v>1</v>
      </c>
      <c r="D135" s="44"/>
      <c r="E135" s="45"/>
      <c r="F135" s="344"/>
      <c r="G135" s="344"/>
      <c r="H135" s="344"/>
      <c r="I135" s="44"/>
      <c r="J135" s="44"/>
      <c r="K135" s="44"/>
      <c r="L135" s="44"/>
      <c r="M135" s="44"/>
      <c r="N135" s="44"/>
      <c r="O135" s="44"/>
      <c r="P135" s="44"/>
      <c r="Q135" s="44"/>
      <c r="R135" s="44"/>
      <c r="S135" s="44"/>
      <c r="T135" s="44"/>
    </row>
    <row r="136" spans="1:20" x14ac:dyDescent="0.3">
      <c r="A136" s="211" t="s">
        <v>894</v>
      </c>
      <c r="B136" s="212" t="s">
        <v>80</v>
      </c>
      <c r="C136" s="214">
        <v>1</v>
      </c>
    </row>
    <row r="137" spans="1:20" x14ac:dyDescent="0.3">
      <c r="A137" s="15"/>
      <c r="B137" s="15"/>
      <c r="C137" s="15"/>
    </row>
    <row r="138" spans="1:20" x14ac:dyDescent="0.3">
      <c r="A138" s="15"/>
      <c r="B138" s="15"/>
      <c r="C138" s="15"/>
    </row>
    <row r="139" spans="1:20" x14ac:dyDescent="0.3">
      <c r="A139" s="15"/>
      <c r="B139" s="15"/>
      <c r="C139" s="15"/>
    </row>
    <row r="140" spans="1:20" hidden="1" x14ac:dyDescent="0.3">
      <c r="A140" s="15"/>
      <c r="B140" s="15"/>
      <c r="C140" s="15"/>
    </row>
    <row r="141" spans="1:20" hidden="1" x14ac:dyDescent="0.3">
      <c r="A141" s="15"/>
      <c r="B141" s="15"/>
      <c r="C141" s="15"/>
    </row>
    <row r="142" spans="1:20" hidden="1" x14ac:dyDescent="0.3">
      <c r="A142" s="15"/>
      <c r="B142" s="15"/>
      <c r="C142" s="15"/>
    </row>
    <row r="143" spans="1:20" hidden="1" x14ac:dyDescent="0.3">
      <c r="A143" s="15"/>
      <c r="B143" s="15"/>
      <c r="C143" s="15"/>
    </row>
    <row r="144" spans="1:20" hidden="1" x14ac:dyDescent="0.3">
      <c r="A144" s="15"/>
      <c r="B144" s="15"/>
      <c r="C144" s="15"/>
    </row>
    <row r="145" spans="1:3" hidden="1" x14ac:dyDescent="0.3">
      <c r="A145" s="15"/>
      <c r="B145" s="15"/>
      <c r="C145" s="15"/>
    </row>
    <row r="146" spans="1:3" hidden="1" x14ac:dyDescent="0.3">
      <c r="A146" s="15"/>
      <c r="B146" s="15"/>
      <c r="C146" s="15"/>
    </row>
    <row r="147" spans="1:3" hidden="1" x14ac:dyDescent="0.3">
      <c r="A147" s="15"/>
      <c r="B147" s="15"/>
      <c r="C147" s="15"/>
    </row>
    <row r="148" spans="1:3" hidden="1" x14ac:dyDescent="0.3">
      <c r="A148" s="15"/>
      <c r="B148" s="15"/>
      <c r="C148" s="15"/>
    </row>
    <row r="149" spans="1:3" hidden="1" x14ac:dyDescent="0.3">
      <c r="A149" s="15"/>
      <c r="B149" s="15"/>
      <c r="C149" s="15"/>
    </row>
    <row r="150" spans="1:3" hidden="1" x14ac:dyDescent="0.3">
      <c r="A150" s="15"/>
      <c r="B150" s="15"/>
      <c r="C150" s="15"/>
    </row>
    <row r="151" spans="1:3" hidden="1" x14ac:dyDescent="0.3">
      <c r="A151" s="15"/>
      <c r="B151" s="15"/>
      <c r="C151" s="15"/>
    </row>
    <row r="152" spans="1:3" hidden="1" x14ac:dyDescent="0.3">
      <c r="A152" s="15"/>
      <c r="B152" s="15"/>
      <c r="C152" s="15"/>
    </row>
    <row r="153" spans="1:3" hidden="1" x14ac:dyDescent="0.3">
      <c r="A153" s="15"/>
      <c r="B153" s="15"/>
      <c r="C153" s="15"/>
    </row>
    <row r="154" spans="1:3" hidden="1" x14ac:dyDescent="0.3">
      <c r="A154" s="15"/>
      <c r="B154" s="15"/>
      <c r="C154" s="15"/>
    </row>
    <row r="155" spans="1:3" hidden="1" x14ac:dyDescent="0.3">
      <c r="A155" s="15"/>
      <c r="B155" s="15"/>
      <c r="C155" s="15"/>
    </row>
    <row r="156" spans="1:3" hidden="1" x14ac:dyDescent="0.3">
      <c r="A156" s="15"/>
      <c r="B156" s="15"/>
      <c r="C156" s="15"/>
    </row>
    <row r="157" spans="1:3" hidden="1" x14ac:dyDescent="0.3">
      <c r="A157" s="15"/>
      <c r="B157" s="15"/>
      <c r="C157" s="15"/>
    </row>
    <row r="158" spans="1:3" hidden="1" x14ac:dyDescent="0.3">
      <c r="A158" s="15"/>
      <c r="B158" s="15"/>
      <c r="C158" s="15"/>
    </row>
    <row r="159" spans="1:3" hidden="1" x14ac:dyDescent="0.3">
      <c r="A159" s="15"/>
      <c r="B159" s="15"/>
      <c r="C159" s="15"/>
    </row>
    <row r="160" spans="1:3" hidden="1" x14ac:dyDescent="0.3">
      <c r="A160" s="15"/>
      <c r="B160" s="15"/>
      <c r="C160" s="15"/>
    </row>
    <row r="161" spans="1:3" hidden="1" x14ac:dyDescent="0.3">
      <c r="A161" s="15"/>
      <c r="B161" s="15"/>
      <c r="C161" s="15"/>
    </row>
    <row r="162" spans="1:3" hidden="1" x14ac:dyDescent="0.3">
      <c r="A162" s="15"/>
      <c r="B162" s="15"/>
      <c r="C162" s="15"/>
    </row>
    <row r="163" spans="1:3" hidden="1" x14ac:dyDescent="0.3">
      <c r="A163" s="15"/>
      <c r="B163" s="15"/>
      <c r="C163" s="15"/>
    </row>
    <row r="164" spans="1:3" hidden="1" x14ac:dyDescent="0.3">
      <c r="A164" s="314"/>
      <c r="B164" s="15"/>
      <c r="C164" s="15"/>
    </row>
    <row r="165" spans="1:3" hidden="1" x14ac:dyDescent="0.3">
      <c r="A165" s="15"/>
      <c r="B165" s="15"/>
      <c r="C165" s="15"/>
    </row>
    <row r="166" spans="1:3" hidden="1" x14ac:dyDescent="0.3">
      <c r="A166" s="15"/>
      <c r="B166" s="15"/>
      <c r="C166" s="15"/>
    </row>
    <row r="167" spans="1:3" hidden="1" x14ac:dyDescent="0.3">
      <c r="A167" s="15"/>
      <c r="B167" s="15"/>
      <c r="C167" s="15"/>
    </row>
    <row r="168" spans="1:3" x14ac:dyDescent="0.3">
      <c r="A168" s="15"/>
      <c r="B168" s="15"/>
      <c r="C168" s="15"/>
    </row>
    <row r="169" spans="1:3" x14ac:dyDescent="0.3">
      <c r="A169" s="15"/>
      <c r="B169" s="15"/>
      <c r="C169" s="15"/>
    </row>
    <row r="170" spans="1:3" x14ac:dyDescent="0.3">
      <c r="A170" s="296" t="s">
        <v>875</v>
      </c>
      <c r="B170" s="296"/>
      <c r="C170" s="296"/>
    </row>
    <row r="171" spans="1:3" x14ac:dyDescent="0.3">
      <c r="A171" s="29" t="s">
        <v>849</v>
      </c>
      <c r="B171" s="7" t="s">
        <v>80</v>
      </c>
      <c r="C171" s="70">
        <v>1</v>
      </c>
    </row>
    <row r="172" spans="1:3" x14ac:dyDescent="0.3">
      <c r="A172" s="29" t="s">
        <v>850</v>
      </c>
      <c r="B172" s="7" t="s">
        <v>80</v>
      </c>
      <c r="C172" s="70">
        <v>1</v>
      </c>
    </row>
    <row r="173" spans="1:3" x14ac:dyDescent="0.3">
      <c r="A173" s="29" t="s">
        <v>856</v>
      </c>
      <c r="B173" s="7" t="s">
        <v>167</v>
      </c>
      <c r="C173" s="70">
        <v>2015</v>
      </c>
    </row>
    <row r="174" spans="1:3" x14ac:dyDescent="0.3">
      <c r="A174" s="29" t="s">
        <v>851</v>
      </c>
      <c r="B174" s="7" t="s">
        <v>167</v>
      </c>
      <c r="C174" s="70">
        <v>2020</v>
      </c>
    </row>
    <row r="175" spans="1:3" x14ac:dyDescent="0.3">
      <c r="A175" s="29" t="s">
        <v>852</v>
      </c>
      <c r="B175" s="7" t="s">
        <v>167</v>
      </c>
      <c r="C175" s="70">
        <v>2015</v>
      </c>
    </row>
    <row r="176" spans="1:3" x14ac:dyDescent="0.3">
      <c r="A176" s="296" t="s">
        <v>866</v>
      </c>
      <c r="B176" s="296"/>
      <c r="C176" s="296" t="s">
        <v>900</v>
      </c>
    </row>
    <row r="177" spans="1:3" x14ac:dyDescent="0.3">
      <c r="A177" s="29" t="s">
        <v>869</v>
      </c>
      <c r="B177" s="7" t="s">
        <v>80</v>
      </c>
      <c r="C177" s="70">
        <v>0.3</v>
      </c>
    </row>
    <row r="178" spans="1:3" x14ac:dyDescent="0.3">
      <c r="A178" s="29" t="s">
        <v>867</v>
      </c>
      <c r="B178" s="7" t="s">
        <v>80</v>
      </c>
      <c r="C178" s="70">
        <v>0.25</v>
      </c>
    </row>
    <row r="179" spans="1:3" x14ac:dyDescent="0.3">
      <c r="A179" s="29" t="s">
        <v>868</v>
      </c>
      <c r="B179" s="7" t="s">
        <v>80</v>
      </c>
      <c r="C179" s="70">
        <v>0.4</v>
      </c>
    </row>
    <row r="180" spans="1:3" x14ac:dyDescent="0.3">
      <c r="A180" s="29" t="s">
        <v>853</v>
      </c>
      <c r="B180" s="7" t="s">
        <v>80</v>
      </c>
      <c r="C180" s="70">
        <v>0.9</v>
      </c>
    </row>
    <row r="181" spans="1:3" x14ac:dyDescent="0.3">
      <c r="A181" s="29" t="s">
        <v>854</v>
      </c>
      <c r="B181" s="7" t="s">
        <v>80</v>
      </c>
      <c r="C181" s="70">
        <v>0.6</v>
      </c>
    </row>
    <row r="182" spans="1:3" x14ac:dyDescent="0.3">
      <c r="A182" s="296" t="s">
        <v>855</v>
      </c>
      <c r="B182" s="296"/>
      <c r="C182" s="296" t="s">
        <v>900</v>
      </c>
    </row>
    <row r="183" spans="1:3" x14ac:dyDescent="0.3">
      <c r="A183" s="29" t="s">
        <v>857</v>
      </c>
      <c r="B183" s="7" t="s">
        <v>80</v>
      </c>
      <c r="C183" s="70">
        <v>0.7</v>
      </c>
    </row>
    <row r="184" spans="1:3" x14ac:dyDescent="0.3">
      <c r="A184" s="29" t="s">
        <v>858</v>
      </c>
      <c r="B184" s="7" t="s">
        <v>80</v>
      </c>
      <c r="C184" s="70">
        <v>0.3</v>
      </c>
    </row>
    <row r="185" spans="1:3" x14ac:dyDescent="0.3">
      <c r="A185" s="29" t="s">
        <v>859</v>
      </c>
      <c r="B185" s="7" t="s">
        <v>80</v>
      </c>
      <c r="C185" s="70">
        <v>0.3</v>
      </c>
    </row>
    <row r="186" spans="1:3" x14ac:dyDescent="0.3">
      <c r="A186" s="29" t="s">
        <v>860</v>
      </c>
      <c r="B186" s="7" t="s">
        <v>80</v>
      </c>
      <c r="C186" s="70">
        <v>0.5</v>
      </c>
    </row>
    <row r="187" spans="1:3" x14ac:dyDescent="0.3">
      <c r="A187" s="29" t="s">
        <v>861</v>
      </c>
      <c r="B187" s="7" t="s">
        <v>80</v>
      </c>
      <c r="C187" s="70">
        <v>0.2</v>
      </c>
    </row>
    <row r="188" spans="1:3" x14ac:dyDescent="0.3">
      <c r="A188" s="29" t="s">
        <v>862</v>
      </c>
      <c r="B188" s="7" t="s">
        <v>80</v>
      </c>
      <c r="C188" s="70">
        <v>0.45</v>
      </c>
    </row>
    <row r="189" spans="1:3" x14ac:dyDescent="0.3">
      <c r="A189" s="29" t="s">
        <v>863</v>
      </c>
      <c r="B189" s="7" t="s">
        <v>80</v>
      </c>
      <c r="C189" s="70">
        <v>0.45</v>
      </c>
    </row>
    <row r="190" spans="1:3" x14ac:dyDescent="0.3">
      <c r="A190" s="29" t="s">
        <v>864</v>
      </c>
      <c r="B190" s="7" t="s">
        <v>80</v>
      </c>
      <c r="C190" s="70">
        <v>0.1</v>
      </c>
    </row>
    <row r="191" spans="1:3" x14ac:dyDescent="0.3">
      <c r="A191" s="29" t="s">
        <v>865</v>
      </c>
      <c r="B191" s="7" t="s">
        <v>80</v>
      </c>
      <c r="C191" s="70">
        <v>0.8</v>
      </c>
    </row>
  </sheetData>
  <mergeCells count="42">
    <mergeCell ref="A122:A123"/>
    <mergeCell ref="A124:A125"/>
    <mergeCell ref="A126:A127"/>
    <mergeCell ref="A128:A129"/>
    <mergeCell ref="A130:A131"/>
    <mergeCell ref="A72:A75"/>
    <mergeCell ref="D88:D91"/>
    <mergeCell ref="B19:C19"/>
    <mergeCell ref="D68:D71"/>
    <mergeCell ref="D72:D75"/>
    <mergeCell ref="D80:D82"/>
    <mergeCell ref="D84:D87"/>
    <mergeCell ref="D19:D22"/>
    <mergeCell ref="B20:C20"/>
    <mergeCell ref="B21:C21"/>
    <mergeCell ref="B22:C22"/>
    <mergeCell ref="A19:A22"/>
    <mergeCell ref="A76:A79"/>
    <mergeCell ref="A68:A71"/>
    <mergeCell ref="A80:A82"/>
    <mergeCell ref="D76:D79"/>
    <mergeCell ref="A84:A87"/>
    <mergeCell ref="A88:A91"/>
    <mergeCell ref="A115:E115"/>
    <mergeCell ref="D92:D95"/>
    <mergeCell ref="D100:D103"/>
    <mergeCell ref="D105:D108"/>
    <mergeCell ref="D96:D98"/>
    <mergeCell ref="A100:A103"/>
    <mergeCell ref="A105:A108"/>
    <mergeCell ref="A92:A95"/>
    <mergeCell ref="A96:A98"/>
    <mergeCell ref="D122:D125"/>
    <mergeCell ref="E122:E123"/>
    <mergeCell ref="F122:F123"/>
    <mergeCell ref="E124:E125"/>
    <mergeCell ref="F124:F125"/>
    <mergeCell ref="D126:D129"/>
    <mergeCell ref="E126:E127"/>
    <mergeCell ref="F126:F127"/>
    <mergeCell ref="E128:E129"/>
    <mergeCell ref="F128:F129"/>
  </mergeCells>
  <pageMargins left="0.7" right="0.7" top="0.75" bottom="0.75" header="0.3" footer="0.3"/>
  <pageSetup paperSize="9" orientation="portrait" r:id="rId1"/>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CL191"/>
  <sheetViews>
    <sheetView zoomScale="90" zoomScaleNormal="90" workbookViewId="0"/>
  </sheetViews>
  <sheetFormatPr baseColWidth="10" defaultRowHeight="14.4" x14ac:dyDescent="0.3"/>
  <cols>
    <col min="1" max="1" width="44.88671875" bestFit="1" customWidth="1"/>
    <col min="2" max="2" width="35.33203125" bestFit="1" customWidth="1"/>
    <col min="3" max="3" width="49.6640625" bestFit="1" customWidth="1"/>
    <col min="4" max="4" width="59.6640625" bestFit="1" customWidth="1"/>
    <col min="5" max="5" width="50.33203125" bestFit="1" customWidth="1"/>
    <col min="6" max="6" width="26" customWidth="1"/>
    <col min="7" max="7" width="34.33203125" customWidth="1"/>
    <col min="8" max="8" width="32.44140625" customWidth="1"/>
    <col min="9" max="9" width="20.33203125" customWidth="1"/>
  </cols>
  <sheetData>
    <row r="1" spans="1:90" ht="31.8" thickBot="1" x14ac:dyDescent="0.65">
      <c r="A1" s="1" t="s">
        <v>247</v>
      </c>
      <c r="B1" s="115"/>
      <c r="C1" s="148"/>
      <c r="D1" s="148"/>
    </row>
    <row r="2" spans="1:90" x14ac:dyDescent="0.3">
      <c r="A2" s="71" t="s">
        <v>442</v>
      </c>
      <c r="B2" s="2"/>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c r="CA2" s="2"/>
      <c r="CB2" s="2"/>
      <c r="CC2" s="2"/>
      <c r="CD2" s="2"/>
      <c r="CE2" s="2"/>
      <c r="CF2" s="2"/>
      <c r="CG2" s="2"/>
      <c r="CH2" s="2"/>
      <c r="CI2" s="2"/>
      <c r="CJ2" s="2"/>
      <c r="CK2" s="2"/>
      <c r="CL2" s="3"/>
    </row>
    <row r="3" spans="1:90" s="35" customFormat="1" x14ac:dyDescent="0.3">
      <c r="A3" s="220"/>
      <c r="B3" s="314"/>
      <c r="C3" s="78"/>
      <c r="D3" s="215" t="s">
        <v>721</v>
      </c>
      <c r="E3" s="7">
        <v>2015</v>
      </c>
      <c r="F3" s="7">
        <v>2016</v>
      </c>
      <c r="G3" s="7">
        <v>2017</v>
      </c>
      <c r="H3" s="7">
        <v>2018</v>
      </c>
      <c r="I3" s="7">
        <v>2019</v>
      </c>
      <c r="J3" s="7">
        <v>2020</v>
      </c>
      <c r="K3" s="7">
        <v>2021</v>
      </c>
      <c r="L3" s="7">
        <v>2022</v>
      </c>
      <c r="M3" s="7">
        <v>2023</v>
      </c>
      <c r="N3" s="7">
        <v>2024</v>
      </c>
      <c r="O3" s="7">
        <v>2025</v>
      </c>
      <c r="P3" s="7">
        <v>2026</v>
      </c>
      <c r="Q3" s="7">
        <v>2027</v>
      </c>
      <c r="R3" s="7">
        <v>2028</v>
      </c>
      <c r="S3" s="7">
        <v>2029</v>
      </c>
      <c r="T3" s="7">
        <v>2030</v>
      </c>
      <c r="U3" s="7">
        <v>2031</v>
      </c>
      <c r="V3" s="7">
        <v>2032</v>
      </c>
      <c r="W3" s="7">
        <v>2033</v>
      </c>
      <c r="X3" s="7">
        <v>2034</v>
      </c>
      <c r="Y3" s="7">
        <v>2035</v>
      </c>
      <c r="Z3" s="7">
        <v>2036</v>
      </c>
      <c r="AA3" s="7">
        <v>2037</v>
      </c>
      <c r="AB3" s="7">
        <v>2038</v>
      </c>
      <c r="AC3" s="7">
        <v>2039</v>
      </c>
      <c r="AD3" s="7">
        <v>2040</v>
      </c>
      <c r="AE3" s="7">
        <v>2041</v>
      </c>
      <c r="AF3" s="7">
        <v>2042</v>
      </c>
      <c r="AG3" s="7">
        <v>2043</v>
      </c>
      <c r="AH3" s="7">
        <v>2044</v>
      </c>
      <c r="AI3" s="7">
        <v>2045</v>
      </c>
      <c r="AJ3" s="7">
        <v>2046</v>
      </c>
      <c r="AK3" s="7">
        <v>2047</v>
      </c>
      <c r="AL3" s="7">
        <v>2048</v>
      </c>
      <c r="AM3" s="7">
        <v>2049</v>
      </c>
      <c r="AN3" s="7">
        <v>2050</v>
      </c>
      <c r="AO3" s="7">
        <v>2051</v>
      </c>
      <c r="AP3" s="7">
        <v>2052</v>
      </c>
      <c r="AQ3" s="7">
        <v>2053</v>
      </c>
      <c r="AR3" s="7">
        <v>2054</v>
      </c>
      <c r="AS3" s="7">
        <v>2055</v>
      </c>
      <c r="AT3" s="7">
        <v>2056</v>
      </c>
      <c r="AU3" s="7">
        <v>2057</v>
      </c>
      <c r="AV3" s="7">
        <v>2058</v>
      </c>
      <c r="AW3" s="7">
        <v>2059</v>
      </c>
      <c r="AX3" s="7">
        <v>2060</v>
      </c>
      <c r="AY3" s="7">
        <v>2061</v>
      </c>
      <c r="AZ3" s="7">
        <v>2062</v>
      </c>
      <c r="BA3" s="7">
        <v>2063</v>
      </c>
      <c r="BB3" s="7">
        <v>2064</v>
      </c>
      <c r="BC3" s="7">
        <v>2065</v>
      </c>
      <c r="BD3" s="7">
        <v>2066</v>
      </c>
      <c r="BE3" s="7">
        <v>2067</v>
      </c>
      <c r="BF3" s="7">
        <v>2068</v>
      </c>
      <c r="BG3" s="7">
        <v>2069</v>
      </c>
      <c r="BH3" s="7">
        <v>2070</v>
      </c>
      <c r="BI3" s="7">
        <v>2071</v>
      </c>
      <c r="BJ3" s="7">
        <v>2072</v>
      </c>
      <c r="BK3" s="7">
        <v>2073</v>
      </c>
      <c r="BL3" s="7">
        <v>2074</v>
      </c>
      <c r="BM3" s="7">
        <v>2075</v>
      </c>
      <c r="BN3" s="7">
        <v>2076</v>
      </c>
      <c r="BO3" s="7">
        <v>2077</v>
      </c>
      <c r="BP3" s="7">
        <v>2078</v>
      </c>
      <c r="BQ3" s="7">
        <v>2079</v>
      </c>
      <c r="BR3" s="7">
        <v>2080</v>
      </c>
      <c r="BS3" s="7">
        <v>2081</v>
      </c>
      <c r="BT3" s="7">
        <v>2082</v>
      </c>
      <c r="BU3" s="7">
        <v>2083</v>
      </c>
      <c r="BV3" s="7">
        <v>2084</v>
      </c>
      <c r="BW3" s="7">
        <v>2085</v>
      </c>
      <c r="BX3" s="7">
        <v>2086</v>
      </c>
      <c r="BY3" s="7">
        <v>2087</v>
      </c>
      <c r="BZ3" s="7">
        <v>2088</v>
      </c>
      <c r="CA3" s="7">
        <v>2089</v>
      </c>
      <c r="CB3" s="7">
        <v>2090</v>
      </c>
      <c r="CC3" s="7">
        <v>2091</v>
      </c>
      <c r="CD3" s="7">
        <v>2092</v>
      </c>
      <c r="CE3" s="7">
        <v>2093</v>
      </c>
      <c r="CF3" s="7">
        <v>2094</v>
      </c>
      <c r="CG3" s="7">
        <v>2095</v>
      </c>
      <c r="CH3" s="7">
        <v>2096</v>
      </c>
      <c r="CI3" s="7">
        <v>2097</v>
      </c>
      <c r="CJ3" s="7">
        <v>2098</v>
      </c>
      <c r="CK3" s="7">
        <v>2099</v>
      </c>
      <c r="CL3" s="7">
        <v>2100</v>
      </c>
    </row>
    <row r="4" spans="1:90" s="315" customFormat="1" ht="15" thickBot="1" x14ac:dyDescent="0.35">
      <c r="A4" s="220" t="s">
        <v>722</v>
      </c>
      <c r="B4" s="314" t="s">
        <v>80</v>
      </c>
      <c r="C4" s="340">
        <v>-5.8072243834002002E-3</v>
      </c>
      <c r="D4" s="216" t="s">
        <v>174</v>
      </c>
      <c r="E4" s="7">
        <v>1.3599999999999999E-2</v>
      </c>
      <c r="F4" s="7">
        <v>1.37E-2</v>
      </c>
      <c r="G4" s="7">
        <v>1.35E-2</v>
      </c>
      <c r="H4" s="7">
        <v>1.35E-2</v>
      </c>
      <c r="I4" s="7">
        <v>1.35E-2</v>
      </c>
      <c r="J4" s="7">
        <v>1.3100000000000001E-2</v>
      </c>
      <c r="K4" s="7">
        <v>1.2999999999999999E-2</v>
      </c>
      <c r="L4" s="7">
        <v>1.29E-2</v>
      </c>
      <c r="M4" s="7">
        <v>1.2800000000000001E-2</v>
      </c>
      <c r="N4" s="7">
        <v>1.2500000000000001E-2</v>
      </c>
      <c r="O4" s="7">
        <v>1.2500000000000001E-2</v>
      </c>
      <c r="P4" s="7">
        <v>1.2200000000000001E-2</v>
      </c>
      <c r="Q4" s="7">
        <v>1.2E-2</v>
      </c>
      <c r="R4" s="7">
        <v>1.18E-2</v>
      </c>
      <c r="S4" s="7">
        <v>1.1599999999999999E-2</v>
      </c>
      <c r="T4" s="7">
        <v>1.0999999999999999E-2</v>
      </c>
      <c r="U4" s="7">
        <v>1.0800000000000001E-2</v>
      </c>
      <c r="V4" s="7">
        <v>1.06E-2</v>
      </c>
      <c r="W4" s="7">
        <v>1.04E-2</v>
      </c>
      <c r="X4" s="7">
        <v>1.03E-2</v>
      </c>
      <c r="Y4" s="7">
        <v>9.7999999999999997E-3</v>
      </c>
      <c r="Z4" s="7">
        <v>9.5999999999999992E-3</v>
      </c>
      <c r="AA4" s="7">
        <v>9.4000000000000004E-3</v>
      </c>
      <c r="AB4" s="7">
        <v>9.1999999999999998E-3</v>
      </c>
      <c r="AC4" s="7">
        <v>8.9999999999999993E-3</v>
      </c>
      <c r="AD4" s="7">
        <v>9.1999999999999998E-3</v>
      </c>
      <c r="AE4" s="7">
        <v>8.8999999999999999E-3</v>
      </c>
      <c r="AF4" s="7">
        <v>8.8000000000000005E-3</v>
      </c>
      <c r="AG4" s="7">
        <v>8.6E-3</v>
      </c>
      <c r="AH4" s="7">
        <v>8.5000000000000006E-3</v>
      </c>
      <c r="AI4" s="7">
        <v>8.8000000000000005E-3</v>
      </c>
      <c r="AJ4" s="7">
        <v>8.6E-3</v>
      </c>
      <c r="AK4" s="7">
        <v>8.6E-3</v>
      </c>
      <c r="AL4" s="7">
        <v>8.3000000000000001E-3</v>
      </c>
      <c r="AM4" s="7">
        <v>8.3999999999999995E-3</v>
      </c>
      <c r="AN4" s="7">
        <v>8.8999999999999999E-3</v>
      </c>
      <c r="AO4" s="7">
        <v>8.9999999999999993E-3</v>
      </c>
      <c r="AP4" s="7">
        <v>9.1999999999999998E-3</v>
      </c>
      <c r="AQ4" s="7">
        <v>9.1999999999999998E-3</v>
      </c>
      <c r="AR4" s="7">
        <v>9.2999999999999992E-3</v>
      </c>
      <c r="AS4" s="7">
        <v>9.5999999999999992E-3</v>
      </c>
      <c r="AT4" s="7">
        <v>9.5999999999999992E-3</v>
      </c>
      <c r="AU4" s="7">
        <v>9.7000000000000003E-3</v>
      </c>
      <c r="AV4" s="7">
        <v>9.7999999999999997E-3</v>
      </c>
      <c r="AW4" s="7">
        <v>9.9000000000000008E-3</v>
      </c>
      <c r="AX4" s="7">
        <v>1.06E-2</v>
      </c>
      <c r="AY4" s="7">
        <v>1.0800000000000001E-2</v>
      </c>
      <c r="AZ4" s="7">
        <v>1.0699999999999999E-2</v>
      </c>
      <c r="BA4" s="7">
        <v>1.09E-2</v>
      </c>
      <c r="BB4" s="7">
        <v>1.0699999999999999E-2</v>
      </c>
      <c r="BC4" s="7">
        <v>1.14E-2</v>
      </c>
      <c r="BD4" s="7">
        <v>1.12E-2</v>
      </c>
      <c r="BE4" s="7">
        <v>1.14E-2</v>
      </c>
      <c r="BF4" s="7">
        <v>1.14E-2</v>
      </c>
      <c r="BG4" s="7">
        <v>1.14E-2</v>
      </c>
      <c r="BH4" s="7">
        <v>1.17E-2</v>
      </c>
      <c r="BI4" s="7">
        <v>1.18E-2</v>
      </c>
      <c r="BJ4" s="7">
        <v>1.18E-2</v>
      </c>
      <c r="BK4" s="7">
        <v>1.1900000000000001E-2</v>
      </c>
      <c r="BL4" s="7">
        <v>1.2E-2</v>
      </c>
      <c r="BM4" s="7">
        <v>1.2699999999999999E-2</v>
      </c>
      <c r="BN4" s="7">
        <v>1.2800000000000001E-2</v>
      </c>
      <c r="BO4" s="7">
        <v>1.29E-2</v>
      </c>
      <c r="BP4" s="7">
        <v>1.29E-2</v>
      </c>
      <c r="BQ4" s="7">
        <v>1.29E-2</v>
      </c>
      <c r="BR4" s="7">
        <v>1.35E-2</v>
      </c>
      <c r="BS4" s="7">
        <v>1.3599999999999999E-2</v>
      </c>
      <c r="BT4" s="7">
        <v>1.35E-2</v>
      </c>
      <c r="BU4" s="7">
        <v>1.37E-2</v>
      </c>
      <c r="BV4" s="7">
        <v>1.3599999999999999E-2</v>
      </c>
      <c r="BW4" s="7">
        <v>1.4200000000000001E-2</v>
      </c>
      <c r="BX4" s="7">
        <v>1.4200000000000001E-2</v>
      </c>
      <c r="BY4" s="7">
        <v>1.4200000000000001E-2</v>
      </c>
      <c r="BZ4" s="7">
        <v>1.41E-2</v>
      </c>
      <c r="CA4" s="7">
        <v>1.4200000000000001E-2</v>
      </c>
      <c r="CB4" s="7">
        <v>1.43E-2</v>
      </c>
      <c r="CC4" s="7">
        <v>1.43E-2</v>
      </c>
      <c r="CD4" s="7">
        <v>1.44E-2</v>
      </c>
      <c r="CE4" s="7">
        <v>1.44E-2</v>
      </c>
      <c r="CF4" s="7">
        <v>1.44E-2</v>
      </c>
      <c r="CG4" s="7">
        <v>1.4999999999999999E-2</v>
      </c>
      <c r="CH4" s="7">
        <v>1.5100000000000001E-2</v>
      </c>
      <c r="CI4" s="7">
        <v>1.5100000000000001E-2</v>
      </c>
      <c r="CJ4" s="7">
        <v>1.5100000000000001E-2</v>
      </c>
      <c r="CK4" s="7">
        <v>1.52E-2</v>
      </c>
      <c r="CL4" s="7">
        <v>1.52E-2</v>
      </c>
    </row>
    <row r="5" spans="1:90" x14ac:dyDescent="0.3">
      <c r="A5" s="71" t="s">
        <v>441</v>
      </c>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c r="BC5" s="2"/>
      <c r="BD5" s="2"/>
      <c r="BE5" s="2"/>
      <c r="BF5" s="2"/>
      <c r="BG5" s="2"/>
      <c r="BH5" s="2"/>
      <c r="BI5" s="2"/>
      <c r="BJ5" s="2"/>
      <c r="BK5" s="2"/>
      <c r="BL5" s="2"/>
      <c r="BM5" s="2"/>
      <c r="BN5" s="2"/>
      <c r="BO5" s="2"/>
      <c r="BP5" s="2"/>
      <c r="BQ5" s="2"/>
      <c r="BR5" s="2"/>
      <c r="BS5" s="2"/>
      <c r="BT5" s="2"/>
      <c r="BU5" s="2"/>
      <c r="BV5" s="2"/>
      <c r="BW5" s="2"/>
      <c r="BX5" s="2"/>
      <c r="BY5" s="2"/>
      <c r="BZ5" s="2"/>
      <c r="CA5" s="2"/>
      <c r="CB5" s="2"/>
      <c r="CC5" s="2"/>
      <c r="CD5" s="2"/>
      <c r="CE5" s="2"/>
      <c r="CF5" s="2"/>
      <c r="CG5" s="2"/>
      <c r="CH5" s="2"/>
      <c r="CI5" s="2"/>
      <c r="CJ5" s="2"/>
      <c r="CK5" s="2"/>
      <c r="CL5" s="3"/>
    </row>
    <row r="6" spans="1:90" x14ac:dyDescent="0.3">
      <c r="A6" s="4" t="s">
        <v>184</v>
      </c>
      <c r="B6" s="5" t="s">
        <v>174</v>
      </c>
      <c r="C6" s="5"/>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6"/>
    </row>
    <row r="7" spans="1:90" x14ac:dyDescent="0.3">
      <c r="A7" s="7">
        <v>2015</v>
      </c>
      <c r="B7" s="7">
        <v>2016</v>
      </c>
      <c r="C7" s="7">
        <v>2017</v>
      </c>
      <c r="D7" s="7">
        <v>2018</v>
      </c>
      <c r="E7" s="7">
        <v>2019</v>
      </c>
      <c r="F7" s="7">
        <v>2020</v>
      </c>
      <c r="G7" s="7">
        <v>2021</v>
      </c>
      <c r="H7" s="7">
        <v>2022</v>
      </c>
      <c r="I7" s="7">
        <v>2023</v>
      </c>
      <c r="J7" s="7">
        <v>2024</v>
      </c>
      <c r="K7" s="7">
        <v>2025</v>
      </c>
      <c r="L7" s="7">
        <v>2026</v>
      </c>
      <c r="M7" s="7">
        <v>2027</v>
      </c>
      <c r="N7" s="7">
        <v>2028</v>
      </c>
      <c r="O7" s="7">
        <v>2029</v>
      </c>
      <c r="P7" s="7">
        <v>2030</v>
      </c>
      <c r="Q7" s="7">
        <v>2031</v>
      </c>
      <c r="R7" s="7">
        <v>2032</v>
      </c>
      <c r="S7" s="7">
        <v>2033</v>
      </c>
      <c r="T7" s="7">
        <v>2034</v>
      </c>
      <c r="U7" s="7">
        <v>2035</v>
      </c>
      <c r="V7" s="7">
        <v>2036</v>
      </c>
      <c r="W7" s="7">
        <v>2037</v>
      </c>
      <c r="X7" s="7">
        <v>2038</v>
      </c>
      <c r="Y7" s="7">
        <v>2039</v>
      </c>
      <c r="Z7" s="7">
        <v>2040</v>
      </c>
      <c r="AA7" s="7">
        <v>2041</v>
      </c>
      <c r="AB7" s="7">
        <v>2042</v>
      </c>
      <c r="AC7" s="7">
        <v>2043</v>
      </c>
      <c r="AD7" s="7">
        <v>2044</v>
      </c>
      <c r="AE7" s="7">
        <v>2045</v>
      </c>
      <c r="AF7" s="7">
        <v>2046</v>
      </c>
      <c r="AG7" s="7">
        <v>2047</v>
      </c>
      <c r="AH7" s="7">
        <v>2048</v>
      </c>
      <c r="AI7" s="7">
        <v>2049</v>
      </c>
      <c r="AJ7" s="7">
        <v>2050</v>
      </c>
      <c r="AK7" s="7">
        <v>2051</v>
      </c>
      <c r="AL7" s="7">
        <v>2052</v>
      </c>
      <c r="AM7" s="7">
        <v>2053</v>
      </c>
      <c r="AN7" s="7">
        <v>2054</v>
      </c>
      <c r="AO7" s="7">
        <v>2055</v>
      </c>
      <c r="AP7" s="7">
        <v>2056</v>
      </c>
      <c r="AQ7" s="7">
        <v>2057</v>
      </c>
      <c r="AR7" s="7">
        <v>2058</v>
      </c>
      <c r="AS7" s="7">
        <v>2059</v>
      </c>
      <c r="AT7" s="7">
        <v>2060</v>
      </c>
      <c r="AU7" s="7">
        <v>2061</v>
      </c>
      <c r="AV7" s="7">
        <v>2062</v>
      </c>
      <c r="AW7" s="7">
        <v>2063</v>
      </c>
      <c r="AX7" s="7">
        <v>2064</v>
      </c>
      <c r="AY7" s="7">
        <v>2065</v>
      </c>
      <c r="AZ7" s="7">
        <v>2066</v>
      </c>
      <c r="BA7" s="7">
        <v>2067</v>
      </c>
      <c r="BB7" s="7">
        <v>2068</v>
      </c>
      <c r="BC7" s="7">
        <v>2069</v>
      </c>
      <c r="BD7" s="7">
        <v>2070</v>
      </c>
      <c r="BE7" s="7">
        <v>2071</v>
      </c>
      <c r="BF7" s="7">
        <v>2072</v>
      </c>
      <c r="BG7" s="7">
        <v>2073</v>
      </c>
      <c r="BH7" s="7">
        <v>2074</v>
      </c>
      <c r="BI7" s="7">
        <v>2075</v>
      </c>
      <c r="BJ7" s="7">
        <v>2076</v>
      </c>
      <c r="BK7" s="7">
        <v>2077</v>
      </c>
      <c r="BL7" s="7">
        <v>2078</v>
      </c>
      <c r="BM7" s="7">
        <v>2079</v>
      </c>
      <c r="BN7" s="7">
        <v>2080</v>
      </c>
      <c r="BO7" s="7">
        <v>2081</v>
      </c>
      <c r="BP7" s="7">
        <v>2082</v>
      </c>
      <c r="BQ7" s="7">
        <v>2083</v>
      </c>
      <c r="BR7" s="7">
        <v>2084</v>
      </c>
      <c r="BS7" s="7">
        <v>2085</v>
      </c>
      <c r="BT7" s="7">
        <v>2086</v>
      </c>
      <c r="BU7" s="7">
        <v>2087</v>
      </c>
      <c r="BV7" s="7">
        <v>2088</v>
      </c>
      <c r="BW7" s="7">
        <v>2089</v>
      </c>
      <c r="BX7" s="7">
        <v>2090</v>
      </c>
      <c r="BY7" s="7">
        <v>2091</v>
      </c>
      <c r="BZ7" s="7">
        <v>2092</v>
      </c>
      <c r="CA7" s="7">
        <v>2093</v>
      </c>
      <c r="CB7" s="7">
        <v>2094</v>
      </c>
      <c r="CC7" s="7">
        <v>2095</v>
      </c>
      <c r="CD7" s="7">
        <v>2096</v>
      </c>
      <c r="CE7" s="7">
        <v>2097</v>
      </c>
      <c r="CF7" s="7">
        <v>2098</v>
      </c>
      <c r="CG7" s="7">
        <v>2099</v>
      </c>
      <c r="CH7" s="7">
        <v>2100</v>
      </c>
      <c r="CI7" s="328">
        <v>2101</v>
      </c>
    </row>
    <row r="8" spans="1:90" x14ac:dyDescent="0.3">
      <c r="A8" s="7">
        <v>1.1011E-2</v>
      </c>
      <c r="B8" s="7">
        <v>1.0891E-2</v>
      </c>
      <c r="C8" s="7">
        <v>1.0774000000000001E-2</v>
      </c>
      <c r="D8" s="7">
        <v>1.0659E-2</v>
      </c>
      <c r="E8" s="7">
        <v>1.0547000000000001E-2</v>
      </c>
      <c r="F8" s="7">
        <v>9.6729999999999993E-3</v>
      </c>
      <c r="G8" s="7">
        <v>9.58E-3</v>
      </c>
      <c r="H8" s="7">
        <v>9.4889999999999992E-3</v>
      </c>
      <c r="I8" s="7">
        <v>9.4000000000000004E-3</v>
      </c>
      <c r="J8" s="7">
        <v>9.3130000000000001E-3</v>
      </c>
      <c r="K8" s="7">
        <v>8.3770000000000008E-3</v>
      </c>
      <c r="L8" s="7">
        <v>8.3070000000000001E-3</v>
      </c>
      <c r="M8" s="7">
        <v>8.2389999999999998E-3</v>
      </c>
      <c r="N8" s="7">
        <v>8.2900000000000005E-3</v>
      </c>
      <c r="O8" s="7">
        <v>8.1040000000000001E-3</v>
      </c>
      <c r="P8" s="7">
        <v>7.5729999999999999E-3</v>
      </c>
      <c r="Q8" s="7">
        <v>7.5160000000000001E-3</v>
      </c>
      <c r="R8" s="7">
        <v>7.5750000000000001E-3</v>
      </c>
      <c r="S8" s="7">
        <v>7.404E-3</v>
      </c>
      <c r="T8" s="7">
        <v>7.463E-3</v>
      </c>
      <c r="U8" s="7">
        <v>6.6220000000000003E-3</v>
      </c>
      <c r="V8" s="7">
        <v>6.5779999999999996E-3</v>
      </c>
      <c r="W8" s="7">
        <v>6.646E-3</v>
      </c>
      <c r="X8" s="7">
        <v>6.4920000000000004E-3</v>
      </c>
      <c r="Y8" s="7">
        <v>6.5599999999999999E-3</v>
      </c>
      <c r="Z8" s="7">
        <v>5.4310000000000001E-3</v>
      </c>
      <c r="AA8" s="7">
        <v>5.509E-3</v>
      </c>
      <c r="AB8" s="7">
        <v>5.4790000000000004E-3</v>
      </c>
      <c r="AC8" s="7">
        <v>5.4489999999999999E-3</v>
      </c>
      <c r="AD8" s="7">
        <v>5.313E-3</v>
      </c>
      <c r="AE8" s="7">
        <v>4.5450000000000004E-3</v>
      </c>
      <c r="AF8" s="7">
        <v>4.5250000000000004E-3</v>
      </c>
      <c r="AG8" s="7">
        <v>4.5050000000000003E-3</v>
      </c>
      <c r="AH8" s="7">
        <v>4.4840000000000001E-3</v>
      </c>
      <c r="AI8" s="7">
        <v>4.4640000000000001E-3</v>
      </c>
      <c r="AJ8" s="7">
        <v>4.1339999999999997E-3</v>
      </c>
      <c r="AK8" s="7">
        <v>4.117E-3</v>
      </c>
      <c r="AL8" s="7">
        <v>3.9979999999999998E-3</v>
      </c>
      <c r="AM8" s="7">
        <v>4.084E-3</v>
      </c>
      <c r="AN8" s="7">
        <v>4.0679999999999996E-3</v>
      </c>
      <c r="AO8" s="7">
        <v>3.545E-3</v>
      </c>
      <c r="AP8" s="7">
        <v>3.532E-3</v>
      </c>
      <c r="AQ8" s="7">
        <v>3.4190000000000002E-3</v>
      </c>
      <c r="AR8" s="7">
        <v>3.5079999999999998E-3</v>
      </c>
      <c r="AS8" s="7">
        <v>3.4949999999999998E-3</v>
      </c>
      <c r="AT8" s="7">
        <v>3.3839999999999999E-3</v>
      </c>
      <c r="AU8" s="7">
        <v>3.372E-3</v>
      </c>
      <c r="AV8" s="7">
        <v>3.3609999999999998E-3</v>
      </c>
      <c r="AW8" s="7">
        <v>3.3500000000000001E-3</v>
      </c>
      <c r="AX8" s="7">
        <v>3.339E-3</v>
      </c>
      <c r="AY8" s="7">
        <v>3.1319999999999998E-3</v>
      </c>
      <c r="AZ8" s="7">
        <v>3.1220000000000002E-3</v>
      </c>
      <c r="BA8" s="7">
        <v>3.209E-3</v>
      </c>
      <c r="BB8" s="7">
        <v>3.1020000000000002E-3</v>
      </c>
      <c r="BC8" s="7">
        <v>3.0929999999999998E-3</v>
      </c>
      <c r="BD8" s="7">
        <v>2.1199999999999999E-3</v>
      </c>
      <c r="BE8" s="7">
        <v>2.2109999999999999E-3</v>
      </c>
      <c r="BF8" s="7">
        <v>2.111E-3</v>
      </c>
      <c r="BG8" s="7">
        <v>2.202E-3</v>
      </c>
      <c r="BH8" s="7">
        <v>2.101E-3</v>
      </c>
      <c r="BI8" s="7">
        <v>1.9059999999999999E-3</v>
      </c>
      <c r="BJ8" s="7">
        <v>1.903E-3</v>
      </c>
      <c r="BK8" s="7">
        <v>1.8990000000000001E-3</v>
      </c>
      <c r="BL8" s="7">
        <v>1.8959999999999999E-3</v>
      </c>
      <c r="BM8" s="7">
        <v>1.797E-3</v>
      </c>
      <c r="BN8" s="7">
        <v>1.2279999999999999E-3</v>
      </c>
      <c r="BO8" s="7">
        <v>1.132E-3</v>
      </c>
      <c r="BP8" s="7">
        <v>1.1299999999999999E-3</v>
      </c>
      <c r="BQ8" s="7">
        <v>1.129E-3</v>
      </c>
      <c r="BR8" s="7">
        <v>1.1280000000000001E-3</v>
      </c>
      <c r="BS8" s="7">
        <v>1.8799999999999999E-4</v>
      </c>
      <c r="BT8" s="7">
        <v>9.3999999999999994E-5</v>
      </c>
      <c r="BU8" s="7">
        <v>9.3999999999999994E-5</v>
      </c>
      <c r="BV8" s="7">
        <v>1.8799999999999999E-4</v>
      </c>
      <c r="BW8" s="7">
        <v>9.3999999999999994E-5</v>
      </c>
      <c r="BX8" s="7">
        <v>-9.3999999999999994E-5</v>
      </c>
      <c r="BY8" s="7">
        <v>-1.8799999999999999E-4</v>
      </c>
      <c r="BZ8" s="7">
        <v>-9.3999999999999994E-5</v>
      </c>
      <c r="CA8" s="7">
        <v>-1.8799999999999999E-4</v>
      </c>
      <c r="CB8" s="7">
        <v>-9.3999999999999994E-5</v>
      </c>
      <c r="CC8" s="7">
        <v>-1.8799999999999999E-4</v>
      </c>
      <c r="CD8" s="7">
        <v>-1.8799999999999999E-4</v>
      </c>
      <c r="CE8" s="7">
        <v>-1.8799999999999999E-4</v>
      </c>
      <c r="CF8" s="7">
        <v>-9.3999999999999994E-5</v>
      </c>
      <c r="CG8" s="7">
        <v>-1.8799999999999999E-4</v>
      </c>
      <c r="CH8" s="7">
        <v>0</v>
      </c>
      <c r="CI8" s="329">
        <v>0</v>
      </c>
    </row>
    <row r="9" spans="1:90" x14ac:dyDescent="0.3">
      <c r="A9" s="72" t="s">
        <v>564</v>
      </c>
      <c r="B9" s="10"/>
      <c r="C9" s="10"/>
      <c r="D9" s="10"/>
      <c r="E9" s="10" t="s">
        <v>744</v>
      </c>
      <c r="F9" s="10"/>
      <c r="G9" s="10"/>
      <c r="H9" s="10"/>
      <c r="I9" s="10"/>
      <c r="J9" s="10"/>
      <c r="K9" s="10"/>
      <c r="L9" s="10"/>
      <c r="M9" s="10"/>
      <c r="N9" s="10"/>
      <c r="O9" s="10"/>
      <c r="P9" s="10"/>
      <c r="Q9" s="10"/>
      <c r="R9" s="10"/>
      <c r="S9" s="10"/>
      <c r="T9" s="10"/>
      <c r="U9" s="10"/>
      <c r="V9" s="10"/>
      <c r="W9" s="10"/>
      <c r="X9" s="10"/>
      <c r="Y9" s="10"/>
      <c r="Z9" s="10"/>
      <c r="AA9" s="10"/>
      <c r="AB9" s="10"/>
      <c r="AC9" s="10"/>
      <c r="AD9" s="10"/>
      <c r="AE9" s="10"/>
      <c r="AF9" s="10"/>
      <c r="AG9" s="10"/>
      <c r="AH9" s="10"/>
      <c r="AI9" s="10"/>
      <c r="AJ9" s="10"/>
      <c r="AK9" s="10"/>
      <c r="AL9" s="10"/>
      <c r="AM9" s="10"/>
      <c r="AN9" s="10"/>
      <c r="AO9" s="10"/>
      <c r="AP9" s="10"/>
      <c r="AQ9" s="10"/>
      <c r="AR9" s="10"/>
      <c r="AS9" s="10"/>
      <c r="AT9" s="10"/>
      <c r="AU9" s="10"/>
      <c r="AV9" s="10"/>
      <c r="AW9" s="10"/>
      <c r="AX9" s="10"/>
      <c r="AY9" s="10"/>
      <c r="AZ9" s="10"/>
      <c r="BA9" s="10"/>
      <c r="BB9" s="10"/>
      <c r="BC9" s="10"/>
      <c r="BD9" s="10"/>
      <c r="BE9" s="10"/>
      <c r="BF9" s="10"/>
      <c r="BG9" s="10"/>
      <c r="BH9" s="10"/>
      <c r="BI9" s="10"/>
      <c r="BJ9" s="10"/>
      <c r="BK9" s="10"/>
      <c r="BL9" s="10"/>
      <c r="BM9" s="10"/>
      <c r="BN9" s="10"/>
      <c r="BO9" s="10"/>
      <c r="BP9" s="10"/>
      <c r="BQ9" s="10"/>
      <c r="BR9" s="10"/>
      <c r="BS9" s="10"/>
      <c r="BT9" s="10"/>
      <c r="BU9" s="10"/>
      <c r="BV9" s="10"/>
      <c r="BW9" s="10"/>
      <c r="BX9" s="10"/>
      <c r="BY9" s="10"/>
      <c r="BZ9" s="10"/>
      <c r="CA9" s="10"/>
      <c r="CB9" s="10"/>
      <c r="CC9" s="10"/>
      <c r="CD9" s="10"/>
      <c r="CE9" s="10"/>
      <c r="CF9" s="10"/>
      <c r="CG9" s="10"/>
      <c r="CH9" s="10"/>
      <c r="CI9" s="10"/>
      <c r="CJ9" s="10"/>
      <c r="CK9" s="10"/>
      <c r="CL9" s="11"/>
    </row>
    <row r="10" spans="1:90" x14ac:dyDescent="0.3">
      <c r="A10" s="147" t="s">
        <v>637</v>
      </c>
      <c r="B10" s="7" t="s">
        <v>94</v>
      </c>
      <c r="C10" s="78">
        <v>4</v>
      </c>
      <c r="E10" s="147" t="s">
        <v>745</v>
      </c>
      <c r="F10" s="313" t="s">
        <v>80</v>
      </c>
      <c r="G10" s="78">
        <v>0.3</v>
      </c>
      <c r="H10" s="12"/>
      <c r="I10" s="12"/>
      <c r="J10" s="12"/>
      <c r="K10" s="12"/>
      <c r="L10" s="12"/>
      <c r="M10" s="12"/>
      <c r="N10" s="12"/>
      <c r="O10" s="12"/>
      <c r="P10" s="12"/>
      <c r="Q10" s="12"/>
      <c r="R10" s="12"/>
      <c r="S10" s="12"/>
      <c r="T10" s="12"/>
      <c r="U10" s="12"/>
      <c r="V10" s="12"/>
      <c r="W10" s="12"/>
      <c r="X10" s="12"/>
      <c r="Y10" s="12"/>
      <c r="Z10" s="12"/>
      <c r="AA10" s="12"/>
      <c r="AB10" s="12"/>
      <c r="AC10" s="12"/>
      <c r="AD10" s="12"/>
      <c r="AE10" s="12"/>
      <c r="AF10" s="12"/>
      <c r="AG10" s="12"/>
      <c r="AH10" s="12"/>
      <c r="AI10" s="12"/>
      <c r="AJ10" s="12"/>
      <c r="AK10" s="12"/>
      <c r="AL10" s="12"/>
      <c r="AM10" s="12"/>
      <c r="AN10" s="12"/>
      <c r="AO10" s="12"/>
      <c r="AP10" s="12"/>
      <c r="AQ10" s="12"/>
      <c r="AR10" s="12"/>
      <c r="AS10" s="12"/>
      <c r="AT10" s="12"/>
      <c r="AU10" s="12"/>
      <c r="AV10" s="12"/>
      <c r="AW10" s="12"/>
      <c r="AX10" s="12"/>
      <c r="AY10" s="12"/>
      <c r="AZ10" s="12"/>
      <c r="BA10" s="12"/>
      <c r="BB10" s="12"/>
      <c r="BC10" s="12"/>
      <c r="BD10" s="12"/>
      <c r="BE10" s="12"/>
      <c r="BF10" s="12"/>
      <c r="BG10" s="12"/>
      <c r="BH10" s="12"/>
      <c r="BI10" s="12"/>
      <c r="BJ10" s="12"/>
      <c r="BK10" s="12"/>
      <c r="BL10" s="12"/>
      <c r="BM10" s="12"/>
      <c r="BN10" s="12"/>
      <c r="BO10" s="12"/>
      <c r="BP10" s="12"/>
      <c r="BQ10" s="12"/>
      <c r="BR10" s="12"/>
      <c r="BS10" s="12"/>
      <c r="BT10" s="12"/>
      <c r="BU10" s="12"/>
      <c r="BV10" s="12"/>
      <c r="BW10" s="12"/>
      <c r="BX10" s="12"/>
      <c r="BY10" s="12"/>
      <c r="BZ10" s="12"/>
      <c r="CA10" s="12"/>
      <c r="CB10" s="12"/>
      <c r="CC10" s="12"/>
      <c r="CD10" s="12"/>
      <c r="CE10" s="12"/>
      <c r="CF10" s="12"/>
      <c r="CG10" s="12"/>
      <c r="CH10" s="12"/>
      <c r="CI10" s="12"/>
      <c r="CJ10" s="12"/>
      <c r="CK10" s="12"/>
      <c r="CL10" s="13"/>
    </row>
    <row r="11" spans="1:90" x14ac:dyDescent="0.3">
      <c r="A11" s="147" t="s">
        <v>638</v>
      </c>
      <c r="B11" s="33" t="s">
        <v>190</v>
      </c>
      <c r="C11" s="78">
        <v>4.4359999999999997E-2</v>
      </c>
      <c r="D11" s="14"/>
      <c r="E11" s="12"/>
      <c r="F11" s="12"/>
      <c r="G11" s="12"/>
      <c r="H11" s="12"/>
      <c r="I11" s="12"/>
      <c r="J11" s="12"/>
      <c r="K11" s="12"/>
      <c r="L11" s="12"/>
      <c r="M11" s="12"/>
      <c r="N11" s="12"/>
      <c r="O11" s="12"/>
      <c r="P11" s="12"/>
      <c r="Q11" s="12"/>
      <c r="R11" s="12"/>
      <c r="S11" s="12"/>
      <c r="T11" s="12"/>
      <c r="U11" s="12"/>
      <c r="V11" s="12"/>
      <c r="W11" s="12"/>
      <c r="X11" s="12"/>
      <c r="Y11" s="12"/>
      <c r="Z11" s="12"/>
      <c r="AA11" s="12"/>
      <c r="AB11" s="12"/>
      <c r="AC11" s="12"/>
      <c r="AD11" s="12"/>
      <c r="AE11" s="12"/>
      <c r="AF11" s="12"/>
      <c r="AG11" s="12"/>
      <c r="AH11" s="12"/>
      <c r="AI11" s="12"/>
      <c r="AJ11" s="12"/>
      <c r="AK11" s="12"/>
      <c r="AL11" s="12"/>
      <c r="AM11" s="12"/>
      <c r="AN11" s="12"/>
      <c r="AO11" s="12"/>
      <c r="AP11" s="12"/>
      <c r="AQ11" s="12"/>
      <c r="AR11" s="12"/>
      <c r="AS11" s="12"/>
      <c r="AT11" s="12"/>
      <c r="AU11" s="12"/>
      <c r="AV11" s="12"/>
      <c r="AW11" s="12"/>
      <c r="AX11" s="12"/>
      <c r="AY11" s="12"/>
      <c r="AZ11" s="12"/>
      <c r="BA11" s="12"/>
      <c r="BB11" s="12"/>
      <c r="BC11" s="12"/>
      <c r="BD11" s="12"/>
      <c r="BE11" s="12"/>
      <c r="BF11" s="12"/>
      <c r="BG11" s="12"/>
      <c r="BH11" s="12"/>
      <c r="BI11" s="12"/>
      <c r="BJ11" s="12"/>
      <c r="BK11" s="12"/>
      <c r="BL11" s="12"/>
      <c r="BM11" s="12"/>
      <c r="BN11" s="12"/>
      <c r="BO11" s="12"/>
      <c r="BP11" s="12"/>
      <c r="BQ11" s="12"/>
      <c r="BR11" s="12"/>
      <c r="BS11" s="12"/>
      <c r="BT11" s="12"/>
      <c r="BU11" s="12"/>
      <c r="BV11" s="12"/>
      <c r="BW11" s="12"/>
      <c r="BX11" s="12"/>
      <c r="BY11" s="12"/>
      <c r="BZ11" s="12"/>
      <c r="CA11" s="12"/>
      <c r="CB11" s="12"/>
      <c r="CC11" s="12"/>
      <c r="CD11" s="12"/>
      <c r="CE11" s="12"/>
      <c r="CF11" s="12"/>
      <c r="CG11" s="12"/>
      <c r="CH11" s="12"/>
      <c r="CI11" s="12"/>
      <c r="CJ11" s="12"/>
      <c r="CK11" s="12"/>
      <c r="CL11" s="13"/>
    </row>
    <row r="12" spans="1:90" x14ac:dyDescent="0.3">
      <c r="A12" s="147"/>
      <c r="B12" s="7"/>
      <c r="C12" s="78"/>
      <c r="E12" s="12"/>
      <c r="F12" s="12"/>
      <c r="G12" s="12"/>
      <c r="H12" s="12"/>
      <c r="I12" s="12"/>
      <c r="J12" s="12"/>
      <c r="K12" s="12"/>
      <c r="L12" s="12"/>
      <c r="M12" s="12"/>
      <c r="N12" s="12"/>
      <c r="O12" s="12"/>
      <c r="P12" s="12"/>
      <c r="Q12" s="12"/>
      <c r="R12" s="12"/>
      <c r="S12" s="12"/>
      <c r="T12" s="12"/>
      <c r="U12" s="12"/>
      <c r="V12" s="12"/>
      <c r="W12" s="12"/>
      <c r="X12" s="12"/>
      <c r="Y12" s="12"/>
      <c r="Z12" s="12"/>
      <c r="AA12" s="12"/>
      <c r="AB12" s="12"/>
      <c r="AC12" s="12"/>
      <c r="AD12" s="12"/>
      <c r="AE12" s="12"/>
      <c r="AF12" s="12"/>
      <c r="AG12" s="12"/>
      <c r="AH12" s="12"/>
      <c r="AI12" s="12"/>
      <c r="AJ12" s="12"/>
      <c r="AK12" s="12"/>
      <c r="AL12" s="12"/>
      <c r="AM12" s="12"/>
      <c r="AN12" s="12"/>
      <c r="AO12" s="12"/>
      <c r="AP12" s="12"/>
      <c r="AQ12" s="12"/>
      <c r="AR12" s="12"/>
      <c r="AS12" s="12"/>
      <c r="AT12" s="12"/>
      <c r="AU12" s="12"/>
      <c r="AV12" s="12"/>
      <c r="AW12" s="12"/>
      <c r="AX12" s="12"/>
      <c r="AY12" s="12"/>
      <c r="AZ12" s="12"/>
      <c r="BA12" s="12"/>
      <c r="BB12" s="12"/>
      <c r="BC12" s="12"/>
      <c r="BD12" s="12"/>
      <c r="BE12" s="12"/>
      <c r="BF12" s="12"/>
      <c r="BG12" s="12"/>
      <c r="BH12" s="12"/>
      <c r="BI12" s="12"/>
      <c r="BJ12" s="12"/>
      <c r="BK12" s="12"/>
      <c r="BL12" s="12"/>
      <c r="BM12" s="12"/>
      <c r="BN12" s="12"/>
      <c r="BO12" s="12"/>
      <c r="BP12" s="12"/>
      <c r="BQ12" s="12"/>
      <c r="BR12" s="12"/>
      <c r="BS12" s="12"/>
      <c r="BT12" s="12"/>
      <c r="BU12" s="12"/>
      <c r="BV12" s="12"/>
      <c r="BW12" s="12"/>
      <c r="BX12" s="12"/>
      <c r="BY12" s="12"/>
      <c r="BZ12" s="12"/>
      <c r="CA12" s="12"/>
      <c r="CB12" s="12"/>
      <c r="CC12" s="12"/>
      <c r="CD12" s="12"/>
      <c r="CE12" s="12"/>
      <c r="CF12" s="12"/>
      <c r="CG12" s="12"/>
      <c r="CH12" s="12"/>
      <c r="CI12" s="12"/>
      <c r="CJ12" s="12"/>
      <c r="CK12" s="12"/>
      <c r="CL12" s="13"/>
    </row>
    <row r="13" spans="1:90" x14ac:dyDescent="0.3">
      <c r="A13" s="147"/>
      <c r="B13" s="7"/>
      <c r="C13" s="78"/>
      <c r="D13" s="14"/>
      <c r="E13" s="12"/>
      <c r="F13" s="12"/>
      <c r="G13" s="12"/>
      <c r="H13" s="12"/>
      <c r="I13" s="12"/>
      <c r="J13" s="12"/>
      <c r="K13" s="12"/>
      <c r="L13" s="12"/>
      <c r="M13" s="12"/>
      <c r="N13" s="12"/>
      <c r="O13" s="12"/>
      <c r="P13" s="12"/>
      <c r="Q13" s="12"/>
      <c r="R13" s="12"/>
      <c r="S13" s="12"/>
      <c r="T13" s="12"/>
      <c r="U13" s="12"/>
      <c r="V13" s="12"/>
      <c r="W13" s="12"/>
      <c r="X13" s="12"/>
      <c r="Y13" s="12"/>
      <c r="Z13" s="12"/>
      <c r="AA13" s="12"/>
      <c r="AB13" s="12"/>
      <c r="AC13" s="12"/>
      <c r="AD13" s="12"/>
      <c r="AE13" s="12"/>
      <c r="AF13" s="12"/>
      <c r="AG13" s="12"/>
      <c r="AH13" s="12"/>
      <c r="AI13" s="12"/>
      <c r="AJ13" s="12"/>
      <c r="AK13" s="12"/>
      <c r="AL13" s="12"/>
      <c r="AM13" s="12"/>
      <c r="AN13" s="12"/>
      <c r="AO13" s="12"/>
      <c r="AP13" s="12"/>
      <c r="AQ13" s="12"/>
      <c r="AR13" s="12"/>
      <c r="AS13" s="12"/>
      <c r="AT13" s="12"/>
      <c r="AU13" s="12"/>
      <c r="AV13" s="12"/>
      <c r="AW13" s="12"/>
      <c r="AX13" s="12"/>
      <c r="AY13" s="12"/>
      <c r="AZ13" s="12"/>
      <c r="BA13" s="12"/>
      <c r="BB13" s="12"/>
      <c r="BC13" s="12"/>
      <c r="BD13" s="12"/>
      <c r="BE13" s="12"/>
      <c r="BF13" s="12"/>
      <c r="BG13" s="12"/>
      <c r="BH13" s="12"/>
      <c r="BI13" s="12"/>
      <c r="BJ13" s="12"/>
      <c r="BK13" s="12"/>
      <c r="BL13" s="12"/>
      <c r="BM13" s="12"/>
      <c r="BN13" s="12"/>
      <c r="BO13" s="12"/>
      <c r="BP13" s="12"/>
      <c r="BQ13" s="12"/>
      <c r="BR13" s="12"/>
      <c r="BS13" s="12"/>
      <c r="BT13" s="12"/>
      <c r="BU13" s="12"/>
      <c r="BV13" s="12"/>
      <c r="BW13" s="12"/>
      <c r="BX13" s="12"/>
      <c r="BY13" s="12"/>
      <c r="BZ13" s="12"/>
      <c r="CA13" s="12"/>
      <c r="CB13" s="12"/>
      <c r="CC13" s="12"/>
      <c r="CD13" s="12"/>
      <c r="CE13" s="12"/>
      <c r="CF13" s="12"/>
      <c r="CG13" s="12"/>
      <c r="CH13" s="12"/>
      <c r="CI13" s="12"/>
      <c r="CJ13" s="12"/>
      <c r="CK13" s="12"/>
      <c r="CL13" s="13"/>
    </row>
    <row r="14" spans="1:90" x14ac:dyDescent="0.3">
      <c r="A14" s="147"/>
      <c r="B14" s="7"/>
      <c r="C14" s="78"/>
      <c r="E14" s="12"/>
      <c r="F14" s="12"/>
      <c r="G14" s="12"/>
      <c r="H14" s="12"/>
      <c r="I14" s="12"/>
      <c r="J14" s="12"/>
      <c r="K14" s="12"/>
      <c r="L14" s="12"/>
      <c r="M14" s="12"/>
      <c r="N14" s="12"/>
      <c r="O14" s="12"/>
      <c r="P14" s="12"/>
      <c r="Q14" s="12"/>
      <c r="R14" s="12"/>
      <c r="S14" s="12"/>
      <c r="T14" s="12"/>
      <c r="U14" s="12"/>
      <c r="V14" s="12"/>
      <c r="W14" s="12"/>
      <c r="X14" s="12"/>
      <c r="Y14" s="12"/>
      <c r="Z14" s="12"/>
      <c r="AA14" s="12"/>
      <c r="AB14" s="12"/>
      <c r="AC14" s="12"/>
      <c r="AD14" s="12"/>
      <c r="AE14" s="12"/>
      <c r="AF14" s="12"/>
      <c r="AG14" s="12"/>
      <c r="AH14" s="12"/>
      <c r="AI14" s="12"/>
      <c r="AJ14" s="12"/>
      <c r="AK14" s="12"/>
      <c r="AL14" s="12"/>
      <c r="AM14" s="12"/>
      <c r="AN14" s="12"/>
      <c r="AO14" s="12"/>
      <c r="AP14" s="12"/>
      <c r="AQ14" s="12"/>
      <c r="AR14" s="12"/>
      <c r="AS14" s="12"/>
      <c r="AT14" s="12"/>
      <c r="AU14" s="12"/>
      <c r="AV14" s="12"/>
      <c r="AW14" s="12"/>
      <c r="AX14" s="12"/>
      <c r="AY14" s="12"/>
      <c r="AZ14" s="12"/>
      <c r="BA14" s="12"/>
      <c r="BB14" s="12"/>
      <c r="BC14" s="12"/>
      <c r="BD14" s="12"/>
      <c r="BE14" s="12"/>
      <c r="BF14" s="12"/>
      <c r="BG14" s="12"/>
      <c r="BH14" s="12"/>
      <c r="BI14" s="12"/>
      <c r="BJ14" s="12"/>
      <c r="BK14" s="12"/>
      <c r="BL14" s="12"/>
      <c r="BM14" s="12"/>
      <c r="BN14" s="12"/>
      <c r="BO14" s="12"/>
      <c r="BP14" s="12"/>
      <c r="BQ14" s="12"/>
      <c r="BR14" s="12"/>
      <c r="BS14" s="12"/>
      <c r="BT14" s="12"/>
      <c r="BU14" s="12"/>
      <c r="BV14" s="12"/>
      <c r="BW14" s="12"/>
      <c r="BX14" s="12"/>
      <c r="BY14" s="12"/>
      <c r="BZ14" s="12"/>
      <c r="CA14" s="12"/>
      <c r="CB14" s="12"/>
      <c r="CC14" s="12"/>
      <c r="CD14" s="12"/>
      <c r="CE14" s="12"/>
      <c r="CF14" s="12"/>
      <c r="CG14" s="12"/>
      <c r="CH14" s="12"/>
      <c r="CI14" s="12"/>
      <c r="CJ14" s="12"/>
      <c r="CK14" s="12"/>
      <c r="CL14" s="13"/>
    </row>
    <row r="15" spans="1:90" x14ac:dyDescent="0.3">
      <c r="A15" s="72" t="s">
        <v>665</v>
      </c>
      <c r="B15" s="10"/>
      <c r="C15" s="10"/>
      <c r="D15" s="23"/>
      <c r="E15" s="23"/>
      <c r="F15" s="23"/>
      <c r="G15" s="23"/>
      <c r="H15" s="23"/>
      <c r="I15" s="23"/>
      <c r="J15" s="23"/>
      <c r="K15" s="23"/>
      <c r="L15" s="23"/>
      <c r="M15" s="23"/>
      <c r="N15" s="23"/>
      <c r="O15" s="23"/>
      <c r="P15" s="23"/>
      <c r="Q15" s="23"/>
      <c r="R15" s="23"/>
      <c r="S15" s="23"/>
      <c r="T15" s="23"/>
      <c r="U15" s="23"/>
      <c r="V15" s="23"/>
      <c r="W15" s="23"/>
      <c r="X15" s="23"/>
      <c r="Y15" s="23"/>
      <c r="Z15" s="23"/>
      <c r="AA15" s="23"/>
      <c r="AB15" s="23"/>
      <c r="AC15" s="23"/>
      <c r="AD15" s="23"/>
      <c r="AE15" s="23"/>
      <c r="AF15" s="23"/>
      <c r="AG15" s="23"/>
      <c r="AH15" s="23"/>
      <c r="AI15" s="23"/>
      <c r="AJ15" s="23"/>
      <c r="AK15" s="23"/>
      <c r="AL15" s="23"/>
      <c r="AM15" s="23"/>
      <c r="AN15" s="23"/>
      <c r="AO15" s="23"/>
      <c r="AP15" s="23"/>
      <c r="AQ15" s="23"/>
      <c r="AR15" s="23"/>
      <c r="AS15" s="23"/>
      <c r="AT15" s="23"/>
      <c r="AU15" s="23"/>
      <c r="AV15" s="23"/>
      <c r="AW15" s="23"/>
      <c r="AX15" s="23"/>
      <c r="AY15" s="23"/>
      <c r="AZ15" s="23"/>
      <c r="BA15" s="23"/>
      <c r="BB15" s="23"/>
      <c r="BC15" s="23"/>
      <c r="BD15" s="23"/>
      <c r="BE15" s="23"/>
      <c r="BF15" s="23"/>
      <c r="BG15" s="23"/>
      <c r="BH15" s="23"/>
      <c r="BI15" s="23"/>
      <c r="BJ15" s="23"/>
      <c r="BK15" s="23"/>
      <c r="BL15" s="23"/>
      <c r="BM15" s="23"/>
      <c r="BN15" s="23"/>
      <c r="BO15" s="23"/>
      <c r="BP15" s="23"/>
      <c r="BQ15" s="23"/>
      <c r="BR15" s="23"/>
      <c r="BS15" s="23"/>
      <c r="BT15" s="23"/>
      <c r="BU15" s="23"/>
      <c r="BV15" s="23"/>
      <c r="BW15" s="23"/>
      <c r="BX15" s="23"/>
      <c r="BY15" s="23"/>
      <c r="BZ15" s="23"/>
      <c r="CA15" s="23"/>
      <c r="CB15" s="23"/>
      <c r="CC15" s="23"/>
      <c r="CD15" s="23"/>
      <c r="CE15" s="23"/>
      <c r="CF15" s="23"/>
      <c r="CG15" s="23"/>
      <c r="CH15" s="23"/>
      <c r="CI15" s="23"/>
      <c r="CJ15" s="23"/>
      <c r="CK15" s="23"/>
      <c r="CL15" s="299"/>
    </row>
    <row r="16" spans="1:90" s="15" customFormat="1" x14ac:dyDescent="0.3">
      <c r="A16" s="147" t="s">
        <v>799</v>
      </c>
      <c r="B16" s="159" t="s">
        <v>664</v>
      </c>
      <c r="C16" s="298">
        <v>0.02</v>
      </c>
    </row>
    <row r="17" spans="1:90" x14ac:dyDescent="0.3">
      <c r="A17" s="147" t="s">
        <v>800</v>
      </c>
      <c r="B17" s="159" t="s">
        <v>664</v>
      </c>
      <c r="C17" s="232">
        <v>0.02</v>
      </c>
      <c r="D17" s="15"/>
      <c r="E17" s="15"/>
      <c r="F17" s="12"/>
      <c r="G17" s="12"/>
      <c r="H17" s="12"/>
      <c r="I17" s="12"/>
      <c r="J17" s="12"/>
      <c r="K17" s="12"/>
      <c r="L17" s="12"/>
      <c r="M17" s="12"/>
      <c r="N17" s="12"/>
      <c r="O17" s="12"/>
      <c r="P17" s="12"/>
      <c r="Q17" s="12"/>
      <c r="R17" s="12"/>
      <c r="S17" s="12"/>
      <c r="T17" s="12"/>
      <c r="U17" s="12"/>
      <c r="V17" s="12"/>
      <c r="W17" s="12"/>
      <c r="X17" s="12"/>
      <c r="Y17" s="12"/>
      <c r="Z17" s="12"/>
      <c r="AA17" s="12"/>
      <c r="AB17" s="12"/>
      <c r="AC17" s="12"/>
      <c r="AD17" s="12"/>
      <c r="AE17" s="12"/>
      <c r="AF17" s="12"/>
      <c r="AG17" s="12"/>
      <c r="AH17" s="12"/>
      <c r="AI17" s="12"/>
      <c r="AJ17" s="12"/>
      <c r="AK17" s="12"/>
      <c r="AL17" s="12"/>
      <c r="AM17" s="12"/>
      <c r="AN17" s="12"/>
      <c r="AO17" s="12"/>
      <c r="AP17" s="12"/>
      <c r="AQ17" s="12"/>
      <c r="AR17" s="12"/>
      <c r="AS17" s="12"/>
      <c r="AT17" s="12"/>
      <c r="AU17" s="12"/>
      <c r="AV17" s="12"/>
      <c r="AW17" s="12"/>
      <c r="AX17" s="12"/>
      <c r="AY17" s="12"/>
      <c r="AZ17" s="12"/>
      <c r="BA17" s="12"/>
      <c r="BB17" s="12"/>
      <c r="BC17" s="12"/>
      <c r="BD17" s="12"/>
      <c r="BE17" s="12"/>
      <c r="BF17" s="12"/>
      <c r="BG17" s="12"/>
      <c r="BH17" s="12"/>
      <c r="BI17" s="12"/>
      <c r="BJ17" s="12"/>
      <c r="BK17" s="12"/>
      <c r="BL17" s="12"/>
      <c r="BM17" s="12"/>
      <c r="BN17" s="12"/>
      <c r="BO17" s="12"/>
      <c r="BP17" s="12"/>
      <c r="BQ17" s="12"/>
      <c r="BR17" s="12"/>
      <c r="BS17" s="12"/>
      <c r="BT17" s="12"/>
      <c r="BU17" s="12"/>
      <c r="BV17" s="12"/>
      <c r="BW17" s="12"/>
      <c r="BX17" s="12"/>
      <c r="BY17" s="12"/>
      <c r="BZ17" s="12"/>
      <c r="CA17" s="12"/>
      <c r="CB17" s="12"/>
      <c r="CC17" s="12"/>
      <c r="CD17" s="12"/>
      <c r="CE17" s="12"/>
      <c r="CF17" s="12"/>
      <c r="CG17" s="12"/>
      <c r="CH17" s="12"/>
      <c r="CI17" s="12"/>
      <c r="CJ17" s="12"/>
      <c r="CK17" s="12"/>
      <c r="CL17" s="13"/>
    </row>
    <row r="18" spans="1:90" x14ac:dyDescent="0.3">
      <c r="A18" s="72" t="s">
        <v>8</v>
      </c>
      <c r="B18" s="10"/>
      <c r="C18" s="10"/>
      <c r="D18" s="10"/>
      <c r="E18" s="21"/>
      <c r="F18" s="21"/>
      <c r="G18" s="21"/>
      <c r="H18" s="10"/>
      <c r="I18" s="10"/>
      <c r="J18" s="10"/>
      <c r="K18" s="10"/>
      <c r="L18" s="10"/>
      <c r="M18" s="10"/>
      <c r="N18" s="10"/>
      <c r="O18" s="10"/>
      <c r="P18" s="10"/>
      <c r="Q18" s="10"/>
      <c r="R18" s="10"/>
      <c r="S18" s="10"/>
      <c r="T18" s="10"/>
      <c r="U18" s="10"/>
      <c r="V18" s="10"/>
      <c r="W18" s="10"/>
      <c r="X18" s="10"/>
      <c r="Y18" s="10"/>
      <c r="Z18" s="10"/>
      <c r="AA18" s="10"/>
      <c r="AB18" s="10"/>
      <c r="AC18" s="10"/>
      <c r="AD18" s="10"/>
      <c r="AE18" s="10"/>
      <c r="AF18" s="10"/>
      <c r="AG18" s="10"/>
      <c r="AH18" s="10"/>
      <c r="AI18" s="10"/>
      <c r="AJ18" s="10"/>
      <c r="AK18" s="10"/>
      <c r="AL18" s="10"/>
      <c r="AM18" s="10"/>
      <c r="AN18" s="10"/>
      <c r="AO18" s="10"/>
      <c r="AP18" s="10"/>
      <c r="AQ18" s="10"/>
      <c r="AR18" s="10"/>
      <c r="AS18" s="10"/>
      <c r="AT18" s="10"/>
      <c r="AU18" s="10"/>
      <c r="AV18" s="10"/>
      <c r="AW18" s="10"/>
      <c r="AX18" s="10"/>
      <c r="AY18" s="10"/>
      <c r="AZ18" s="10"/>
      <c r="BA18" s="10"/>
      <c r="BB18" s="10"/>
      <c r="BC18" s="10"/>
      <c r="BD18" s="10"/>
      <c r="BE18" s="10"/>
      <c r="BF18" s="10"/>
      <c r="BG18" s="10"/>
      <c r="BH18" s="10"/>
      <c r="BI18" s="10"/>
      <c r="BJ18" s="10"/>
      <c r="BK18" s="10"/>
      <c r="BL18" s="10"/>
      <c r="BM18" s="10"/>
      <c r="BN18" s="10"/>
      <c r="BO18" s="10"/>
      <c r="BP18" s="10"/>
      <c r="BQ18" s="10"/>
      <c r="BR18" s="10"/>
      <c r="BS18" s="10"/>
      <c r="BT18" s="10"/>
      <c r="BU18" s="10"/>
      <c r="BV18" s="10"/>
      <c r="BW18" s="10"/>
      <c r="BX18" s="10"/>
      <c r="BY18" s="10"/>
      <c r="BZ18" s="10"/>
      <c r="CA18" s="10"/>
      <c r="CB18" s="10"/>
      <c r="CC18" s="10"/>
      <c r="CD18" s="10"/>
      <c r="CE18" s="10"/>
      <c r="CF18" s="10"/>
      <c r="CG18" s="10"/>
      <c r="CH18" s="10"/>
      <c r="CI18" s="10"/>
      <c r="CJ18" s="10"/>
      <c r="CK18" s="10"/>
      <c r="CL18" s="11"/>
    </row>
    <row r="19" spans="1:90" x14ac:dyDescent="0.3">
      <c r="A19" s="445" t="s">
        <v>9</v>
      </c>
      <c r="B19" s="453" t="s">
        <v>445</v>
      </c>
      <c r="C19" s="453"/>
      <c r="D19" s="443">
        <v>1</v>
      </c>
      <c r="E19" s="44"/>
      <c r="F19" s="44"/>
      <c r="G19" s="226"/>
      <c r="H19" s="12"/>
      <c r="J19" s="12"/>
      <c r="K19" s="12"/>
      <c r="L19" s="223"/>
      <c r="M19" s="12"/>
      <c r="N19" s="12"/>
      <c r="O19" s="12"/>
      <c r="P19" s="12"/>
      <c r="Q19" s="12"/>
      <c r="R19" s="12"/>
      <c r="S19" s="12"/>
      <c r="T19" s="12"/>
      <c r="U19" s="12"/>
      <c r="V19" s="12"/>
      <c r="W19" s="12"/>
      <c r="X19" s="12"/>
      <c r="Y19" s="12"/>
      <c r="Z19" s="12"/>
      <c r="AA19" s="12"/>
      <c r="AB19" s="12"/>
      <c r="AC19" s="12"/>
      <c r="AD19" s="12"/>
      <c r="AE19" s="12"/>
      <c r="AF19" s="12"/>
      <c r="AG19" s="12"/>
      <c r="AH19" s="12"/>
      <c r="AI19" s="12"/>
      <c r="AJ19" s="12"/>
      <c r="AK19" s="12"/>
      <c r="AL19" s="12"/>
      <c r="AM19" s="12"/>
      <c r="AN19" s="12"/>
      <c r="AO19" s="12"/>
      <c r="AP19" s="12"/>
      <c r="AQ19" s="12"/>
      <c r="AR19" s="12"/>
      <c r="AS19" s="12"/>
      <c r="AT19" s="12"/>
      <c r="AU19" s="12"/>
      <c r="AV19" s="12"/>
      <c r="AW19" s="12"/>
      <c r="AX19" s="12"/>
      <c r="AY19" s="12"/>
      <c r="AZ19" s="12"/>
      <c r="BA19" s="12"/>
      <c r="BB19" s="12"/>
      <c r="BC19" s="12"/>
      <c r="BD19" s="12"/>
      <c r="BE19" s="12"/>
      <c r="BF19" s="12"/>
      <c r="BG19" s="12"/>
      <c r="BH19" s="12"/>
      <c r="BI19" s="12"/>
      <c r="BJ19" s="12"/>
      <c r="BK19" s="12"/>
      <c r="BL19" s="12"/>
      <c r="BM19" s="12"/>
      <c r="BN19" s="12"/>
      <c r="BO19" s="12"/>
      <c r="BP19" s="12"/>
      <c r="BQ19" s="12"/>
      <c r="BR19" s="12"/>
      <c r="BS19" s="12"/>
      <c r="BT19" s="12"/>
      <c r="BU19" s="12"/>
      <c r="BV19" s="12"/>
      <c r="BW19" s="12"/>
      <c r="BX19" s="12"/>
      <c r="BY19" s="12"/>
      <c r="BZ19" s="12"/>
      <c r="CA19" s="12"/>
      <c r="CB19" s="12"/>
      <c r="CC19" s="12"/>
      <c r="CD19" s="12"/>
      <c r="CE19" s="12"/>
      <c r="CF19" s="12"/>
      <c r="CG19" s="12"/>
      <c r="CH19" s="12"/>
      <c r="CI19" s="12"/>
      <c r="CJ19" s="12"/>
      <c r="CK19" s="12"/>
      <c r="CL19" s="13"/>
    </row>
    <row r="20" spans="1:90" x14ac:dyDescent="0.3">
      <c r="A20" s="445"/>
      <c r="B20" s="453" t="s">
        <v>446</v>
      </c>
      <c r="C20" s="453"/>
      <c r="D20" s="443"/>
      <c r="E20" s="44"/>
      <c r="F20" s="44"/>
      <c r="G20" s="226"/>
      <c r="H20" s="12"/>
      <c r="J20" s="12"/>
      <c r="K20" s="12"/>
      <c r="L20" s="224"/>
      <c r="M20" s="12"/>
      <c r="N20" s="12"/>
      <c r="O20" s="12"/>
      <c r="P20" s="12"/>
      <c r="Q20" s="12"/>
      <c r="R20" s="12"/>
      <c r="S20" s="12"/>
      <c r="T20" s="12"/>
      <c r="U20" s="12"/>
      <c r="V20" s="12"/>
      <c r="W20" s="12"/>
      <c r="X20" s="12"/>
      <c r="Y20" s="12"/>
      <c r="Z20" s="12"/>
      <c r="AA20" s="12"/>
      <c r="AB20" s="12"/>
      <c r="AC20" s="12"/>
      <c r="AD20" s="12"/>
      <c r="AE20" s="12"/>
      <c r="AF20" s="12"/>
      <c r="AG20" s="12"/>
      <c r="AH20" s="12"/>
      <c r="AI20" s="12"/>
      <c r="AJ20" s="12"/>
      <c r="AK20" s="12"/>
      <c r="AL20" s="12"/>
      <c r="AM20" s="12"/>
      <c r="AN20" s="12"/>
      <c r="AO20" s="12"/>
      <c r="AP20" s="12"/>
      <c r="AQ20" s="12"/>
      <c r="AR20" s="12"/>
      <c r="AS20" s="12"/>
      <c r="AT20" s="12"/>
      <c r="AU20" s="12"/>
      <c r="AV20" s="12"/>
      <c r="AW20" s="12"/>
      <c r="AX20" s="12"/>
      <c r="AY20" s="12"/>
      <c r="AZ20" s="12"/>
      <c r="BA20" s="12"/>
      <c r="BB20" s="12"/>
      <c r="BC20" s="12"/>
      <c r="BD20" s="12"/>
      <c r="BE20" s="12"/>
      <c r="BF20" s="12"/>
      <c r="BG20" s="12"/>
      <c r="BH20" s="12"/>
      <c r="BI20" s="12"/>
      <c r="BJ20" s="12"/>
      <c r="BK20" s="12"/>
      <c r="BL20" s="12"/>
      <c r="BM20" s="12"/>
      <c r="BN20" s="12"/>
      <c r="BO20" s="12"/>
      <c r="BP20" s="12"/>
      <c r="BQ20" s="12"/>
      <c r="BR20" s="12"/>
      <c r="BS20" s="12"/>
      <c r="BT20" s="12"/>
      <c r="BU20" s="12"/>
      <c r="BV20" s="12"/>
      <c r="BW20" s="12"/>
      <c r="BX20" s="12"/>
      <c r="BY20" s="12"/>
      <c r="BZ20" s="12"/>
      <c r="CA20" s="12"/>
      <c r="CB20" s="12"/>
      <c r="CC20" s="12"/>
      <c r="CD20" s="12"/>
      <c r="CE20" s="12"/>
      <c r="CF20" s="12"/>
      <c r="CG20" s="12"/>
      <c r="CH20" s="12"/>
      <c r="CI20" s="12"/>
      <c r="CJ20" s="12"/>
      <c r="CK20" s="12"/>
      <c r="CL20" s="13"/>
    </row>
    <row r="21" spans="1:90" x14ac:dyDescent="0.3">
      <c r="A21" s="445"/>
      <c r="B21" s="453" t="s">
        <v>447</v>
      </c>
      <c r="C21" s="453"/>
      <c r="D21" s="443"/>
      <c r="E21" s="44"/>
      <c r="F21" s="44"/>
      <c r="G21" s="226"/>
      <c r="H21" s="12"/>
      <c r="J21" s="12"/>
      <c r="K21" s="12"/>
      <c r="L21" s="224"/>
      <c r="M21" s="12"/>
      <c r="N21" s="12"/>
      <c r="O21" s="12"/>
      <c r="P21" s="12"/>
      <c r="Q21" s="12"/>
      <c r="R21" s="12"/>
      <c r="S21" s="12"/>
      <c r="T21" s="12"/>
      <c r="U21" s="12"/>
      <c r="V21" s="12"/>
      <c r="W21" s="12"/>
      <c r="X21" s="12"/>
      <c r="Y21" s="12"/>
      <c r="Z21" s="12"/>
      <c r="AA21" s="12"/>
      <c r="AB21" s="12"/>
      <c r="AC21" s="12"/>
      <c r="AD21" s="12"/>
      <c r="AE21" s="12"/>
      <c r="AF21" s="12"/>
      <c r="AG21" s="12"/>
      <c r="AH21" s="12"/>
      <c r="AI21" s="12"/>
      <c r="AJ21" s="12"/>
      <c r="AK21" s="12"/>
      <c r="AL21" s="12"/>
      <c r="AM21" s="12"/>
      <c r="AN21" s="12"/>
      <c r="AO21" s="12"/>
      <c r="AP21" s="12"/>
      <c r="AQ21" s="12"/>
      <c r="AR21" s="12"/>
      <c r="AS21" s="12"/>
      <c r="AT21" s="12"/>
      <c r="AU21" s="12"/>
      <c r="AV21" s="12"/>
      <c r="AW21" s="12"/>
      <c r="AX21" s="12"/>
      <c r="AY21" s="12"/>
      <c r="AZ21" s="12"/>
      <c r="BA21" s="12"/>
      <c r="BB21" s="12"/>
      <c r="BC21" s="12"/>
      <c r="BD21" s="12"/>
      <c r="BE21" s="12"/>
      <c r="BF21" s="12"/>
      <c r="BG21" s="12"/>
      <c r="BH21" s="12"/>
      <c r="BI21" s="12"/>
      <c r="BJ21" s="12"/>
      <c r="BK21" s="12"/>
      <c r="BL21" s="12"/>
      <c r="BM21" s="12"/>
      <c r="BN21" s="12"/>
      <c r="BO21" s="12"/>
      <c r="BP21" s="12"/>
      <c r="BQ21" s="12"/>
      <c r="BR21" s="12"/>
      <c r="BS21" s="12"/>
      <c r="BT21" s="12"/>
      <c r="BU21" s="12"/>
      <c r="BV21" s="12"/>
      <c r="BW21" s="12"/>
      <c r="BX21" s="12"/>
      <c r="BY21" s="12"/>
      <c r="BZ21" s="12"/>
      <c r="CA21" s="12"/>
      <c r="CB21" s="12"/>
      <c r="CC21" s="12"/>
      <c r="CD21" s="12"/>
      <c r="CE21" s="12"/>
      <c r="CF21" s="12"/>
      <c r="CG21" s="12"/>
      <c r="CH21" s="12"/>
      <c r="CI21" s="12"/>
      <c r="CJ21" s="12"/>
      <c r="CK21" s="12"/>
      <c r="CL21" s="13"/>
    </row>
    <row r="22" spans="1:90" x14ac:dyDescent="0.3">
      <c r="A22" s="446"/>
      <c r="B22" s="453" t="s">
        <v>448</v>
      </c>
      <c r="C22" s="453"/>
      <c r="D22" s="443"/>
      <c r="E22" s="28" t="s">
        <v>449</v>
      </c>
      <c r="F22" s="222">
        <v>0</v>
      </c>
      <c r="G22" s="29" t="s">
        <v>450</v>
      </c>
      <c r="H22" s="70">
        <v>2015</v>
      </c>
      <c r="L22" s="225"/>
      <c r="M22" s="34"/>
      <c r="N22" s="227"/>
      <c r="O22" s="15"/>
      <c r="P22" s="15"/>
      <c r="Q22" s="12"/>
      <c r="R22" s="12"/>
      <c r="S22" s="12"/>
      <c r="T22" s="12"/>
      <c r="U22" s="12"/>
      <c r="V22" s="12"/>
      <c r="W22" s="12"/>
      <c r="X22" s="12"/>
      <c r="Y22" s="12"/>
      <c r="Z22" s="12"/>
      <c r="AA22" s="12"/>
      <c r="AB22" s="12"/>
      <c r="AC22" s="12"/>
      <c r="AD22" s="12"/>
      <c r="AE22" s="12"/>
      <c r="AF22" s="12"/>
      <c r="AG22" s="12"/>
      <c r="AH22" s="12"/>
      <c r="AI22" s="12"/>
      <c r="AJ22" s="12"/>
      <c r="AK22" s="12"/>
      <c r="AL22" s="12"/>
      <c r="AM22" s="12"/>
      <c r="AN22" s="12"/>
      <c r="AO22" s="12"/>
      <c r="AP22" s="12"/>
      <c r="AQ22" s="12"/>
      <c r="AR22" s="12"/>
      <c r="AS22" s="12"/>
      <c r="AT22" s="12"/>
      <c r="AU22" s="12"/>
      <c r="AV22" s="12"/>
      <c r="AW22" s="12"/>
      <c r="AX22" s="12"/>
      <c r="AY22" s="12"/>
      <c r="AZ22" s="12"/>
      <c r="BA22" s="12"/>
      <c r="BB22" s="12"/>
      <c r="BC22" s="12"/>
      <c r="BD22" s="12"/>
      <c r="BE22" s="12"/>
      <c r="BF22" s="12"/>
      <c r="BG22" s="12"/>
      <c r="BH22" s="12"/>
      <c r="BI22" s="12"/>
      <c r="BJ22" s="12"/>
      <c r="BK22" s="12"/>
      <c r="BL22" s="12"/>
      <c r="BM22" s="12"/>
      <c r="BN22" s="12"/>
      <c r="BO22" s="12"/>
      <c r="BP22" s="12"/>
      <c r="BQ22" s="12"/>
      <c r="BR22" s="12"/>
      <c r="BS22" s="12"/>
      <c r="BT22" s="12"/>
      <c r="BU22" s="12"/>
      <c r="BV22" s="12"/>
      <c r="BW22" s="12"/>
      <c r="BX22" s="12"/>
      <c r="BY22" s="12"/>
      <c r="BZ22" s="12"/>
      <c r="CA22" s="12"/>
      <c r="CB22" s="12"/>
      <c r="CC22" s="12"/>
      <c r="CD22" s="12"/>
      <c r="CE22" s="12"/>
      <c r="CF22" s="12"/>
      <c r="CG22" s="12"/>
      <c r="CH22" s="12"/>
      <c r="CI22" s="12"/>
      <c r="CJ22" s="12"/>
      <c r="CK22" s="12"/>
      <c r="CL22" s="13"/>
    </row>
    <row r="23" spans="1:90" x14ac:dyDescent="0.3">
      <c r="A23" s="72" t="s">
        <v>44</v>
      </c>
      <c r="B23" s="10"/>
      <c r="C23" s="10"/>
      <c r="D23" s="10"/>
      <c r="E23" s="10"/>
      <c r="F23" s="10"/>
      <c r="G23" s="10"/>
      <c r="H23" s="10"/>
      <c r="I23" s="10"/>
      <c r="J23" s="10"/>
      <c r="K23" s="10"/>
      <c r="L23" s="10"/>
      <c r="M23" s="10"/>
      <c r="N23" s="10"/>
      <c r="O23" s="10"/>
      <c r="P23" s="10"/>
      <c r="Q23" s="10"/>
      <c r="R23" s="10"/>
      <c r="S23" s="10"/>
      <c r="T23" s="10"/>
      <c r="U23" s="10"/>
      <c r="V23" s="10"/>
      <c r="W23" s="10"/>
      <c r="X23" s="10"/>
      <c r="Y23" s="10"/>
      <c r="Z23" s="10"/>
      <c r="AA23" s="10"/>
      <c r="AB23" s="10"/>
      <c r="AC23" s="10"/>
      <c r="AD23" s="10"/>
      <c r="AE23" s="10"/>
      <c r="AF23" s="10"/>
      <c r="AG23" s="10"/>
      <c r="AH23" s="10"/>
      <c r="AI23" s="10"/>
      <c r="AJ23" s="10"/>
      <c r="AK23" s="10"/>
      <c r="AL23" s="10"/>
      <c r="AM23" s="10"/>
      <c r="AN23" s="10"/>
      <c r="AO23" s="10"/>
      <c r="AP23" s="10"/>
      <c r="AQ23" s="10"/>
      <c r="AR23" s="10"/>
      <c r="AS23" s="10"/>
      <c r="AT23" s="10"/>
      <c r="AU23" s="10"/>
      <c r="AV23" s="10"/>
      <c r="AW23" s="10"/>
      <c r="AX23" s="10"/>
      <c r="AY23" s="10"/>
      <c r="AZ23" s="10"/>
      <c r="BA23" s="10"/>
      <c r="BB23" s="10"/>
      <c r="BC23" s="10"/>
      <c r="BD23" s="10"/>
      <c r="BE23" s="10"/>
      <c r="BF23" s="10"/>
      <c r="BG23" s="10"/>
      <c r="BH23" s="10"/>
      <c r="BI23" s="10"/>
      <c r="BJ23" s="10"/>
      <c r="BK23" s="10"/>
      <c r="BL23" s="10"/>
      <c r="BM23" s="10"/>
      <c r="BN23" s="10"/>
      <c r="BO23" s="10"/>
      <c r="BP23" s="10"/>
      <c r="BQ23" s="10"/>
      <c r="BR23" s="10"/>
      <c r="BS23" s="10"/>
      <c r="BT23" s="10"/>
      <c r="BU23" s="10"/>
      <c r="BV23" s="10"/>
      <c r="BW23" s="10"/>
      <c r="BX23" s="10"/>
      <c r="BY23" s="10"/>
      <c r="BZ23" s="10"/>
      <c r="CA23" s="10"/>
      <c r="CB23" s="10"/>
      <c r="CC23" s="10"/>
      <c r="CD23" s="10"/>
      <c r="CE23" s="10"/>
      <c r="CF23" s="10"/>
      <c r="CG23" s="10"/>
      <c r="CH23" s="10"/>
      <c r="CI23" s="10"/>
      <c r="CJ23" s="10"/>
      <c r="CK23" s="10"/>
      <c r="CL23" s="11"/>
    </row>
    <row r="24" spans="1:90" ht="15" customHeight="1" x14ac:dyDescent="0.3">
      <c r="A24" s="147" t="s">
        <v>186</v>
      </c>
      <c r="B24" s="33" t="s">
        <v>312</v>
      </c>
      <c r="C24" s="78">
        <v>1</v>
      </c>
      <c r="D24" s="14"/>
      <c r="E24" s="147" t="s">
        <v>703</v>
      </c>
      <c r="F24" s="313" t="s">
        <v>312</v>
      </c>
      <c r="G24" s="78">
        <v>0.25</v>
      </c>
      <c r="K24" s="12"/>
      <c r="L24" s="12"/>
      <c r="M24" s="12"/>
      <c r="N24" s="12"/>
      <c r="O24" s="12"/>
      <c r="P24" s="12"/>
      <c r="Q24" s="12"/>
      <c r="R24" s="12"/>
      <c r="S24" s="12"/>
      <c r="T24" s="12"/>
      <c r="U24" s="12"/>
      <c r="V24" s="12"/>
      <c r="W24" s="12"/>
      <c r="X24" s="12"/>
      <c r="Y24" s="12"/>
      <c r="Z24" s="12"/>
      <c r="AA24" s="12"/>
      <c r="AB24" s="12"/>
      <c r="AC24" s="12"/>
      <c r="AD24" s="12"/>
      <c r="AE24" s="12"/>
      <c r="AF24" s="12"/>
      <c r="AG24" s="12"/>
      <c r="AH24" s="12"/>
      <c r="AI24" s="12"/>
      <c r="AJ24" s="12"/>
      <c r="AK24" s="12"/>
      <c r="AL24" s="12"/>
      <c r="AM24" s="12"/>
      <c r="AN24" s="12"/>
      <c r="AO24" s="12"/>
      <c r="AP24" s="12"/>
      <c r="AQ24" s="12"/>
      <c r="AR24" s="12"/>
      <c r="AS24" s="12"/>
      <c r="AT24" s="12"/>
      <c r="AU24" s="12"/>
      <c r="AV24" s="12"/>
      <c r="AW24" s="12"/>
      <c r="AX24" s="12"/>
      <c r="AY24" s="12"/>
      <c r="AZ24" s="12"/>
      <c r="BA24" s="12"/>
      <c r="BB24" s="12"/>
      <c r="BC24" s="12"/>
      <c r="BD24" s="12"/>
      <c r="BE24" s="12"/>
      <c r="BF24" s="12"/>
      <c r="BG24" s="12"/>
      <c r="BH24" s="12"/>
      <c r="BI24" s="12"/>
      <c r="BJ24" s="12"/>
      <c r="BK24" s="12"/>
      <c r="BL24" s="12"/>
      <c r="BM24" s="12"/>
      <c r="BN24" s="12"/>
      <c r="BO24" s="12"/>
      <c r="BP24" s="12"/>
      <c r="BQ24" s="12"/>
      <c r="BR24" s="12"/>
      <c r="BS24" s="12"/>
      <c r="BT24" s="12"/>
      <c r="BU24" s="12"/>
      <c r="BV24" s="12"/>
      <c r="BW24" s="12"/>
      <c r="BX24" s="12"/>
      <c r="BY24" s="12"/>
      <c r="BZ24" s="12"/>
      <c r="CA24" s="12"/>
      <c r="CB24" s="12"/>
      <c r="CC24" s="12"/>
      <c r="CD24" s="12"/>
      <c r="CE24" s="12"/>
      <c r="CF24" s="12"/>
      <c r="CG24" s="12"/>
      <c r="CH24" s="12"/>
      <c r="CI24" s="12"/>
      <c r="CJ24" s="12"/>
      <c r="CK24" s="12"/>
      <c r="CL24" s="13"/>
    </row>
    <row r="25" spans="1:90" x14ac:dyDescent="0.3">
      <c r="A25" s="147" t="s">
        <v>587</v>
      </c>
      <c r="B25" s="33" t="s">
        <v>230</v>
      </c>
      <c r="C25" s="78">
        <v>0.3</v>
      </c>
      <c r="D25" s="14"/>
      <c r="E25" s="14"/>
      <c r="F25" s="34"/>
      <c r="K25" s="12"/>
      <c r="L25" s="12"/>
      <c r="M25" s="12"/>
      <c r="N25" s="12"/>
      <c r="O25" s="12"/>
      <c r="P25" s="12"/>
      <c r="Q25" s="12"/>
      <c r="R25" s="12"/>
      <c r="S25" s="12"/>
      <c r="T25" s="12"/>
      <c r="U25" s="12"/>
      <c r="V25" s="12"/>
      <c r="W25" s="12"/>
      <c r="X25" s="12"/>
      <c r="Y25" s="12"/>
      <c r="Z25" s="12"/>
      <c r="AA25" s="12"/>
      <c r="AB25" s="12"/>
      <c r="AC25" s="12"/>
      <c r="AD25" s="12"/>
      <c r="AE25" s="12"/>
      <c r="AF25" s="12"/>
      <c r="AG25" s="12"/>
      <c r="AH25" s="12"/>
      <c r="AI25" s="12"/>
      <c r="AJ25" s="12"/>
      <c r="AK25" s="12"/>
      <c r="AL25" s="12"/>
      <c r="AM25" s="12"/>
      <c r="AN25" s="12"/>
      <c r="AO25" s="12"/>
      <c r="AP25" s="12"/>
      <c r="AQ25" s="12"/>
      <c r="AR25" s="12"/>
      <c r="AS25" s="12"/>
      <c r="AT25" s="12"/>
      <c r="AU25" s="12"/>
      <c r="AV25" s="12"/>
      <c r="AW25" s="12"/>
      <c r="AX25" s="12"/>
      <c r="AY25" s="12"/>
      <c r="AZ25" s="12"/>
      <c r="BA25" s="12"/>
      <c r="BB25" s="12"/>
      <c r="BC25" s="12"/>
      <c r="BD25" s="12"/>
      <c r="BE25" s="12"/>
      <c r="BF25" s="12"/>
      <c r="BG25" s="12"/>
      <c r="BH25" s="12"/>
      <c r="BI25" s="12"/>
      <c r="BJ25" s="12"/>
      <c r="BK25" s="12"/>
      <c r="BL25" s="12"/>
      <c r="BM25" s="12"/>
      <c r="BN25" s="12"/>
      <c r="BO25" s="12"/>
      <c r="BP25" s="12"/>
      <c r="BQ25" s="12"/>
      <c r="BR25" s="12"/>
      <c r="BS25" s="12"/>
      <c r="BT25" s="12"/>
      <c r="BU25" s="12"/>
      <c r="BV25" s="12"/>
      <c r="BW25" s="12"/>
      <c r="BX25" s="12"/>
      <c r="BY25" s="12"/>
      <c r="BZ25" s="12"/>
      <c r="CA25" s="12"/>
      <c r="CB25" s="12"/>
      <c r="CC25" s="12"/>
      <c r="CD25" s="12"/>
      <c r="CE25" s="12"/>
      <c r="CF25" s="12"/>
      <c r="CG25" s="12"/>
      <c r="CH25" s="12"/>
      <c r="CI25" s="12"/>
      <c r="CJ25" s="12"/>
      <c r="CK25" s="12"/>
      <c r="CL25" s="13"/>
    </row>
    <row r="26" spans="1:90" x14ac:dyDescent="0.3">
      <c r="A26" s="147"/>
      <c r="B26" s="33"/>
      <c r="C26" s="78"/>
      <c r="D26" s="14"/>
      <c r="E26" s="14"/>
      <c r="K26" s="12"/>
      <c r="L26" s="12"/>
      <c r="M26" s="12"/>
      <c r="N26" s="12"/>
      <c r="O26" s="12"/>
      <c r="P26" s="12"/>
      <c r="Q26" s="12"/>
      <c r="R26" s="12"/>
      <c r="S26" s="12"/>
      <c r="T26" s="12"/>
      <c r="U26" s="12"/>
      <c r="V26" s="12"/>
      <c r="W26" s="12"/>
      <c r="X26" s="12"/>
      <c r="Y26" s="12"/>
      <c r="Z26" s="12"/>
      <c r="AA26" s="12"/>
      <c r="AB26" s="12"/>
      <c r="AC26" s="12"/>
      <c r="AD26" s="12"/>
      <c r="AE26" s="12"/>
      <c r="AF26" s="12"/>
      <c r="AG26" s="12"/>
      <c r="AH26" s="12"/>
      <c r="AI26" s="12"/>
      <c r="AJ26" s="12"/>
      <c r="AK26" s="12"/>
      <c r="AL26" s="12"/>
      <c r="AM26" s="12"/>
      <c r="AN26" s="12"/>
      <c r="AO26" s="12"/>
      <c r="AP26" s="12"/>
      <c r="AQ26" s="12"/>
      <c r="AR26" s="12"/>
      <c r="AS26" s="12"/>
      <c r="AT26" s="12"/>
      <c r="AU26" s="12"/>
      <c r="AV26" s="12"/>
      <c r="AW26" s="12"/>
      <c r="AX26" s="12"/>
      <c r="AY26" s="12"/>
      <c r="AZ26" s="12"/>
      <c r="BA26" s="12"/>
      <c r="BB26" s="12"/>
      <c r="BC26" s="12"/>
      <c r="BD26" s="12"/>
      <c r="BE26" s="12"/>
      <c r="BF26" s="12"/>
      <c r="BG26" s="12"/>
      <c r="BH26" s="12"/>
      <c r="BI26" s="12"/>
      <c r="BJ26" s="12"/>
      <c r="BK26" s="12"/>
      <c r="BL26" s="12"/>
      <c r="BM26" s="12"/>
      <c r="BN26" s="12"/>
      <c r="BO26" s="12"/>
      <c r="BP26" s="12"/>
      <c r="BQ26" s="12"/>
      <c r="BR26" s="12"/>
      <c r="BS26" s="12"/>
      <c r="BT26" s="12"/>
      <c r="BU26" s="12"/>
      <c r="BV26" s="12"/>
      <c r="BW26" s="12"/>
      <c r="BX26" s="12"/>
      <c r="BY26" s="12"/>
      <c r="BZ26" s="12"/>
      <c r="CA26" s="12"/>
      <c r="CB26" s="12"/>
      <c r="CC26" s="12"/>
      <c r="CD26" s="12"/>
      <c r="CE26" s="12"/>
      <c r="CF26" s="12"/>
      <c r="CG26" s="12"/>
      <c r="CH26" s="12"/>
      <c r="CI26" s="12"/>
      <c r="CJ26" s="12"/>
      <c r="CK26" s="12"/>
      <c r="CL26" s="13"/>
    </row>
    <row r="27" spans="1:90" x14ac:dyDescent="0.3">
      <c r="A27" s="147" t="s">
        <v>187</v>
      </c>
      <c r="B27" s="33" t="s">
        <v>312</v>
      </c>
      <c r="C27" s="78">
        <v>0.05</v>
      </c>
      <c r="D27" s="14"/>
      <c r="E27" s="14"/>
      <c r="F27" s="14"/>
      <c r="K27" s="12"/>
      <c r="L27" s="12"/>
      <c r="M27" s="12"/>
      <c r="N27" s="12"/>
      <c r="O27" s="12"/>
      <c r="P27" s="12"/>
      <c r="Q27" s="12"/>
      <c r="R27" s="12"/>
      <c r="S27" s="12"/>
      <c r="T27" s="12"/>
      <c r="U27" s="12"/>
      <c r="V27" s="12"/>
      <c r="W27" s="12"/>
      <c r="X27" s="12"/>
      <c r="Y27" s="12"/>
      <c r="Z27" s="12"/>
      <c r="AA27" s="12"/>
      <c r="AB27" s="12"/>
      <c r="AC27" s="12"/>
      <c r="AD27" s="12"/>
      <c r="AE27" s="12"/>
      <c r="AF27" s="12"/>
      <c r="AG27" s="12"/>
      <c r="AH27" s="12"/>
      <c r="AI27" s="12"/>
      <c r="AJ27" s="12"/>
      <c r="AK27" s="12"/>
      <c r="AL27" s="12"/>
      <c r="AM27" s="12"/>
      <c r="AN27" s="12"/>
      <c r="AO27" s="12"/>
      <c r="AP27" s="12"/>
      <c r="AQ27" s="12"/>
      <c r="AR27" s="12"/>
      <c r="AS27" s="12"/>
      <c r="AT27" s="12"/>
      <c r="AU27" s="12"/>
      <c r="AV27" s="12"/>
      <c r="AW27" s="12"/>
      <c r="AX27" s="12"/>
      <c r="AY27" s="12"/>
      <c r="AZ27" s="12"/>
      <c r="BA27" s="12"/>
      <c r="BB27" s="12"/>
      <c r="BC27" s="12"/>
      <c r="BD27" s="12"/>
      <c r="BE27" s="12"/>
      <c r="BF27" s="12"/>
      <c r="BG27" s="12"/>
      <c r="BH27" s="12"/>
      <c r="BI27" s="12"/>
      <c r="BJ27" s="12"/>
      <c r="BK27" s="12"/>
      <c r="BL27" s="12"/>
      <c r="BM27" s="12"/>
      <c r="BN27" s="12"/>
      <c r="BO27" s="12"/>
      <c r="BP27" s="12"/>
      <c r="BQ27" s="12"/>
      <c r="BR27" s="12"/>
      <c r="BS27" s="12"/>
      <c r="BT27" s="12"/>
      <c r="BU27" s="12"/>
      <c r="BV27" s="12"/>
      <c r="BW27" s="12"/>
      <c r="BX27" s="12"/>
      <c r="BY27" s="12"/>
      <c r="BZ27" s="12"/>
      <c r="CA27" s="12"/>
      <c r="CB27" s="12"/>
      <c r="CC27" s="12"/>
      <c r="CD27" s="12"/>
      <c r="CE27" s="12"/>
      <c r="CF27" s="12"/>
      <c r="CG27" s="12"/>
      <c r="CH27" s="12"/>
      <c r="CI27" s="12"/>
      <c r="CJ27" s="12"/>
      <c r="CK27" s="12"/>
      <c r="CL27" s="13"/>
    </row>
    <row r="28" spans="1:90" x14ac:dyDescent="0.3">
      <c r="A28" s="147" t="s">
        <v>188</v>
      </c>
      <c r="B28" s="33" t="s">
        <v>312</v>
      </c>
      <c r="C28" s="78">
        <v>1</v>
      </c>
      <c r="D28" s="14"/>
      <c r="E28" s="14"/>
      <c r="F28" s="34"/>
      <c r="K28" s="12"/>
      <c r="L28" s="12"/>
      <c r="M28" s="12"/>
      <c r="N28" s="12"/>
      <c r="O28" s="12"/>
      <c r="P28" s="12"/>
      <c r="Q28" s="12"/>
      <c r="R28" s="12"/>
      <c r="S28" s="12"/>
      <c r="T28" s="12"/>
      <c r="U28" s="12"/>
      <c r="V28" s="12"/>
      <c r="W28" s="12"/>
      <c r="X28" s="12"/>
      <c r="Y28" s="12"/>
      <c r="Z28" s="12"/>
      <c r="AA28" s="12"/>
      <c r="AB28" s="12"/>
      <c r="AC28" s="12"/>
      <c r="AD28" s="12"/>
      <c r="AE28" s="12"/>
      <c r="AF28" s="12"/>
      <c r="AG28" s="12"/>
      <c r="AH28" s="12"/>
      <c r="AI28" s="12"/>
      <c r="AJ28" s="12"/>
      <c r="AK28" s="12"/>
      <c r="AL28" s="12"/>
      <c r="AM28" s="12"/>
      <c r="AN28" s="12"/>
      <c r="AO28" s="12"/>
      <c r="AP28" s="12"/>
      <c r="AQ28" s="12"/>
      <c r="AR28" s="12"/>
      <c r="AS28" s="12"/>
      <c r="AT28" s="12"/>
      <c r="AU28" s="12"/>
      <c r="AV28" s="12"/>
      <c r="AW28" s="12"/>
      <c r="AX28" s="12"/>
      <c r="AY28" s="12"/>
      <c r="AZ28" s="12"/>
      <c r="BA28" s="12"/>
      <c r="BB28" s="12"/>
      <c r="BC28" s="12"/>
      <c r="BD28" s="12"/>
      <c r="BE28" s="12"/>
      <c r="BF28" s="12"/>
      <c r="BG28" s="12"/>
      <c r="BH28" s="12"/>
      <c r="BI28" s="12"/>
      <c r="BJ28" s="12"/>
      <c r="BK28" s="12"/>
      <c r="BL28" s="12"/>
      <c r="BM28" s="12"/>
      <c r="BN28" s="12"/>
      <c r="BO28" s="12"/>
      <c r="BP28" s="12"/>
      <c r="BQ28" s="12"/>
      <c r="BR28" s="12"/>
      <c r="BS28" s="12"/>
      <c r="BT28" s="12"/>
      <c r="BU28" s="12"/>
      <c r="BV28" s="12"/>
      <c r="BW28" s="12"/>
      <c r="BX28" s="12"/>
      <c r="BY28" s="12"/>
      <c r="BZ28" s="12"/>
      <c r="CA28" s="12"/>
      <c r="CB28" s="12"/>
      <c r="CC28" s="12"/>
      <c r="CD28" s="12"/>
      <c r="CE28" s="12"/>
      <c r="CF28" s="12"/>
      <c r="CG28" s="12"/>
      <c r="CH28" s="12"/>
      <c r="CI28" s="12"/>
      <c r="CJ28" s="12"/>
      <c r="CK28" s="12"/>
      <c r="CL28" s="13"/>
    </row>
    <row r="29" spans="1:90" x14ac:dyDescent="0.3">
      <c r="A29" s="147" t="s">
        <v>189</v>
      </c>
      <c r="B29" s="33" t="s">
        <v>312</v>
      </c>
      <c r="C29" s="78">
        <v>0.25</v>
      </c>
      <c r="D29" s="14"/>
      <c r="E29" s="14"/>
      <c r="F29" s="34"/>
      <c r="K29" s="12"/>
      <c r="L29" s="12"/>
      <c r="M29" s="12"/>
      <c r="N29" s="12"/>
      <c r="O29" s="12"/>
      <c r="P29" s="12"/>
      <c r="Q29" s="12"/>
      <c r="R29" s="12"/>
      <c r="S29" s="12"/>
      <c r="T29" s="12"/>
      <c r="U29" s="12"/>
      <c r="V29" s="12"/>
      <c r="W29" s="12"/>
      <c r="X29" s="12"/>
      <c r="Y29" s="12"/>
      <c r="Z29" s="12"/>
      <c r="AA29" s="12"/>
      <c r="AB29" s="12"/>
      <c r="AC29" s="12"/>
      <c r="AD29" s="12"/>
      <c r="AE29" s="12"/>
      <c r="AF29" s="12"/>
      <c r="AG29" s="12"/>
      <c r="AH29" s="12"/>
      <c r="AI29" s="12"/>
      <c r="AJ29" s="12"/>
      <c r="AK29" s="12"/>
      <c r="AL29" s="12"/>
      <c r="AM29" s="12"/>
      <c r="AN29" s="12"/>
      <c r="AO29" s="12"/>
      <c r="AP29" s="12"/>
      <c r="AQ29" s="12"/>
      <c r="AR29" s="12"/>
      <c r="AS29" s="12"/>
      <c r="AT29" s="12"/>
      <c r="AU29" s="12"/>
      <c r="AV29" s="12"/>
      <c r="AW29" s="12"/>
      <c r="AX29" s="12"/>
      <c r="AY29" s="12"/>
      <c r="AZ29" s="12"/>
      <c r="BA29" s="12"/>
      <c r="BB29" s="12"/>
      <c r="BC29" s="12"/>
      <c r="BD29" s="12"/>
      <c r="BE29" s="12"/>
      <c r="BF29" s="12"/>
      <c r="BG29" s="12"/>
      <c r="BH29" s="12"/>
      <c r="BI29" s="12"/>
      <c r="BJ29" s="12"/>
      <c r="BK29" s="12"/>
      <c r="BL29" s="12"/>
      <c r="BM29" s="12"/>
      <c r="BN29" s="12"/>
      <c r="BO29" s="12"/>
      <c r="BP29" s="12"/>
      <c r="BQ29" s="12"/>
      <c r="BR29" s="12"/>
      <c r="BS29" s="12"/>
      <c r="BT29" s="12"/>
      <c r="BU29" s="12"/>
      <c r="BV29" s="12"/>
      <c r="BW29" s="12"/>
      <c r="BX29" s="12"/>
      <c r="BY29" s="12"/>
      <c r="BZ29" s="12"/>
      <c r="CA29" s="12"/>
      <c r="CB29" s="12"/>
      <c r="CC29" s="12"/>
      <c r="CD29" s="12"/>
      <c r="CE29" s="12"/>
      <c r="CF29" s="12"/>
      <c r="CG29" s="12"/>
      <c r="CH29" s="12"/>
      <c r="CI29" s="12"/>
      <c r="CJ29" s="12"/>
      <c r="CK29" s="12"/>
      <c r="CL29" s="13"/>
    </row>
    <row r="30" spans="1:90" x14ac:dyDescent="0.3">
      <c r="A30" s="147" t="s">
        <v>891</v>
      </c>
      <c r="B30" s="33" t="s">
        <v>185</v>
      </c>
      <c r="C30" s="78">
        <v>100</v>
      </c>
      <c r="D30" s="14"/>
      <c r="E30" s="229"/>
      <c r="F30" s="314"/>
      <c r="G30" s="34"/>
      <c r="K30" s="12"/>
      <c r="L30" s="12"/>
      <c r="M30" s="12"/>
      <c r="N30" s="12"/>
      <c r="O30" s="12"/>
      <c r="P30" s="12"/>
      <c r="Q30" s="12"/>
      <c r="R30" s="12"/>
      <c r="S30" s="12"/>
      <c r="T30" s="12"/>
      <c r="U30" s="12"/>
      <c r="V30" s="12"/>
      <c r="W30" s="12"/>
      <c r="X30" s="12"/>
      <c r="Y30" s="12"/>
      <c r="Z30" s="12"/>
      <c r="AA30" s="12"/>
      <c r="AB30" s="12"/>
      <c r="AC30" s="12"/>
      <c r="AD30" s="12"/>
      <c r="AE30" s="12"/>
      <c r="AF30" s="12"/>
      <c r="AG30" s="12"/>
      <c r="AH30" s="12"/>
      <c r="AI30" s="12"/>
      <c r="AJ30" s="12"/>
      <c r="AK30" s="12"/>
      <c r="AL30" s="12"/>
      <c r="AM30" s="12"/>
      <c r="AN30" s="12"/>
      <c r="AO30" s="12"/>
      <c r="AP30" s="12"/>
      <c r="AQ30" s="12"/>
      <c r="AR30" s="12"/>
      <c r="AS30" s="12"/>
      <c r="AT30" s="12"/>
      <c r="AU30" s="12"/>
      <c r="AV30" s="12"/>
      <c r="AW30" s="12"/>
      <c r="AX30" s="12"/>
      <c r="AY30" s="12"/>
      <c r="AZ30" s="12"/>
      <c r="BA30" s="12"/>
      <c r="BB30" s="12"/>
      <c r="BC30" s="12"/>
      <c r="BD30" s="12"/>
      <c r="BE30" s="12"/>
      <c r="BF30" s="12"/>
      <c r="BG30" s="12"/>
      <c r="BH30" s="12"/>
      <c r="BI30" s="12"/>
      <c r="BJ30" s="12"/>
      <c r="BK30" s="12"/>
      <c r="BL30" s="12"/>
      <c r="BM30" s="12"/>
      <c r="BN30" s="12"/>
      <c r="BO30" s="12"/>
      <c r="BP30" s="12"/>
      <c r="BQ30" s="12"/>
      <c r="BR30" s="12"/>
      <c r="BS30" s="12"/>
      <c r="BT30" s="12"/>
      <c r="BU30" s="12"/>
      <c r="BV30" s="12"/>
      <c r="BW30" s="12"/>
      <c r="BX30" s="12"/>
      <c r="BY30" s="12"/>
      <c r="BZ30" s="12"/>
      <c r="CA30" s="12"/>
      <c r="CB30" s="12"/>
      <c r="CC30" s="12"/>
      <c r="CD30" s="12"/>
      <c r="CE30" s="12"/>
      <c r="CF30" s="12"/>
      <c r="CG30" s="12"/>
      <c r="CH30" s="12"/>
      <c r="CI30" s="12"/>
      <c r="CJ30" s="12"/>
      <c r="CK30" s="12"/>
      <c r="CL30" s="13"/>
    </row>
    <row r="31" spans="1:90" x14ac:dyDescent="0.3">
      <c r="A31" s="72" t="s">
        <v>64</v>
      </c>
      <c r="B31" s="10"/>
      <c r="C31" s="10"/>
      <c r="D31" s="21"/>
      <c r="E31" s="22"/>
      <c r="F31" s="22"/>
      <c r="G31" s="22"/>
      <c r="H31" s="10"/>
      <c r="I31" s="10"/>
      <c r="J31" s="10"/>
      <c r="K31" s="10"/>
      <c r="L31" s="10"/>
      <c r="M31" s="10"/>
      <c r="N31" s="10"/>
      <c r="O31" s="10"/>
      <c r="P31" s="10"/>
      <c r="Q31" s="10"/>
      <c r="R31" s="10"/>
      <c r="S31" s="10"/>
      <c r="T31" s="10"/>
      <c r="U31" s="10"/>
      <c r="V31" s="10"/>
      <c r="W31" s="10"/>
      <c r="X31" s="10"/>
      <c r="Y31" s="10"/>
      <c r="Z31" s="10"/>
      <c r="AA31" s="10"/>
      <c r="AB31" s="10"/>
      <c r="AC31" s="10"/>
      <c r="AD31" s="10"/>
      <c r="AE31" s="10"/>
      <c r="AF31" s="10"/>
      <c r="AG31" s="10"/>
      <c r="AH31" s="10"/>
      <c r="AI31" s="10"/>
      <c r="AJ31" s="10"/>
      <c r="AK31" s="10"/>
      <c r="AL31" s="10"/>
      <c r="AM31" s="10"/>
      <c r="AN31" s="10"/>
      <c r="AO31" s="10"/>
      <c r="AP31" s="10"/>
      <c r="AQ31" s="10"/>
      <c r="AR31" s="10"/>
      <c r="AS31" s="10"/>
      <c r="AT31" s="10"/>
      <c r="AU31" s="10"/>
      <c r="AV31" s="10"/>
      <c r="AW31" s="10"/>
      <c r="AX31" s="10"/>
      <c r="AY31" s="10"/>
      <c r="AZ31" s="10"/>
      <c r="BA31" s="10"/>
      <c r="BB31" s="10"/>
      <c r="BC31" s="10"/>
      <c r="BD31" s="10"/>
      <c r="BE31" s="10"/>
      <c r="BF31" s="10"/>
      <c r="BG31" s="10"/>
      <c r="BH31" s="10"/>
      <c r="BI31" s="10"/>
      <c r="BJ31" s="10"/>
      <c r="BK31" s="10"/>
      <c r="BL31" s="10"/>
      <c r="BM31" s="10"/>
      <c r="BN31" s="10"/>
      <c r="BO31" s="10"/>
      <c r="BP31" s="10"/>
      <c r="BQ31" s="10"/>
      <c r="BR31" s="10"/>
      <c r="BS31" s="10"/>
      <c r="BT31" s="10"/>
      <c r="BU31" s="10"/>
      <c r="BV31" s="10"/>
      <c r="BW31" s="10"/>
      <c r="BX31" s="10"/>
      <c r="BY31" s="10"/>
      <c r="BZ31" s="10"/>
      <c r="CA31" s="10"/>
      <c r="CB31" s="10"/>
      <c r="CC31" s="10"/>
      <c r="CD31" s="10"/>
      <c r="CE31" s="10"/>
      <c r="CF31" s="10"/>
      <c r="CG31" s="10"/>
      <c r="CH31" s="10"/>
      <c r="CI31" s="10"/>
      <c r="CJ31" s="10"/>
      <c r="CK31" s="10"/>
      <c r="CL31" s="11"/>
    </row>
    <row r="32" spans="1:90" x14ac:dyDescent="0.3">
      <c r="A32" s="147" t="s">
        <v>885</v>
      </c>
      <c r="B32" s="33" t="s">
        <v>192</v>
      </c>
      <c r="C32" s="78">
        <v>1</v>
      </c>
      <c r="D32" s="24"/>
      <c r="E32" s="229"/>
      <c r="F32" s="24"/>
      <c r="G32" s="24"/>
      <c r="H32" s="24"/>
      <c r="I32" s="24"/>
      <c r="J32" s="24"/>
      <c r="K32" s="24"/>
      <c r="L32" s="24"/>
      <c r="M32" s="24"/>
      <c r="N32" s="24"/>
      <c r="O32" s="24"/>
      <c r="P32" s="24"/>
      <c r="Q32" s="24"/>
      <c r="R32" s="24"/>
      <c r="S32" s="24"/>
      <c r="T32" s="24"/>
      <c r="U32" s="12"/>
      <c r="V32" s="12"/>
      <c r="W32" s="12"/>
      <c r="X32" s="12"/>
      <c r="Y32" s="12"/>
      <c r="Z32" s="12"/>
      <c r="AA32" s="12"/>
      <c r="AB32" s="12"/>
      <c r="AC32" s="12"/>
      <c r="AD32" s="12"/>
      <c r="AE32" s="12"/>
      <c r="AF32" s="12"/>
      <c r="AG32" s="12"/>
      <c r="AH32" s="12"/>
      <c r="AI32" s="12"/>
      <c r="AJ32" s="12"/>
      <c r="AK32" s="12"/>
      <c r="AL32" s="12"/>
      <c r="AM32" s="12"/>
      <c r="AN32" s="12"/>
      <c r="AO32" s="12"/>
      <c r="AP32" s="12"/>
      <c r="AQ32" s="12"/>
      <c r="AR32" s="12"/>
      <c r="AS32" s="12"/>
      <c r="AT32" s="12"/>
      <c r="AU32" s="12"/>
      <c r="AV32" s="12"/>
      <c r="AW32" s="12"/>
      <c r="AX32" s="12"/>
      <c r="AY32" s="12"/>
      <c r="AZ32" s="12"/>
      <c r="BA32" s="12"/>
      <c r="BB32" s="12"/>
      <c r="BC32" s="12"/>
      <c r="BD32" s="12"/>
      <c r="BE32" s="12"/>
      <c r="BF32" s="12"/>
      <c r="BG32" s="12"/>
      <c r="BH32" s="12"/>
      <c r="BI32" s="12"/>
      <c r="BJ32" s="12"/>
      <c r="BK32" s="12"/>
      <c r="BL32" s="12"/>
      <c r="BM32" s="12"/>
      <c r="BN32" s="12"/>
      <c r="BO32" s="12"/>
      <c r="BP32" s="12"/>
      <c r="BQ32" s="12"/>
      <c r="BR32" s="12"/>
      <c r="BS32" s="12"/>
      <c r="BT32" s="12"/>
      <c r="BU32" s="12"/>
      <c r="BV32" s="12"/>
      <c r="BW32" s="12"/>
      <c r="BX32" s="12"/>
      <c r="BY32" s="12"/>
      <c r="BZ32" s="12"/>
      <c r="CA32" s="12"/>
      <c r="CB32" s="12"/>
      <c r="CC32" s="12"/>
      <c r="CD32" s="12"/>
      <c r="CE32" s="12"/>
      <c r="CF32" s="12"/>
      <c r="CG32" s="12"/>
      <c r="CH32" s="12"/>
      <c r="CI32" s="12"/>
      <c r="CJ32" s="12"/>
      <c r="CK32" s="12"/>
      <c r="CL32" s="13"/>
    </row>
    <row r="33" spans="1:90" x14ac:dyDescent="0.3">
      <c r="A33" s="147" t="s">
        <v>886</v>
      </c>
      <c r="B33" s="33" t="s">
        <v>192</v>
      </c>
      <c r="C33" s="78">
        <v>1</v>
      </c>
      <c r="D33" s="24"/>
      <c r="E33" s="24"/>
      <c r="F33" s="24"/>
      <c r="G33" s="24"/>
      <c r="H33" s="24"/>
      <c r="I33" s="24"/>
      <c r="J33" s="24"/>
      <c r="K33" s="24"/>
      <c r="L33" s="24"/>
      <c r="M33" s="24"/>
      <c r="N33" s="24"/>
      <c r="O33" s="24"/>
      <c r="P33" s="24"/>
      <c r="Q33" s="24"/>
      <c r="R33" s="24"/>
      <c r="S33" s="24"/>
      <c r="T33" s="24"/>
      <c r="U33" s="12"/>
      <c r="V33" s="12"/>
      <c r="W33" s="12"/>
      <c r="X33" s="12"/>
      <c r="Y33" s="12"/>
      <c r="Z33" s="12"/>
      <c r="AA33" s="12"/>
      <c r="AB33" s="12"/>
      <c r="AC33" s="12"/>
      <c r="AD33" s="12"/>
      <c r="AE33" s="12"/>
      <c r="AF33" s="12"/>
      <c r="AG33" s="12"/>
      <c r="AH33" s="12"/>
      <c r="AI33" s="12"/>
      <c r="AJ33" s="12"/>
      <c r="AK33" s="12"/>
      <c r="AL33" s="12"/>
      <c r="AM33" s="12"/>
      <c r="AN33" s="12"/>
      <c r="AO33" s="12"/>
      <c r="AP33" s="12"/>
      <c r="AQ33" s="12"/>
      <c r="AR33" s="12"/>
      <c r="AS33" s="12"/>
      <c r="AT33" s="12"/>
      <c r="AU33" s="12"/>
      <c r="AV33" s="12"/>
      <c r="AW33" s="12"/>
      <c r="AX33" s="12"/>
      <c r="AY33" s="12"/>
      <c r="AZ33" s="12"/>
      <c r="BA33" s="12"/>
      <c r="BB33" s="12"/>
      <c r="BC33" s="12"/>
      <c r="BD33" s="12"/>
      <c r="BE33" s="12"/>
      <c r="BF33" s="12"/>
      <c r="BG33" s="12"/>
      <c r="BH33" s="12"/>
      <c r="BI33" s="12"/>
      <c r="BJ33" s="12"/>
      <c r="BK33" s="12"/>
      <c r="BL33" s="12"/>
      <c r="BM33" s="12"/>
      <c r="BN33" s="12"/>
      <c r="BO33" s="12"/>
      <c r="BP33" s="12"/>
      <c r="BQ33" s="12"/>
      <c r="BR33" s="12"/>
      <c r="BS33" s="12"/>
      <c r="BT33" s="12"/>
      <c r="BU33" s="12"/>
      <c r="BV33" s="12"/>
      <c r="BW33" s="12"/>
      <c r="BX33" s="12"/>
      <c r="BY33" s="12"/>
      <c r="BZ33" s="12"/>
      <c r="CA33" s="12"/>
      <c r="CB33" s="12"/>
      <c r="CC33" s="12"/>
      <c r="CD33" s="12"/>
      <c r="CE33" s="12"/>
      <c r="CF33" s="12"/>
      <c r="CG33" s="12"/>
      <c r="CH33" s="12"/>
      <c r="CI33" s="12"/>
      <c r="CJ33" s="12"/>
      <c r="CK33" s="12"/>
      <c r="CL33" s="13"/>
    </row>
    <row r="34" spans="1:90" x14ac:dyDescent="0.3">
      <c r="A34" s="147" t="s">
        <v>887</v>
      </c>
      <c r="B34" s="33" t="s">
        <v>192</v>
      </c>
      <c r="C34" s="78">
        <v>1</v>
      </c>
      <c r="D34" s="24"/>
      <c r="E34" s="24"/>
      <c r="F34" s="24"/>
      <c r="G34" s="24"/>
      <c r="H34" s="24"/>
      <c r="I34" s="24"/>
      <c r="J34" s="24"/>
      <c r="K34" s="24"/>
      <c r="L34" s="24"/>
      <c r="M34" s="24"/>
      <c r="N34" s="24"/>
      <c r="O34" s="24"/>
      <c r="P34" s="24"/>
      <c r="Q34" s="24"/>
      <c r="R34" s="24"/>
      <c r="S34" s="24"/>
      <c r="T34" s="24"/>
      <c r="U34" s="12"/>
      <c r="V34" s="12"/>
      <c r="W34" s="12"/>
      <c r="X34" s="12"/>
      <c r="Y34" s="12"/>
      <c r="Z34" s="12"/>
      <c r="AA34" s="12"/>
      <c r="AB34" s="12"/>
      <c r="AC34" s="12"/>
      <c r="AD34" s="12"/>
      <c r="AE34" s="12"/>
      <c r="AF34" s="12"/>
      <c r="AG34" s="12"/>
      <c r="AH34" s="12"/>
      <c r="AI34" s="12"/>
      <c r="AJ34" s="12"/>
      <c r="AK34" s="12"/>
      <c r="AL34" s="12"/>
      <c r="AM34" s="12"/>
      <c r="AN34" s="12"/>
      <c r="AO34" s="12"/>
      <c r="AP34" s="12"/>
      <c r="AQ34" s="12"/>
      <c r="AR34" s="12"/>
      <c r="AS34" s="12"/>
      <c r="AT34" s="12"/>
      <c r="AU34" s="12"/>
      <c r="AV34" s="12"/>
      <c r="AW34" s="12"/>
      <c r="AX34" s="12"/>
      <c r="AY34" s="12"/>
      <c r="AZ34" s="12"/>
      <c r="BA34" s="12"/>
      <c r="BB34" s="12"/>
      <c r="BC34" s="12"/>
      <c r="BD34" s="12"/>
      <c r="BE34" s="12"/>
      <c r="BF34" s="12"/>
      <c r="BG34" s="12"/>
      <c r="BH34" s="12"/>
      <c r="BI34" s="12"/>
      <c r="BJ34" s="12"/>
      <c r="BK34" s="12"/>
      <c r="BL34" s="12"/>
      <c r="BM34" s="12"/>
      <c r="BN34" s="12"/>
      <c r="BO34" s="12"/>
      <c r="BP34" s="12"/>
      <c r="BQ34" s="12"/>
      <c r="BR34" s="12"/>
      <c r="BS34" s="12"/>
      <c r="BT34" s="12"/>
      <c r="BU34" s="12"/>
      <c r="BV34" s="12"/>
      <c r="BW34" s="12"/>
      <c r="BX34" s="12"/>
      <c r="BY34" s="12"/>
      <c r="BZ34" s="12"/>
      <c r="CA34" s="12"/>
      <c r="CB34" s="12"/>
      <c r="CC34" s="12"/>
      <c r="CD34" s="12"/>
      <c r="CE34" s="12"/>
      <c r="CF34" s="12"/>
      <c r="CG34" s="12"/>
      <c r="CH34" s="12"/>
      <c r="CI34" s="12"/>
      <c r="CJ34" s="12"/>
      <c r="CK34" s="12"/>
      <c r="CL34" s="13"/>
    </row>
    <row r="35" spans="1:90" x14ac:dyDescent="0.3">
      <c r="A35" s="147" t="s">
        <v>228</v>
      </c>
      <c r="B35" s="33" t="s">
        <v>191</v>
      </c>
      <c r="C35" s="77">
        <v>0.1</v>
      </c>
      <c r="D35" s="24"/>
      <c r="E35" s="24"/>
      <c r="F35" s="24"/>
      <c r="G35" s="24"/>
      <c r="H35" s="12"/>
      <c r="I35" s="12"/>
      <c r="J35" s="12"/>
      <c r="K35" s="12"/>
      <c r="L35" s="12"/>
      <c r="M35" s="12"/>
      <c r="N35" s="12"/>
      <c r="O35" s="12"/>
      <c r="P35" s="12"/>
      <c r="Q35" s="12"/>
      <c r="R35" s="12"/>
      <c r="S35" s="12"/>
      <c r="T35" s="12"/>
      <c r="U35" s="12"/>
      <c r="V35" s="12"/>
      <c r="W35" s="12"/>
      <c r="X35" s="12"/>
      <c r="Y35" s="12"/>
      <c r="Z35" s="12"/>
      <c r="AA35" s="12"/>
      <c r="AB35" s="12"/>
      <c r="AC35" s="12"/>
      <c r="AD35" s="12"/>
      <c r="AE35" s="12"/>
      <c r="AF35" s="12"/>
      <c r="AG35" s="12"/>
      <c r="AH35" s="12"/>
      <c r="AI35" s="12"/>
      <c r="AJ35" s="12"/>
      <c r="AK35" s="12"/>
      <c r="AL35" s="12"/>
      <c r="AM35" s="12"/>
      <c r="AN35" s="12"/>
      <c r="AO35" s="12"/>
      <c r="AP35" s="12"/>
      <c r="AQ35" s="12"/>
      <c r="AR35" s="12"/>
      <c r="AS35" s="12"/>
      <c r="AT35" s="12"/>
      <c r="AU35" s="12"/>
      <c r="AV35" s="12"/>
      <c r="AW35" s="12"/>
      <c r="AX35" s="12"/>
      <c r="AY35" s="12"/>
      <c r="AZ35" s="12"/>
      <c r="BA35" s="12"/>
      <c r="BB35" s="12"/>
      <c r="BC35" s="12"/>
      <c r="BD35" s="12"/>
      <c r="BE35" s="12"/>
      <c r="BF35" s="12"/>
      <c r="BG35" s="12"/>
      <c r="BH35" s="12"/>
      <c r="BI35" s="12"/>
      <c r="BJ35" s="12"/>
      <c r="BK35" s="12"/>
      <c r="BL35" s="12"/>
      <c r="BM35" s="12"/>
      <c r="BN35" s="12"/>
      <c r="BO35" s="12"/>
      <c r="BP35" s="12"/>
      <c r="BQ35" s="12"/>
      <c r="BR35" s="12"/>
      <c r="BS35" s="12"/>
      <c r="BT35" s="12"/>
      <c r="BU35" s="12"/>
      <c r="BV35" s="12"/>
      <c r="BW35" s="12"/>
      <c r="BX35" s="12"/>
      <c r="BY35" s="12"/>
      <c r="BZ35" s="12"/>
      <c r="CA35" s="12"/>
      <c r="CB35" s="12"/>
      <c r="CC35" s="12"/>
      <c r="CD35" s="12"/>
      <c r="CE35" s="12"/>
      <c r="CF35" s="12"/>
      <c r="CG35" s="12"/>
      <c r="CH35" s="12"/>
      <c r="CI35" s="12"/>
      <c r="CJ35" s="12"/>
      <c r="CK35" s="12"/>
      <c r="CL35" s="13"/>
    </row>
    <row r="36" spans="1:90" x14ac:dyDescent="0.3">
      <c r="A36" s="147" t="s">
        <v>227</v>
      </c>
      <c r="B36" s="33" t="s">
        <v>190</v>
      </c>
      <c r="C36" s="77">
        <v>0.15</v>
      </c>
      <c r="D36" s="24"/>
      <c r="E36" s="24"/>
      <c r="F36" s="24"/>
      <c r="G36" s="25"/>
      <c r="H36" s="12"/>
      <c r="I36" s="12"/>
      <c r="J36" s="12"/>
      <c r="K36" s="12"/>
      <c r="L36" s="12"/>
      <c r="M36" s="12"/>
      <c r="N36" s="12"/>
      <c r="O36" s="12"/>
      <c r="P36" s="12"/>
      <c r="Q36" s="12"/>
      <c r="R36" s="12"/>
      <c r="S36" s="12"/>
      <c r="T36" s="12"/>
      <c r="U36" s="12"/>
      <c r="V36" s="12"/>
      <c r="W36" s="12"/>
      <c r="X36" s="12"/>
      <c r="Y36" s="12"/>
      <c r="Z36" s="12"/>
      <c r="AA36" s="12"/>
      <c r="AB36" s="12"/>
      <c r="AC36" s="12"/>
      <c r="AD36" s="12"/>
      <c r="AE36" s="12"/>
      <c r="AF36" s="12"/>
      <c r="AG36" s="12"/>
      <c r="AH36" s="12"/>
      <c r="AI36" s="12"/>
      <c r="AJ36" s="12"/>
      <c r="AK36" s="12"/>
      <c r="AL36" s="12"/>
      <c r="AM36" s="12"/>
      <c r="AN36" s="12"/>
      <c r="AO36" s="12"/>
      <c r="AP36" s="12"/>
      <c r="AQ36" s="12"/>
      <c r="AR36" s="12"/>
      <c r="AS36" s="12"/>
      <c r="AT36" s="12"/>
      <c r="AU36" s="12"/>
      <c r="AV36" s="12"/>
      <c r="AW36" s="12"/>
      <c r="AX36" s="12"/>
      <c r="AY36" s="12"/>
      <c r="AZ36" s="12"/>
      <c r="BA36" s="12"/>
      <c r="BB36" s="12"/>
      <c r="BC36" s="12"/>
      <c r="BD36" s="12"/>
      <c r="BE36" s="12"/>
      <c r="BF36" s="12"/>
      <c r="BG36" s="12"/>
      <c r="BH36" s="12"/>
      <c r="BI36" s="12"/>
      <c r="BJ36" s="12"/>
      <c r="BK36" s="12"/>
      <c r="BL36" s="12"/>
      <c r="BM36" s="12"/>
      <c r="BN36" s="12"/>
      <c r="BO36" s="12"/>
      <c r="BP36" s="12"/>
      <c r="BQ36" s="12"/>
      <c r="BR36" s="12"/>
      <c r="BS36" s="12"/>
      <c r="BT36" s="12"/>
      <c r="BU36" s="12"/>
      <c r="BV36" s="12"/>
      <c r="BW36" s="12"/>
      <c r="BX36" s="12"/>
      <c r="BY36" s="12"/>
      <c r="BZ36" s="12"/>
      <c r="CA36" s="12"/>
      <c r="CB36" s="12"/>
      <c r="CC36" s="12"/>
      <c r="CD36" s="12"/>
      <c r="CE36" s="12"/>
      <c r="CF36" s="12"/>
      <c r="CG36" s="12"/>
      <c r="CH36" s="12"/>
      <c r="CI36" s="12"/>
      <c r="CJ36" s="12"/>
      <c r="CK36" s="12"/>
      <c r="CL36" s="13"/>
    </row>
    <row r="37" spans="1:90" x14ac:dyDescent="0.3">
      <c r="A37" s="147" t="s">
        <v>229</v>
      </c>
      <c r="B37" s="33" t="s">
        <v>190</v>
      </c>
      <c r="C37" s="77">
        <f>C36</f>
        <v>0.15</v>
      </c>
      <c r="D37" s="24"/>
      <c r="E37" s="24"/>
      <c r="F37" s="24"/>
      <c r="G37" s="24"/>
      <c r="H37" s="24"/>
      <c r="I37" s="24"/>
      <c r="J37" s="24"/>
      <c r="K37" s="24"/>
      <c r="L37" s="24"/>
      <c r="M37" s="24"/>
      <c r="N37" s="24"/>
      <c r="O37" s="24"/>
      <c r="P37" s="24"/>
      <c r="Q37" s="24"/>
      <c r="R37" s="24"/>
      <c r="S37" s="24"/>
      <c r="T37" s="24"/>
      <c r="U37" s="12"/>
      <c r="V37" s="12"/>
      <c r="W37" s="12"/>
      <c r="X37" s="12"/>
      <c r="Y37" s="12"/>
      <c r="Z37" s="12"/>
      <c r="AA37" s="12"/>
      <c r="AB37" s="12"/>
      <c r="AC37" s="12"/>
      <c r="AD37" s="12"/>
      <c r="AE37" s="12"/>
      <c r="AF37" s="12"/>
      <c r="AG37" s="12"/>
      <c r="AH37" s="12"/>
      <c r="AI37" s="12"/>
      <c r="AJ37" s="12"/>
      <c r="AK37" s="12"/>
      <c r="AL37" s="12"/>
      <c r="AM37" s="12"/>
      <c r="AN37" s="12"/>
      <c r="AO37" s="12"/>
      <c r="AP37" s="12"/>
      <c r="AQ37" s="12"/>
      <c r="AR37" s="12"/>
      <c r="AS37" s="12"/>
      <c r="AT37" s="12"/>
      <c r="AU37" s="12"/>
      <c r="AV37" s="12"/>
      <c r="AW37" s="12"/>
      <c r="AX37" s="12"/>
      <c r="AY37" s="12"/>
      <c r="AZ37" s="12"/>
      <c r="BA37" s="12"/>
      <c r="BB37" s="12"/>
      <c r="BC37" s="12"/>
      <c r="BD37" s="12"/>
      <c r="BE37" s="12"/>
      <c r="BF37" s="12"/>
      <c r="BG37" s="12"/>
      <c r="BH37" s="12"/>
      <c r="BI37" s="12"/>
      <c r="BJ37" s="12"/>
      <c r="BK37" s="12"/>
      <c r="BL37" s="12"/>
      <c r="BM37" s="12"/>
      <c r="BN37" s="12"/>
      <c r="BO37" s="12"/>
      <c r="BP37" s="12"/>
      <c r="BQ37" s="12"/>
      <c r="BR37" s="12"/>
      <c r="BS37" s="12"/>
      <c r="BT37" s="12"/>
      <c r="BU37" s="12"/>
      <c r="BV37" s="12"/>
      <c r="BW37" s="12"/>
      <c r="BX37" s="12"/>
      <c r="BY37" s="12"/>
      <c r="BZ37" s="12"/>
      <c r="CA37" s="12"/>
      <c r="CB37" s="12"/>
      <c r="CC37" s="12"/>
      <c r="CD37" s="12"/>
      <c r="CE37" s="12"/>
      <c r="CF37" s="12"/>
      <c r="CG37" s="12"/>
      <c r="CH37" s="12"/>
      <c r="CI37" s="12"/>
      <c r="CJ37" s="12"/>
      <c r="CK37" s="12"/>
      <c r="CL37" s="13"/>
    </row>
    <row r="38" spans="1:90" x14ac:dyDescent="0.3">
      <c r="A38" s="147" t="s">
        <v>457</v>
      </c>
      <c r="B38" s="33" t="s">
        <v>190</v>
      </c>
      <c r="C38" s="77">
        <v>0.15</v>
      </c>
      <c r="E38" s="147" t="s">
        <v>458</v>
      </c>
      <c r="F38" s="33" t="s">
        <v>190</v>
      </c>
      <c r="G38" s="232">
        <v>0.05</v>
      </c>
      <c r="H38" s="12"/>
      <c r="I38" s="12"/>
      <c r="J38" s="12"/>
      <c r="K38" s="12"/>
      <c r="L38" s="12"/>
      <c r="M38" s="12"/>
      <c r="N38" s="12"/>
      <c r="O38" s="12"/>
      <c r="P38" s="12"/>
      <c r="Q38" s="12"/>
      <c r="R38" s="12"/>
      <c r="S38" s="12"/>
      <c r="T38" s="12"/>
      <c r="U38" s="12"/>
      <c r="V38" s="12"/>
      <c r="W38" s="12"/>
      <c r="X38" s="12"/>
      <c r="Y38" s="12"/>
      <c r="Z38" s="12"/>
      <c r="AA38" s="12"/>
      <c r="AB38" s="12"/>
      <c r="AC38" s="12"/>
      <c r="AD38" s="12"/>
      <c r="AE38" s="12"/>
      <c r="AF38" s="12"/>
      <c r="AG38" s="12"/>
      <c r="AH38" s="12"/>
      <c r="AI38" s="12"/>
      <c r="AJ38" s="12"/>
      <c r="AK38" s="12"/>
      <c r="AL38" s="12"/>
      <c r="AM38" s="12"/>
      <c r="AN38" s="12"/>
      <c r="AO38" s="12"/>
      <c r="AP38" s="12"/>
      <c r="AQ38" s="12"/>
      <c r="AR38" s="12"/>
      <c r="AS38" s="12"/>
      <c r="AT38" s="12"/>
      <c r="AU38" s="12"/>
      <c r="AV38" s="12"/>
      <c r="AW38" s="12"/>
      <c r="AX38" s="12"/>
      <c r="AY38" s="12"/>
      <c r="AZ38" s="12"/>
      <c r="BA38" s="12"/>
      <c r="BB38" s="12"/>
      <c r="BC38" s="12"/>
      <c r="BD38" s="12"/>
      <c r="BE38" s="12"/>
      <c r="BF38" s="12"/>
      <c r="BG38" s="12"/>
      <c r="BH38" s="12"/>
      <c r="BI38" s="12"/>
      <c r="BJ38" s="12"/>
      <c r="BK38" s="12"/>
      <c r="BL38" s="12"/>
      <c r="BM38" s="12"/>
      <c r="BN38" s="12"/>
      <c r="BO38" s="12"/>
      <c r="BP38" s="12"/>
      <c r="BQ38" s="12"/>
      <c r="BR38" s="12"/>
      <c r="BS38" s="12"/>
      <c r="BT38" s="12"/>
      <c r="BU38" s="12"/>
      <c r="BV38" s="12"/>
      <c r="BW38" s="12"/>
      <c r="BX38" s="12"/>
      <c r="BY38" s="12"/>
      <c r="BZ38" s="12"/>
      <c r="CA38" s="12"/>
      <c r="CB38" s="12"/>
      <c r="CC38" s="12"/>
      <c r="CD38" s="12"/>
      <c r="CE38" s="12"/>
      <c r="CF38" s="12"/>
      <c r="CG38" s="12"/>
      <c r="CH38" s="12"/>
      <c r="CI38" s="12"/>
      <c r="CJ38" s="12"/>
      <c r="CK38" s="12"/>
      <c r="CL38" s="13"/>
    </row>
    <row r="39" spans="1:90" x14ac:dyDescent="0.3">
      <c r="A39" s="73" t="s">
        <v>11</v>
      </c>
      <c r="B39" s="10"/>
      <c r="C39" s="10"/>
      <c r="D39" s="10"/>
      <c r="E39" s="10"/>
      <c r="F39" s="10"/>
      <c r="G39" s="10"/>
      <c r="H39" s="10"/>
      <c r="I39" s="10"/>
      <c r="J39" s="10"/>
      <c r="K39" s="10"/>
      <c r="L39" s="10"/>
      <c r="M39" s="10"/>
      <c r="N39" s="10"/>
      <c r="O39" s="10"/>
      <c r="P39" s="10"/>
      <c r="Q39" s="10"/>
      <c r="R39" s="10"/>
      <c r="S39" s="10"/>
      <c r="T39" s="10"/>
      <c r="U39" s="10"/>
      <c r="V39" s="10"/>
      <c r="W39" s="10"/>
      <c r="X39" s="10"/>
      <c r="Y39" s="10"/>
      <c r="Z39" s="10"/>
      <c r="AA39" s="10"/>
      <c r="AB39" s="10"/>
      <c r="AC39" s="10"/>
      <c r="AD39" s="10"/>
      <c r="AE39" s="10"/>
      <c r="AF39" s="10"/>
      <c r="AG39" s="10"/>
      <c r="AH39" s="10"/>
      <c r="AI39" s="10"/>
      <c r="AJ39" s="10"/>
      <c r="AK39" s="10"/>
      <c r="AL39" s="10"/>
      <c r="AM39" s="10"/>
      <c r="AN39" s="10"/>
      <c r="AO39" s="10"/>
      <c r="AP39" s="10"/>
      <c r="AQ39" s="10"/>
      <c r="AR39" s="10"/>
      <c r="AS39" s="10"/>
      <c r="AT39" s="10"/>
      <c r="AU39" s="10"/>
      <c r="AV39" s="10"/>
      <c r="AW39" s="10"/>
      <c r="AX39" s="10"/>
      <c r="AY39" s="10"/>
      <c r="AZ39" s="10"/>
      <c r="BA39" s="10"/>
      <c r="BB39" s="10"/>
      <c r="BC39" s="10"/>
      <c r="BD39" s="10"/>
      <c r="BE39" s="10"/>
      <c r="BF39" s="10"/>
      <c r="BG39" s="10"/>
      <c r="BH39" s="10"/>
      <c r="BI39" s="10"/>
      <c r="BJ39" s="10"/>
      <c r="BK39" s="10"/>
      <c r="BL39" s="10"/>
      <c r="BM39" s="10"/>
      <c r="BN39" s="10"/>
      <c r="BO39" s="10"/>
      <c r="BP39" s="10"/>
      <c r="BQ39" s="10"/>
      <c r="BR39" s="10"/>
      <c r="BS39" s="10"/>
      <c r="BT39" s="10"/>
      <c r="BU39" s="10"/>
      <c r="BV39" s="10"/>
      <c r="BW39" s="10"/>
      <c r="BX39" s="10"/>
      <c r="BY39" s="10"/>
      <c r="BZ39" s="10"/>
      <c r="CA39" s="10"/>
      <c r="CB39" s="10"/>
      <c r="CC39" s="10"/>
      <c r="CD39" s="10"/>
      <c r="CE39" s="10"/>
      <c r="CF39" s="10"/>
      <c r="CG39" s="10"/>
      <c r="CH39" s="10"/>
      <c r="CI39" s="10"/>
      <c r="CJ39" s="10"/>
      <c r="CK39" s="10"/>
      <c r="CL39" s="11"/>
    </row>
    <row r="40" spans="1:90" x14ac:dyDescent="0.3">
      <c r="A40" s="147" t="s">
        <v>193</v>
      </c>
      <c r="B40" s="33" t="s">
        <v>190</v>
      </c>
      <c r="C40" s="77">
        <v>0.05</v>
      </c>
      <c r="E40" s="147" t="s">
        <v>568</v>
      </c>
      <c r="F40" s="33" t="s">
        <v>192</v>
      </c>
      <c r="G40" s="78">
        <v>1</v>
      </c>
      <c r="H40" s="12"/>
      <c r="I40" s="12"/>
      <c r="J40" s="12"/>
      <c r="K40" s="12"/>
      <c r="L40" s="12"/>
      <c r="M40" s="12"/>
      <c r="N40" s="12"/>
      <c r="O40" s="12"/>
      <c r="P40" s="12"/>
      <c r="Q40" s="12"/>
      <c r="R40" s="12"/>
      <c r="S40" s="12"/>
      <c r="T40" s="12"/>
      <c r="U40" s="12"/>
      <c r="V40" s="12"/>
      <c r="W40" s="12"/>
      <c r="X40" s="12"/>
      <c r="Y40" s="12"/>
      <c r="Z40" s="12"/>
      <c r="AA40" s="12"/>
      <c r="AB40" s="12"/>
      <c r="AC40" s="12"/>
      <c r="AD40" s="12"/>
      <c r="AE40" s="12"/>
      <c r="AF40" s="12"/>
      <c r="AG40" s="12"/>
      <c r="AH40" s="12"/>
      <c r="AI40" s="12"/>
      <c r="AJ40" s="12"/>
      <c r="AK40" s="12"/>
      <c r="AL40" s="12"/>
      <c r="AM40" s="12"/>
      <c r="AN40" s="12"/>
      <c r="AO40" s="12"/>
      <c r="AP40" s="12"/>
      <c r="AQ40" s="12"/>
      <c r="AR40" s="12"/>
      <c r="AS40" s="12"/>
      <c r="AT40" s="12"/>
      <c r="AU40" s="12"/>
      <c r="AV40" s="12"/>
      <c r="AW40" s="12"/>
      <c r="AX40" s="12"/>
      <c r="AY40" s="12"/>
      <c r="AZ40" s="12"/>
      <c r="BA40" s="12"/>
      <c r="BB40" s="12"/>
      <c r="BC40" s="12"/>
      <c r="BD40" s="12"/>
      <c r="BE40" s="12"/>
      <c r="BF40" s="12"/>
      <c r="BG40" s="12"/>
      <c r="BH40" s="12"/>
      <c r="BI40" s="12"/>
      <c r="BJ40" s="12"/>
      <c r="BK40" s="12"/>
      <c r="BL40" s="12"/>
      <c r="BM40" s="12"/>
      <c r="BN40" s="12"/>
      <c r="BO40" s="12"/>
      <c r="BP40" s="12"/>
      <c r="BQ40" s="12"/>
      <c r="BR40" s="12"/>
      <c r="BS40" s="12"/>
      <c r="BT40" s="12"/>
      <c r="BU40" s="12"/>
      <c r="BV40" s="12"/>
      <c r="BW40" s="12"/>
      <c r="BX40" s="12"/>
      <c r="BY40" s="12"/>
      <c r="BZ40" s="12"/>
      <c r="CA40" s="12"/>
      <c r="CB40" s="12"/>
      <c r="CC40" s="12"/>
      <c r="CD40" s="12"/>
      <c r="CE40" s="12"/>
      <c r="CF40" s="12"/>
      <c r="CG40" s="12"/>
      <c r="CH40" s="12"/>
      <c r="CI40" s="12"/>
      <c r="CJ40" s="12"/>
      <c r="CK40" s="12"/>
      <c r="CL40" s="13"/>
    </row>
    <row r="41" spans="1:90" x14ac:dyDescent="0.3">
      <c r="A41" s="147" t="s">
        <v>257</v>
      </c>
      <c r="B41" s="33" t="s">
        <v>185</v>
      </c>
      <c r="C41" s="78">
        <v>100</v>
      </c>
      <c r="E41" s="147" t="s">
        <v>567</v>
      </c>
      <c r="F41" s="33" t="s">
        <v>94</v>
      </c>
      <c r="G41" s="78">
        <v>5</v>
      </c>
      <c r="H41" s="12"/>
      <c r="I41" s="12"/>
      <c r="J41" s="12"/>
      <c r="K41" s="12"/>
      <c r="L41" s="12"/>
      <c r="M41" s="12"/>
      <c r="N41" s="12"/>
      <c r="O41" s="12"/>
      <c r="P41" s="12"/>
      <c r="Q41" s="12"/>
      <c r="R41" s="12"/>
      <c r="S41" s="12"/>
      <c r="T41" s="12"/>
      <c r="U41" s="12"/>
      <c r="V41" s="12"/>
      <c r="W41" s="12"/>
      <c r="X41" s="12"/>
      <c r="Y41" s="12"/>
      <c r="Z41" s="12"/>
      <c r="AA41" s="12"/>
      <c r="AB41" s="12"/>
      <c r="AC41" s="12"/>
      <c r="AD41" s="12"/>
      <c r="AE41" s="12"/>
      <c r="AF41" s="12"/>
      <c r="AG41" s="12"/>
      <c r="AH41" s="12"/>
      <c r="AI41" s="12"/>
      <c r="AJ41" s="12"/>
      <c r="AK41" s="12"/>
      <c r="AL41" s="12"/>
      <c r="AM41" s="12"/>
      <c r="AN41" s="12"/>
      <c r="AO41" s="12"/>
      <c r="AP41" s="12"/>
      <c r="AQ41" s="12"/>
      <c r="AR41" s="12"/>
      <c r="AS41" s="12"/>
      <c r="AT41" s="12"/>
      <c r="AU41" s="12"/>
      <c r="AV41" s="12"/>
      <c r="AW41" s="12"/>
      <c r="AX41" s="12"/>
      <c r="AY41" s="12"/>
      <c r="AZ41" s="12"/>
      <c r="BA41" s="12"/>
      <c r="BB41" s="12"/>
      <c r="BC41" s="12"/>
      <c r="BD41" s="12"/>
      <c r="BE41" s="12"/>
      <c r="BF41" s="12"/>
      <c r="BG41" s="12"/>
      <c r="BH41" s="12"/>
      <c r="BI41" s="12"/>
      <c r="BJ41" s="12"/>
      <c r="BK41" s="12"/>
      <c r="BL41" s="12"/>
      <c r="BM41" s="12"/>
      <c r="BN41" s="12"/>
      <c r="BO41" s="12"/>
      <c r="BP41" s="12"/>
      <c r="BQ41" s="12"/>
      <c r="BR41" s="12"/>
      <c r="BS41" s="12"/>
      <c r="BT41" s="12"/>
      <c r="BU41" s="12"/>
      <c r="BV41" s="12"/>
      <c r="BW41" s="12"/>
      <c r="BX41" s="12"/>
      <c r="BY41" s="12"/>
      <c r="BZ41" s="12"/>
      <c r="CA41" s="12"/>
      <c r="CB41" s="12"/>
      <c r="CC41" s="12"/>
      <c r="CD41" s="12"/>
      <c r="CE41" s="12"/>
      <c r="CF41" s="12"/>
      <c r="CG41" s="12"/>
      <c r="CH41" s="12"/>
      <c r="CI41" s="12"/>
      <c r="CJ41" s="12"/>
      <c r="CK41" s="12"/>
      <c r="CL41" s="13"/>
    </row>
    <row r="42" spans="1:90" x14ac:dyDescent="0.3">
      <c r="A42" s="147" t="s">
        <v>195</v>
      </c>
      <c r="B42" s="33" t="s">
        <v>190</v>
      </c>
      <c r="C42" s="77">
        <v>0.08</v>
      </c>
      <c r="E42" s="147" t="s">
        <v>325</v>
      </c>
      <c r="F42" s="293" t="s">
        <v>93</v>
      </c>
      <c r="G42" s="78">
        <v>30</v>
      </c>
      <c r="H42" s="12"/>
      <c r="I42" s="12"/>
      <c r="J42" s="12"/>
      <c r="K42" s="12"/>
      <c r="L42" s="12"/>
      <c r="M42" s="12"/>
      <c r="N42" s="12"/>
      <c r="O42" s="12"/>
      <c r="P42" s="12"/>
      <c r="Q42" s="12"/>
      <c r="R42" s="12"/>
      <c r="S42" s="12"/>
      <c r="T42" s="12"/>
      <c r="U42" s="12"/>
      <c r="V42" s="12"/>
      <c r="W42" s="12"/>
      <c r="X42" s="12"/>
      <c r="Y42" s="12"/>
      <c r="Z42" s="12"/>
      <c r="AA42" s="12"/>
      <c r="AB42" s="12"/>
      <c r="AC42" s="12"/>
      <c r="AD42" s="12"/>
      <c r="AE42" s="12"/>
      <c r="AF42" s="12"/>
      <c r="AG42" s="12"/>
      <c r="AH42" s="12"/>
      <c r="AI42" s="12"/>
      <c r="AJ42" s="12"/>
      <c r="AK42" s="12"/>
      <c r="AL42" s="12"/>
      <c r="AM42" s="12"/>
      <c r="AN42" s="12"/>
      <c r="AO42" s="12"/>
      <c r="AP42" s="12"/>
      <c r="AQ42" s="12"/>
      <c r="AR42" s="12"/>
      <c r="AS42" s="12"/>
      <c r="AT42" s="12"/>
      <c r="AU42" s="12"/>
      <c r="AV42" s="12"/>
      <c r="AW42" s="12"/>
      <c r="AX42" s="12"/>
      <c r="AY42" s="12"/>
      <c r="AZ42" s="12"/>
      <c r="BA42" s="12"/>
      <c r="BB42" s="12"/>
      <c r="BC42" s="12"/>
      <c r="BD42" s="12"/>
      <c r="BE42" s="12"/>
      <c r="BF42" s="12"/>
      <c r="BG42" s="12"/>
      <c r="BH42" s="12"/>
      <c r="BI42" s="12"/>
      <c r="BJ42" s="12"/>
      <c r="BK42" s="12"/>
      <c r="BL42" s="12"/>
      <c r="BM42" s="12"/>
      <c r="BN42" s="12"/>
      <c r="BO42" s="12"/>
      <c r="BP42" s="12"/>
      <c r="BQ42" s="12"/>
      <c r="BR42" s="12"/>
      <c r="BS42" s="12"/>
      <c r="BT42" s="12"/>
      <c r="BU42" s="12"/>
      <c r="BV42" s="12"/>
      <c r="BW42" s="12"/>
      <c r="BX42" s="12"/>
      <c r="BY42" s="12"/>
      <c r="BZ42" s="12"/>
      <c r="CA42" s="12"/>
      <c r="CB42" s="12"/>
      <c r="CC42" s="12"/>
      <c r="CD42" s="12"/>
      <c r="CE42" s="12"/>
      <c r="CF42" s="12"/>
      <c r="CG42" s="12"/>
      <c r="CH42" s="12"/>
      <c r="CI42" s="12"/>
      <c r="CJ42" s="12"/>
      <c r="CK42" s="12"/>
      <c r="CL42" s="13"/>
    </row>
    <row r="43" spans="1:90" x14ac:dyDescent="0.3">
      <c r="A43" s="147" t="s">
        <v>196</v>
      </c>
      <c r="B43" s="33" t="s">
        <v>167</v>
      </c>
      <c r="C43" s="78">
        <v>2035</v>
      </c>
      <c r="E43" s="147" t="s">
        <v>327</v>
      </c>
      <c r="F43" s="293" t="s">
        <v>93</v>
      </c>
      <c r="G43" s="78">
        <v>25</v>
      </c>
      <c r="H43" s="12"/>
      <c r="I43" s="12"/>
      <c r="J43" s="12"/>
      <c r="K43" s="12"/>
      <c r="L43" s="12"/>
      <c r="M43" s="12"/>
      <c r="N43" s="12"/>
      <c r="O43" s="12"/>
      <c r="P43" s="12"/>
      <c r="Q43" s="12"/>
      <c r="R43" s="12"/>
      <c r="S43" s="12"/>
      <c r="T43" s="12"/>
      <c r="U43" s="12"/>
      <c r="V43" s="12"/>
      <c r="W43" s="12"/>
      <c r="X43" s="12"/>
      <c r="Y43" s="12"/>
      <c r="Z43" s="12"/>
      <c r="AA43" s="12"/>
      <c r="AB43" s="12"/>
      <c r="AC43" s="12"/>
      <c r="AD43" s="12"/>
      <c r="AE43" s="12"/>
      <c r="AF43" s="12"/>
      <c r="AG43" s="12"/>
      <c r="AH43" s="12"/>
      <c r="AI43" s="12"/>
      <c r="AJ43" s="12"/>
      <c r="AK43" s="12"/>
      <c r="AL43" s="12"/>
      <c r="AM43" s="12"/>
      <c r="AN43" s="12"/>
      <c r="AO43" s="12"/>
      <c r="AP43" s="12"/>
      <c r="AQ43" s="12"/>
      <c r="AR43" s="12"/>
      <c r="AS43" s="12"/>
      <c r="AT43" s="12"/>
      <c r="AU43" s="12"/>
      <c r="AV43" s="12"/>
      <c r="AW43" s="12"/>
      <c r="AX43" s="12"/>
      <c r="AY43" s="12"/>
      <c r="AZ43" s="12"/>
      <c r="BA43" s="12"/>
      <c r="BB43" s="12"/>
      <c r="BC43" s="12"/>
      <c r="BD43" s="12"/>
      <c r="BE43" s="12"/>
      <c r="BF43" s="12"/>
      <c r="BG43" s="12"/>
      <c r="BH43" s="12"/>
      <c r="BI43" s="12"/>
      <c r="BJ43" s="12"/>
      <c r="BK43" s="12"/>
      <c r="BL43" s="12"/>
      <c r="BM43" s="12"/>
      <c r="BN43" s="12"/>
      <c r="BO43" s="12"/>
      <c r="BP43" s="12"/>
      <c r="BQ43" s="12"/>
      <c r="BR43" s="12"/>
      <c r="BS43" s="12"/>
      <c r="BT43" s="12"/>
      <c r="BU43" s="12"/>
      <c r="BV43" s="12"/>
      <c r="BW43" s="12"/>
      <c r="BX43" s="12"/>
      <c r="BY43" s="12"/>
      <c r="BZ43" s="12"/>
      <c r="CA43" s="12"/>
      <c r="CB43" s="12"/>
      <c r="CC43" s="12"/>
      <c r="CD43" s="12"/>
      <c r="CE43" s="12"/>
      <c r="CF43" s="12"/>
      <c r="CG43" s="12"/>
      <c r="CH43" s="12"/>
      <c r="CI43" s="12"/>
      <c r="CJ43" s="12"/>
      <c r="CK43" s="12"/>
      <c r="CL43" s="13"/>
    </row>
    <row r="44" spans="1:90" x14ac:dyDescent="0.3">
      <c r="A44" s="147" t="s">
        <v>12</v>
      </c>
      <c r="B44" s="33" t="s">
        <v>80</v>
      </c>
      <c r="C44" s="70">
        <v>0.1</v>
      </c>
      <c r="E44" s="12"/>
      <c r="F44" s="12"/>
      <c r="G44" s="12"/>
      <c r="H44" s="12"/>
      <c r="I44" s="12"/>
      <c r="J44" s="12"/>
      <c r="K44" s="12"/>
      <c r="L44" s="12"/>
      <c r="M44" s="12"/>
      <c r="N44" s="12"/>
      <c r="O44" s="12"/>
      <c r="P44" s="12"/>
      <c r="Q44" s="12"/>
      <c r="R44" s="12"/>
      <c r="S44" s="12"/>
      <c r="T44" s="12"/>
      <c r="U44" s="12"/>
      <c r="V44" s="12"/>
      <c r="W44" s="12"/>
      <c r="X44" s="12"/>
      <c r="Y44" s="12"/>
      <c r="Z44" s="12"/>
      <c r="AA44" s="12"/>
      <c r="AB44" s="12"/>
      <c r="AC44" s="12"/>
      <c r="AD44" s="12"/>
      <c r="AE44" s="12"/>
      <c r="AF44" s="12"/>
      <c r="AG44" s="12"/>
      <c r="AH44" s="12"/>
      <c r="AI44" s="12"/>
      <c r="AJ44" s="12"/>
      <c r="AK44" s="12"/>
      <c r="AL44" s="12"/>
      <c r="AM44" s="12"/>
      <c r="AN44" s="12"/>
      <c r="AO44" s="12"/>
      <c r="AP44" s="12"/>
      <c r="AQ44" s="12"/>
      <c r="AR44" s="12"/>
      <c r="AS44" s="12"/>
      <c r="AT44" s="12"/>
      <c r="AU44" s="12"/>
      <c r="AV44" s="12"/>
      <c r="AW44" s="12"/>
      <c r="AX44" s="12"/>
      <c r="AY44" s="12"/>
      <c r="AZ44" s="12"/>
      <c r="BA44" s="12"/>
      <c r="BB44" s="12"/>
      <c r="BC44" s="12"/>
      <c r="BD44" s="12"/>
      <c r="BE44" s="12"/>
      <c r="BF44" s="12"/>
      <c r="BG44" s="12"/>
      <c r="BH44" s="12"/>
      <c r="BI44" s="12"/>
      <c r="BJ44" s="12"/>
      <c r="BK44" s="12"/>
      <c r="BL44" s="12"/>
      <c r="BM44" s="12"/>
      <c r="BN44" s="12"/>
      <c r="BO44" s="12"/>
      <c r="BP44" s="12"/>
      <c r="BQ44" s="12"/>
      <c r="BR44" s="12"/>
      <c r="BS44" s="12"/>
      <c r="BT44" s="12"/>
      <c r="BU44" s="12"/>
      <c r="BV44" s="12"/>
      <c r="BW44" s="12"/>
      <c r="BX44" s="12"/>
      <c r="BY44" s="12"/>
      <c r="BZ44" s="12"/>
      <c r="CA44" s="12"/>
      <c r="CB44" s="12"/>
      <c r="CC44" s="12"/>
      <c r="CD44" s="12"/>
      <c r="CE44" s="12"/>
      <c r="CF44" s="12"/>
      <c r="CG44" s="12"/>
      <c r="CH44" s="12"/>
      <c r="CI44" s="12"/>
      <c r="CJ44" s="12"/>
      <c r="CK44" s="12"/>
      <c r="CL44" s="13"/>
    </row>
    <row r="45" spans="1:90" x14ac:dyDescent="0.3">
      <c r="A45" s="147" t="s">
        <v>194</v>
      </c>
      <c r="B45" s="33" t="s">
        <v>167</v>
      </c>
      <c r="C45" s="70">
        <v>2020</v>
      </c>
      <c r="E45" s="12"/>
      <c r="F45" s="12"/>
      <c r="G45" s="12"/>
      <c r="H45" s="12"/>
      <c r="I45" s="12"/>
      <c r="J45" s="12"/>
      <c r="K45" s="12"/>
      <c r="L45" s="12"/>
      <c r="M45" s="12"/>
      <c r="N45" s="12"/>
      <c r="O45" s="12"/>
      <c r="P45" s="12"/>
      <c r="Q45" s="12"/>
      <c r="R45" s="12"/>
      <c r="S45" s="12"/>
      <c r="T45" s="12"/>
      <c r="U45" s="12"/>
      <c r="V45" s="12"/>
      <c r="W45" s="12"/>
      <c r="X45" s="12"/>
      <c r="Y45" s="12"/>
      <c r="Z45" s="12"/>
      <c r="AA45" s="12"/>
      <c r="AB45" s="12"/>
      <c r="AC45" s="12"/>
      <c r="AD45" s="12"/>
      <c r="AE45" s="12"/>
      <c r="AF45" s="12"/>
      <c r="AG45" s="12"/>
      <c r="AH45" s="12"/>
      <c r="AI45" s="12"/>
      <c r="AJ45" s="12"/>
      <c r="AK45" s="12"/>
      <c r="AL45" s="12"/>
      <c r="AM45" s="12"/>
      <c r="AN45" s="12"/>
      <c r="AO45" s="12"/>
      <c r="AP45" s="12"/>
      <c r="AQ45" s="12"/>
      <c r="AR45" s="12"/>
      <c r="AS45" s="12"/>
      <c r="AT45" s="12"/>
      <c r="AU45" s="12"/>
      <c r="AV45" s="12"/>
      <c r="AW45" s="12"/>
      <c r="AX45" s="12"/>
      <c r="AY45" s="12"/>
      <c r="AZ45" s="12"/>
      <c r="BA45" s="12"/>
      <c r="BB45" s="12"/>
      <c r="BC45" s="12"/>
      <c r="BD45" s="12"/>
      <c r="BE45" s="12"/>
      <c r="BF45" s="12"/>
      <c r="BG45" s="12"/>
      <c r="BH45" s="12"/>
      <c r="BI45" s="12"/>
      <c r="BJ45" s="12"/>
      <c r="BK45" s="12"/>
      <c r="BL45" s="12"/>
      <c r="BM45" s="12"/>
      <c r="BN45" s="12"/>
      <c r="BO45" s="12"/>
      <c r="BP45" s="12"/>
      <c r="BQ45" s="12"/>
      <c r="BR45" s="12"/>
      <c r="BS45" s="12"/>
      <c r="BT45" s="12"/>
      <c r="BU45" s="12"/>
      <c r="BV45" s="12"/>
      <c r="BW45" s="12"/>
      <c r="BX45" s="12"/>
      <c r="BY45" s="12"/>
      <c r="BZ45" s="12"/>
      <c r="CA45" s="12"/>
      <c r="CB45" s="12"/>
      <c r="CC45" s="12"/>
      <c r="CD45" s="12"/>
      <c r="CE45" s="12"/>
      <c r="CF45" s="12"/>
      <c r="CG45" s="12"/>
      <c r="CH45" s="12"/>
      <c r="CI45" s="12"/>
      <c r="CJ45" s="12"/>
      <c r="CK45" s="12"/>
      <c r="CL45" s="13"/>
    </row>
    <row r="46" spans="1:90" x14ac:dyDescent="0.3">
      <c r="A46" s="147" t="s">
        <v>231</v>
      </c>
      <c r="B46" s="33" t="s">
        <v>190</v>
      </c>
      <c r="C46" s="77">
        <v>0.08</v>
      </c>
      <c r="E46" s="12"/>
      <c r="F46" s="12"/>
      <c r="G46" s="12"/>
      <c r="H46" s="12"/>
      <c r="I46" s="12"/>
      <c r="J46" s="12"/>
      <c r="K46" s="12"/>
      <c r="L46" s="12"/>
      <c r="M46" s="12"/>
      <c r="N46" s="12"/>
      <c r="O46" s="12"/>
      <c r="P46" s="12"/>
      <c r="Q46" s="12"/>
      <c r="R46" s="12"/>
      <c r="S46" s="12"/>
      <c r="T46" s="12"/>
      <c r="U46" s="12"/>
      <c r="V46" s="12"/>
      <c r="W46" s="12"/>
      <c r="X46" s="12"/>
      <c r="Y46" s="12"/>
      <c r="Z46" s="12"/>
      <c r="AA46" s="12"/>
      <c r="AB46" s="12"/>
      <c r="AC46" s="12"/>
      <c r="AD46" s="12"/>
      <c r="AE46" s="12"/>
      <c r="AF46" s="12"/>
      <c r="AG46" s="12"/>
      <c r="AH46" s="12"/>
      <c r="AI46" s="12"/>
      <c r="AJ46" s="12"/>
      <c r="AK46" s="12"/>
      <c r="AL46" s="12"/>
      <c r="AM46" s="12"/>
      <c r="AN46" s="12"/>
      <c r="AO46" s="12"/>
      <c r="AP46" s="12"/>
      <c r="AQ46" s="12"/>
      <c r="AR46" s="12"/>
      <c r="AS46" s="12"/>
      <c r="AT46" s="12"/>
      <c r="AU46" s="12"/>
      <c r="AV46" s="12"/>
      <c r="AW46" s="12"/>
      <c r="AX46" s="12"/>
      <c r="AY46" s="12"/>
      <c r="AZ46" s="12"/>
      <c r="BA46" s="12"/>
      <c r="BB46" s="12"/>
      <c r="BC46" s="12"/>
      <c r="BD46" s="12"/>
      <c r="BE46" s="12"/>
      <c r="BF46" s="12"/>
      <c r="BG46" s="12"/>
      <c r="BH46" s="12"/>
      <c r="BI46" s="12"/>
      <c r="BJ46" s="12"/>
      <c r="BK46" s="12"/>
      <c r="BL46" s="12"/>
      <c r="BM46" s="12"/>
      <c r="BN46" s="12"/>
      <c r="BO46" s="12"/>
      <c r="BP46" s="12"/>
      <c r="BQ46" s="12"/>
      <c r="BR46" s="12"/>
      <c r="BS46" s="12"/>
      <c r="BT46" s="12"/>
      <c r="BU46" s="12"/>
      <c r="BV46" s="12"/>
      <c r="BW46" s="12"/>
      <c r="BX46" s="12"/>
      <c r="BY46" s="12"/>
      <c r="BZ46" s="12"/>
      <c r="CA46" s="12"/>
      <c r="CB46" s="12"/>
      <c r="CC46" s="12"/>
      <c r="CD46" s="12"/>
      <c r="CE46" s="12"/>
      <c r="CF46" s="12"/>
      <c r="CG46" s="12"/>
      <c r="CH46" s="12"/>
      <c r="CI46" s="12"/>
      <c r="CJ46" s="12"/>
      <c r="CK46" s="12"/>
      <c r="CL46" s="13"/>
    </row>
    <row r="47" spans="1:90" x14ac:dyDescent="0.3">
      <c r="A47" s="147" t="s">
        <v>232</v>
      </c>
      <c r="B47" s="33" t="s">
        <v>167</v>
      </c>
      <c r="C47" s="70">
        <v>2020</v>
      </c>
      <c r="E47" s="12"/>
      <c r="F47" s="12"/>
      <c r="G47" s="12"/>
      <c r="H47" s="12"/>
      <c r="I47" s="12"/>
      <c r="J47" s="12"/>
      <c r="K47" s="12"/>
      <c r="L47" s="12"/>
      <c r="M47" s="12"/>
      <c r="N47" s="12"/>
      <c r="O47" s="12"/>
      <c r="P47" s="12"/>
      <c r="Q47" s="12"/>
      <c r="R47" s="12"/>
      <c r="S47" s="12"/>
      <c r="T47" s="12"/>
      <c r="U47" s="12"/>
      <c r="V47" s="12"/>
      <c r="W47" s="12"/>
      <c r="X47" s="12"/>
      <c r="Y47" s="12"/>
      <c r="Z47" s="12"/>
      <c r="AA47" s="12"/>
      <c r="AB47" s="12"/>
      <c r="AC47" s="12"/>
      <c r="AD47" s="12"/>
      <c r="AE47" s="12"/>
      <c r="AF47" s="12"/>
      <c r="AG47" s="12"/>
      <c r="AH47" s="12"/>
      <c r="AI47" s="12"/>
      <c r="AJ47" s="12"/>
      <c r="AK47" s="12"/>
      <c r="AL47" s="12"/>
      <c r="AM47" s="12"/>
      <c r="AN47" s="12"/>
      <c r="AO47" s="12"/>
      <c r="AP47" s="12"/>
      <c r="AQ47" s="12"/>
      <c r="AR47" s="12"/>
      <c r="AS47" s="12"/>
      <c r="AT47" s="12"/>
      <c r="AU47" s="12"/>
      <c r="AV47" s="12"/>
      <c r="AW47" s="12"/>
      <c r="AX47" s="12"/>
      <c r="AY47" s="12"/>
      <c r="AZ47" s="12"/>
      <c r="BA47" s="12"/>
      <c r="BB47" s="12"/>
      <c r="BC47" s="12"/>
      <c r="BD47" s="12"/>
      <c r="BE47" s="12"/>
      <c r="BF47" s="12"/>
      <c r="BG47" s="12"/>
      <c r="BH47" s="12"/>
      <c r="BI47" s="12"/>
      <c r="BJ47" s="12"/>
      <c r="BK47" s="12"/>
      <c r="BL47" s="12"/>
      <c r="BM47" s="12"/>
      <c r="BN47" s="12"/>
      <c r="BO47" s="12"/>
      <c r="BP47" s="12"/>
      <c r="BQ47" s="12"/>
      <c r="BR47" s="12"/>
      <c r="BS47" s="12"/>
      <c r="BT47" s="12"/>
      <c r="BU47" s="12"/>
      <c r="BV47" s="12"/>
      <c r="BW47" s="12"/>
      <c r="BX47" s="12"/>
      <c r="BY47" s="12"/>
      <c r="BZ47" s="12"/>
      <c r="CA47" s="12"/>
      <c r="CB47" s="12"/>
      <c r="CC47" s="12"/>
      <c r="CD47" s="12"/>
      <c r="CE47" s="12"/>
      <c r="CF47" s="12"/>
      <c r="CG47" s="12"/>
      <c r="CH47" s="12"/>
      <c r="CI47" s="12"/>
      <c r="CJ47" s="12"/>
      <c r="CK47" s="12"/>
      <c r="CL47" s="13"/>
    </row>
    <row r="48" spans="1:90" x14ac:dyDescent="0.3">
      <c r="A48" s="147"/>
      <c r="B48" s="33"/>
      <c r="C48" s="70"/>
      <c r="E48" s="12"/>
      <c r="F48" s="12"/>
      <c r="G48" s="12"/>
      <c r="H48" s="12"/>
      <c r="I48" s="12"/>
      <c r="J48" s="12"/>
      <c r="K48" s="12"/>
      <c r="L48" s="12"/>
      <c r="M48" s="12"/>
      <c r="N48" s="12"/>
      <c r="O48" s="12"/>
      <c r="P48" s="12"/>
      <c r="Q48" s="12"/>
      <c r="R48" s="12"/>
      <c r="S48" s="12"/>
      <c r="T48" s="12"/>
      <c r="U48" s="12"/>
      <c r="V48" s="12"/>
      <c r="W48" s="12"/>
      <c r="X48" s="12"/>
      <c r="Y48" s="12"/>
      <c r="Z48" s="12"/>
      <c r="AA48" s="12"/>
      <c r="AB48" s="12"/>
      <c r="AC48" s="12"/>
      <c r="AD48" s="12"/>
      <c r="AE48" s="12"/>
      <c r="AF48" s="12"/>
      <c r="AG48" s="12"/>
      <c r="AH48" s="12"/>
      <c r="AI48" s="12"/>
      <c r="AJ48" s="12"/>
      <c r="AK48" s="12"/>
      <c r="AL48" s="12"/>
      <c r="AM48" s="12"/>
      <c r="AN48" s="12"/>
      <c r="AO48" s="12"/>
      <c r="AP48" s="12"/>
      <c r="AQ48" s="12"/>
      <c r="AR48" s="12"/>
      <c r="AS48" s="12"/>
      <c r="AT48" s="12"/>
      <c r="AU48" s="12"/>
      <c r="AV48" s="12"/>
      <c r="AW48" s="12"/>
      <c r="AX48" s="12"/>
      <c r="AY48" s="12"/>
      <c r="AZ48" s="12"/>
      <c r="BA48" s="12"/>
      <c r="BB48" s="12"/>
      <c r="BC48" s="12"/>
      <c r="BD48" s="12"/>
      <c r="BE48" s="12"/>
      <c r="BF48" s="12"/>
      <c r="BG48" s="12"/>
      <c r="BH48" s="12"/>
      <c r="BI48" s="12"/>
      <c r="BJ48" s="12"/>
      <c r="BK48" s="12"/>
      <c r="BL48" s="12"/>
      <c r="BM48" s="12"/>
      <c r="BN48" s="12"/>
      <c r="BO48" s="12"/>
      <c r="BP48" s="12"/>
      <c r="BQ48" s="12"/>
      <c r="BR48" s="12"/>
      <c r="BS48" s="12"/>
      <c r="BT48" s="12"/>
      <c r="BU48" s="12"/>
      <c r="BV48" s="12"/>
      <c r="BW48" s="12"/>
      <c r="BX48" s="12"/>
      <c r="BY48" s="12"/>
      <c r="BZ48" s="12"/>
      <c r="CA48" s="12"/>
      <c r="CB48" s="12"/>
      <c r="CC48" s="12"/>
      <c r="CD48" s="12"/>
      <c r="CE48" s="12"/>
      <c r="CF48" s="12"/>
      <c r="CG48" s="12"/>
      <c r="CH48" s="12"/>
      <c r="CI48" s="12"/>
      <c r="CJ48" s="12"/>
      <c r="CK48" s="12"/>
      <c r="CL48" s="13"/>
    </row>
    <row r="49" spans="1:90" x14ac:dyDescent="0.3">
      <c r="A49" s="147" t="s">
        <v>197</v>
      </c>
      <c r="B49" s="33" t="s">
        <v>190</v>
      </c>
      <c r="C49" s="82">
        <v>0.08</v>
      </c>
      <c r="E49" s="12"/>
      <c r="F49" s="12"/>
      <c r="G49" s="12"/>
      <c r="H49" s="12"/>
      <c r="I49" s="12"/>
      <c r="J49" s="12"/>
      <c r="K49" s="12"/>
      <c r="L49" s="12"/>
      <c r="M49" s="12"/>
      <c r="N49" s="12"/>
      <c r="O49" s="12"/>
      <c r="P49" s="12"/>
      <c r="Q49" s="12"/>
      <c r="R49" s="12"/>
      <c r="S49" s="12"/>
      <c r="T49" s="12"/>
      <c r="U49" s="12"/>
      <c r="V49" s="12"/>
      <c r="W49" s="12"/>
      <c r="X49" s="12"/>
      <c r="Y49" s="12"/>
      <c r="Z49" s="12"/>
      <c r="AA49" s="12"/>
      <c r="AB49" s="12"/>
      <c r="AC49" s="12"/>
      <c r="AD49" s="12"/>
      <c r="AE49" s="12"/>
      <c r="AF49" s="12"/>
      <c r="AG49" s="12"/>
      <c r="AH49" s="12"/>
      <c r="AI49" s="12"/>
      <c r="AJ49" s="12"/>
      <c r="AK49" s="12"/>
      <c r="AL49" s="12"/>
      <c r="AM49" s="12"/>
      <c r="AN49" s="12"/>
      <c r="AO49" s="12"/>
      <c r="AP49" s="12"/>
      <c r="AQ49" s="12"/>
      <c r="AR49" s="12"/>
      <c r="AS49" s="12"/>
      <c r="AT49" s="12"/>
      <c r="AU49" s="12"/>
      <c r="AV49" s="12"/>
      <c r="AW49" s="12"/>
      <c r="AX49" s="12"/>
      <c r="AY49" s="12"/>
      <c r="AZ49" s="12"/>
      <c r="BA49" s="12"/>
      <c r="BB49" s="12"/>
      <c r="BC49" s="12"/>
      <c r="BD49" s="12"/>
      <c r="BE49" s="12"/>
      <c r="BF49" s="12"/>
      <c r="BG49" s="12"/>
      <c r="BH49" s="12"/>
      <c r="BI49" s="12"/>
      <c r="BJ49" s="12"/>
      <c r="BK49" s="12"/>
      <c r="BL49" s="12"/>
      <c r="BM49" s="12"/>
      <c r="BN49" s="12"/>
      <c r="BO49" s="12"/>
      <c r="BP49" s="12"/>
      <c r="BQ49" s="12"/>
      <c r="BR49" s="12"/>
      <c r="BS49" s="12"/>
      <c r="BT49" s="12"/>
      <c r="BU49" s="12"/>
      <c r="BV49" s="12"/>
      <c r="BW49" s="12"/>
      <c r="BX49" s="12"/>
      <c r="BY49" s="12"/>
      <c r="BZ49" s="12"/>
      <c r="CA49" s="12"/>
      <c r="CB49" s="12"/>
      <c r="CC49" s="12"/>
      <c r="CD49" s="12"/>
      <c r="CE49" s="12"/>
      <c r="CF49" s="12"/>
      <c r="CG49" s="12"/>
      <c r="CH49" s="12"/>
      <c r="CI49" s="12"/>
      <c r="CJ49" s="12"/>
      <c r="CK49" s="12"/>
      <c r="CL49" s="13"/>
    </row>
    <row r="50" spans="1:90" x14ac:dyDescent="0.3">
      <c r="A50" s="147" t="s">
        <v>198</v>
      </c>
      <c r="B50" s="33" t="s">
        <v>167</v>
      </c>
      <c r="C50" s="78">
        <v>2035</v>
      </c>
      <c r="E50" s="12"/>
      <c r="F50" s="12"/>
      <c r="G50" s="12"/>
      <c r="H50" s="12"/>
      <c r="I50" s="12"/>
      <c r="J50" s="12"/>
      <c r="K50" s="12"/>
      <c r="L50" s="12"/>
      <c r="M50" s="12"/>
      <c r="N50" s="12"/>
      <c r="O50" s="12"/>
      <c r="P50" s="12"/>
      <c r="Q50" s="12"/>
      <c r="R50" s="12"/>
      <c r="S50" s="12"/>
      <c r="T50" s="12"/>
      <c r="U50" s="12"/>
      <c r="V50" s="12"/>
      <c r="W50" s="12"/>
      <c r="X50" s="12"/>
      <c r="Y50" s="12"/>
      <c r="Z50" s="12"/>
      <c r="AA50" s="12"/>
      <c r="AB50" s="12"/>
      <c r="AC50" s="12"/>
      <c r="AD50" s="12"/>
      <c r="AE50" s="12"/>
      <c r="AF50" s="12"/>
      <c r="AG50" s="12"/>
      <c r="AH50" s="12"/>
      <c r="AI50" s="12"/>
      <c r="AJ50" s="12"/>
      <c r="AK50" s="12"/>
      <c r="AL50" s="12"/>
      <c r="AM50" s="12"/>
      <c r="AN50" s="12"/>
      <c r="AO50" s="12"/>
      <c r="AP50" s="12"/>
      <c r="AQ50" s="12"/>
      <c r="AR50" s="12"/>
      <c r="AS50" s="12"/>
      <c r="AT50" s="12"/>
      <c r="AU50" s="12"/>
      <c r="AV50" s="12"/>
      <c r="AW50" s="12"/>
      <c r="AX50" s="12"/>
      <c r="AY50" s="12"/>
      <c r="AZ50" s="12"/>
      <c r="BA50" s="12"/>
      <c r="BB50" s="12"/>
      <c r="BC50" s="12"/>
      <c r="BD50" s="12"/>
      <c r="BE50" s="12"/>
      <c r="BF50" s="12"/>
      <c r="BG50" s="12"/>
      <c r="BH50" s="12"/>
      <c r="BI50" s="12"/>
      <c r="BJ50" s="12"/>
      <c r="BK50" s="12"/>
      <c r="BL50" s="12"/>
      <c r="BM50" s="12"/>
      <c r="BN50" s="12"/>
      <c r="BO50" s="12"/>
      <c r="BP50" s="12"/>
      <c r="BQ50" s="12"/>
      <c r="BR50" s="12"/>
      <c r="BS50" s="12"/>
      <c r="BT50" s="12"/>
      <c r="BU50" s="12"/>
      <c r="BV50" s="12"/>
      <c r="BW50" s="12"/>
      <c r="BX50" s="12"/>
      <c r="BY50" s="12"/>
      <c r="BZ50" s="12"/>
      <c r="CA50" s="12"/>
      <c r="CB50" s="12"/>
      <c r="CC50" s="12"/>
      <c r="CD50" s="12"/>
      <c r="CE50" s="12"/>
      <c r="CF50" s="12"/>
      <c r="CG50" s="12"/>
      <c r="CH50" s="12"/>
      <c r="CI50" s="12"/>
      <c r="CJ50" s="12"/>
      <c r="CK50" s="12"/>
      <c r="CL50" s="13"/>
    </row>
    <row r="51" spans="1:90" x14ac:dyDescent="0.3">
      <c r="A51" s="147" t="s">
        <v>199</v>
      </c>
      <c r="B51" s="33" t="s">
        <v>80</v>
      </c>
      <c r="C51" s="70">
        <v>0.25</v>
      </c>
      <c r="E51" s="12"/>
      <c r="F51" s="12"/>
      <c r="G51" s="12"/>
      <c r="H51" s="12"/>
      <c r="I51" s="12"/>
      <c r="J51" s="12"/>
      <c r="K51" s="12"/>
      <c r="L51" s="12"/>
      <c r="M51" s="12"/>
      <c r="N51" s="12"/>
      <c r="O51" s="12"/>
      <c r="P51" s="12"/>
      <c r="Q51" s="12"/>
      <c r="R51" s="12"/>
      <c r="S51" s="12"/>
      <c r="T51" s="12"/>
      <c r="U51" s="12"/>
      <c r="V51" s="12"/>
      <c r="W51" s="12"/>
      <c r="X51" s="12"/>
      <c r="Y51" s="12"/>
      <c r="Z51" s="12"/>
      <c r="AA51" s="12"/>
      <c r="AB51" s="12"/>
      <c r="AC51" s="12"/>
      <c r="AD51" s="12"/>
      <c r="AE51" s="12"/>
      <c r="AF51" s="12"/>
      <c r="AG51" s="12"/>
      <c r="AH51" s="12"/>
      <c r="AI51" s="12"/>
      <c r="AJ51" s="12"/>
      <c r="AK51" s="12"/>
      <c r="AL51" s="12"/>
      <c r="AM51" s="12"/>
      <c r="AN51" s="12"/>
      <c r="AO51" s="12"/>
      <c r="AP51" s="12"/>
      <c r="AQ51" s="12"/>
      <c r="AR51" s="12"/>
      <c r="AS51" s="12"/>
      <c r="AT51" s="12"/>
      <c r="AU51" s="12"/>
      <c r="AV51" s="12"/>
      <c r="AW51" s="12"/>
      <c r="AX51" s="12"/>
      <c r="AY51" s="12"/>
      <c r="AZ51" s="12"/>
      <c r="BA51" s="12"/>
      <c r="BB51" s="12"/>
      <c r="BC51" s="12"/>
      <c r="BD51" s="12"/>
      <c r="BE51" s="12"/>
      <c r="BF51" s="12"/>
      <c r="BG51" s="12"/>
      <c r="BH51" s="12"/>
      <c r="BI51" s="12"/>
      <c r="BJ51" s="12"/>
      <c r="BK51" s="12"/>
      <c r="BL51" s="12"/>
      <c r="BM51" s="12"/>
      <c r="BN51" s="12"/>
      <c r="BO51" s="12"/>
      <c r="BP51" s="12"/>
      <c r="BQ51" s="12"/>
      <c r="BR51" s="12"/>
      <c r="BS51" s="12"/>
      <c r="BT51" s="12"/>
      <c r="BU51" s="12"/>
      <c r="BV51" s="12"/>
      <c r="BW51" s="12"/>
      <c r="BX51" s="12"/>
      <c r="BY51" s="12"/>
      <c r="BZ51" s="12"/>
      <c r="CA51" s="12"/>
      <c r="CB51" s="12"/>
      <c r="CC51" s="12"/>
      <c r="CD51" s="12"/>
      <c r="CE51" s="12"/>
      <c r="CF51" s="12"/>
      <c r="CG51" s="12"/>
      <c r="CH51" s="12"/>
      <c r="CI51" s="12"/>
      <c r="CJ51" s="12"/>
      <c r="CK51" s="12"/>
      <c r="CL51" s="13"/>
    </row>
    <row r="52" spans="1:90" x14ac:dyDescent="0.3">
      <c r="A52" s="72" t="s">
        <v>201</v>
      </c>
      <c r="B52" s="10"/>
      <c r="C52" s="10"/>
      <c r="D52" s="10"/>
      <c r="E52" s="10"/>
      <c r="F52" s="10"/>
      <c r="G52" s="10"/>
      <c r="H52" s="10"/>
      <c r="I52" s="10"/>
      <c r="J52" s="10"/>
      <c r="K52" s="10"/>
      <c r="L52" s="10"/>
      <c r="M52" s="10"/>
      <c r="N52" s="10"/>
      <c r="O52" s="10"/>
      <c r="P52" s="10"/>
      <c r="Q52" s="10"/>
      <c r="R52" s="10"/>
      <c r="S52" s="10"/>
      <c r="T52" s="10"/>
      <c r="U52" s="10"/>
      <c r="V52" s="10"/>
      <c r="W52" s="10"/>
      <c r="X52" s="10"/>
      <c r="Y52" s="10"/>
      <c r="Z52" s="10"/>
      <c r="AA52" s="10"/>
      <c r="AB52" s="10"/>
      <c r="AC52" s="10"/>
      <c r="AD52" s="10"/>
      <c r="AE52" s="10"/>
      <c r="AF52" s="10"/>
      <c r="AG52" s="10"/>
      <c r="AH52" s="10"/>
      <c r="AI52" s="10"/>
      <c r="AJ52" s="10"/>
      <c r="AK52" s="10"/>
      <c r="AL52" s="10"/>
      <c r="AM52" s="10"/>
      <c r="AN52" s="10"/>
      <c r="AO52" s="10"/>
      <c r="AP52" s="10"/>
      <c r="AQ52" s="10"/>
      <c r="AR52" s="10"/>
      <c r="AS52" s="10"/>
      <c r="AT52" s="10"/>
      <c r="AU52" s="10"/>
      <c r="AV52" s="10"/>
      <c r="AW52" s="10"/>
      <c r="AX52" s="10"/>
      <c r="AY52" s="10"/>
      <c r="AZ52" s="10"/>
      <c r="BA52" s="10"/>
      <c r="BB52" s="10"/>
      <c r="BC52" s="10"/>
      <c r="BD52" s="10"/>
      <c r="BE52" s="10"/>
      <c r="BF52" s="10"/>
      <c r="BG52" s="10"/>
      <c r="BH52" s="10"/>
      <c r="BI52" s="10"/>
      <c r="BJ52" s="10"/>
      <c r="BK52" s="10"/>
      <c r="BL52" s="10"/>
      <c r="BM52" s="10"/>
      <c r="BN52" s="10"/>
      <c r="BO52" s="10"/>
      <c r="BP52" s="10"/>
      <c r="BQ52" s="10"/>
      <c r="BR52" s="10"/>
      <c r="BS52" s="10"/>
      <c r="BT52" s="10"/>
      <c r="BU52" s="10"/>
      <c r="BV52" s="10"/>
      <c r="BW52" s="10"/>
      <c r="BX52" s="10"/>
      <c r="BY52" s="10"/>
      <c r="BZ52" s="10"/>
      <c r="CA52" s="10"/>
      <c r="CB52" s="10"/>
      <c r="CC52" s="10"/>
      <c r="CD52" s="10"/>
      <c r="CE52" s="10"/>
      <c r="CF52" s="10"/>
      <c r="CG52" s="10"/>
      <c r="CH52" s="10"/>
      <c r="CI52" s="10"/>
      <c r="CJ52" s="10"/>
      <c r="CK52" s="10"/>
      <c r="CL52" s="11"/>
    </row>
    <row r="53" spans="1:90" x14ac:dyDescent="0.3">
      <c r="A53" s="147" t="s">
        <v>473</v>
      </c>
      <c r="B53" s="33" t="s">
        <v>93</v>
      </c>
      <c r="C53" s="78">
        <v>22</v>
      </c>
      <c r="D53" s="34"/>
      <c r="E53" s="34"/>
      <c r="F53" s="34"/>
      <c r="G53" s="32"/>
      <c r="H53" s="12"/>
      <c r="I53" s="12"/>
      <c r="J53" s="12"/>
      <c r="K53" s="12"/>
      <c r="L53" s="12"/>
      <c r="M53" s="12"/>
      <c r="N53" s="12"/>
      <c r="O53" s="12"/>
      <c r="P53" s="12"/>
      <c r="Q53" s="12"/>
      <c r="R53" s="12"/>
      <c r="S53" s="12"/>
      <c r="T53" s="12"/>
      <c r="U53" s="12"/>
      <c r="V53" s="12"/>
      <c r="W53" s="12"/>
      <c r="X53" s="12"/>
      <c r="Y53" s="12"/>
      <c r="Z53" s="12"/>
      <c r="AA53" s="12"/>
      <c r="AB53" s="12"/>
      <c r="AC53" s="12"/>
      <c r="AD53" s="12"/>
      <c r="AE53" s="12"/>
      <c r="AF53" s="12"/>
      <c r="AG53" s="12"/>
      <c r="AH53" s="12"/>
      <c r="AI53" s="12"/>
      <c r="AJ53" s="12"/>
      <c r="AK53" s="12"/>
      <c r="AL53" s="12"/>
      <c r="AM53" s="12"/>
      <c r="AN53" s="12"/>
      <c r="AO53" s="12"/>
      <c r="AP53" s="12"/>
      <c r="AQ53" s="12"/>
      <c r="AR53" s="12"/>
      <c r="AS53" s="12"/>
      <c r="AT53" s="12"/>
      <c r="AU53" s="12"/>
      <c r="AV53" s="12"/>
      <c r="AW53" s="12"/>
      <c r="AX53" s="12"/>
      <c r="AY53" s="12"/>
      <c r="AZ53" s="12"/>
      <c r="BA53" s="12"/>
      <c r="BB53" s="12"/>
      <c r="BC53" s="12"/>
      <c r="BD53" s="12"/>
      <c r="BE53" s="12"/>
      <c r="BF53" s="12"/>
      <c r="BG53" s="12"/>
      <c r="BH53" s="12"/>
      <c r="BI53" s="12"/>
      <c r="BJ53" s="12"/>
      <c r="BK53" s="12"/>
      <c r="BL53" s="12"/>
      <c r="BM53" s="12"/>
      <c r="BN53" s="12"/>
      <c r="BO53" s="12"/>
      <c r="BP53" s="12"/>
      <c r="BQ53" s="12"/>
      <c r="BR53" s="12"/>
      <c r="BS53" s="12"/>
      <c r="BT53" s="12"/>
      <c r="BU53" s="12"/>
      <c r="BV53" s="12"/>
      <c r="BW53" s="12"/>
      <c r="BX53" s="12"/>
      <c r="BY53" s="12"/>
      <c r="BZ53" s="12"/>
      <c r="CA53" s="12"/>
      <c r="CB53" s="12"/>
      <c r="CC53" s="12"/>
      <c r="CD53" s="12"/>
      <c r="CE53" s="12"/>
      <c r="CF53" s="12"/>
      <c r="CG53" s="12"/>
      <c r="CH53" s="12"/>
      <c r="CI53" s="12"/>
      <c r="CJ53" s="12"/>
      <c r="CK53" s="12"/>
      <c r="CL53" s="13"/>
    </row>
    <row r="54" spans="1:90" x14ac:dyDescent="0.3">
      <c r="A54" s="147"/>
      <c r="B54" s="33"/>
      <c r="C54" s="78"/>
      <c r="D54" s="34"/>
      <c r="E54" s="34"/>
      <c r="F54" s="34"/>
      <c r="G54" s="32"/>
      <c r="H54" s="12"/>
      <c r="I54" s="12"/>
      <c r="J54" s="12"/>
      <c r="K54" s="12"/>
      <c r="L54" s="12"/>
      <c r="M54" s="12"/>
      <c r="N54" s="12"/>
      <c r="O54" s="12"/>
      <c r="P54" s="12"/>
      <c r="Q54" s="12"/>
      <c r="R54" s="12"/>
      <c r="S54" s="12"/>
      <c r="T54" s="12"/>
      <c r="U54" s="12"/>
      <c r="V54" s="12"/>
      <c r="W54" s="12"/>
      <c r="X54" s="12"/>
      <c r="Y54" s="12"/>
      <c r="Z54" s="12"/>
      <c r="AA54" s="12"/>
      <c r="AB54" s="12"/>
      <c r="AC54" s="12"/>
      <c r="AD54" s="12"/>
      <c r="AE54" s="12"/>
      <c r="AF54" s="12"/>
      <c r="AG54" s="12"/>
      <c r="AH54" s="12"/>
      <c r="AI54" s="12"/>
      <c r="AJ54" s="12"/>
      <c r="AK54" s="12"/>
      <c r="AL54" s="12"/>
      <c r="AM54" s="12"/>
      <c r="AN54" s="12"/>
      <c r="AO54" s="12"/>
      <c r="AP54" s="12"/>
      <c r="AQ54" s="12"/>
      <c r="AR54" s="12"/>
      <c r="AS54" s="12"/>
      <c r="AT54" s="12"/>
      <c r="AU54" s="12"/>
      <c r="AV54" s="12"/>
      <c r="AW54" s="12"/>
      <c r="AX54" s="12"/>
      <c r="AY54" s="12"/>
      <c r="AZ54" s="12"/>
      <c r="BA54" s="12"/>
      <c r="BB54" s="12"/>
      <c r="BC54" s="12"/>
      <c r="BD54" s="12"/>
      <c r="BE54" s="12"/>
      <c r="BF54" s="12"/>
      <c r="BG54" s="12"/>
      <c r="BH54" s="12"/>
      <c r="BI54" s="12"/>
      <c r="BJ54" s="12"/>
      <c r="BK54" s="12"/>
      <c r="BL54" s="12"/>
      <c r="BM54" s="12"/>
      <c r="BN54" s="12"/>
      <c r="BO54" s="12"/>
      <c r="BP54" s="12"/>
      <c r="BQ54" s="12"/>
      <c r="BR54" s="12"/>
      <c r="BS54" s="12"/>
      <c r="BT54" s="12"/>
      <c r="BU54" s="12"/>
      <c r="BV54" s="12"/>
      <c r="BW54" s="12"/>
      <c r="BX54" s="12"/>
      <c r="BY54" s="12"/>
      <c r="BZ54" s="12"/>
      <c r="CA54" s="12"/>
      <c r="CB54" s="12"/>
      <c r="CC54" s="12"/>
      <c r="CD54" s="12"/>
      <c r="CE54" s="12"/>
      <c r="CF54" s="12"/>
      <c r="CG54" s="12"/>
      <c r="CH54" s="12"/>
      <c r="CI54" s="12"/>
      <c r="CJ54" s="12"/>
      <c r="CK54" s="12"/>
      <c r="CL54" s="13"/>
    </row>
    <row r="55" spans="1:90" x14ac:dyDescent="0.3">
      <c r="A55" s="147"/>
      <c r="B55" s="33"/>
      <c r="C55" s="78"/>
      <c r="D55" s="34"/>
      <c r="E55" s="34"/>
      <c r="F55" s="34"/>
      <c r="G55" s="32"/>
      <c r="H55" s="12"/>
      <c r="I55" s="12"/>
      <c r="J55" s="12"/>
      <c r="K55" s="12"/>
      <c r="L55" s="12"/>
      <c r="M55" s="12"/>
      <c r="N55" s="12"/>
      <c r="O55" s="12"/>
      <c r="P55" s="12"/>
      <c r="Q55" s="12"/>
      <c r="R55" s="12"/>
      <c r="S55" s="12"/>
      <c r="T55" s="12"/>
      <c r="U55" s="12"/>
      <c r="V55" s="12"/>
      <c r="W55" s="12"/>
      <c r="X55" s="12"/>
      <c r="Y55" s="12"/>
      <c r="Z55" s="12"/>
      <c r="AA55" s="12"/>
      <c r="AB55" s="12"/>
      <c r="AC55" s="12"/>
      <c r="AD55" s="12"/>
      <c r="AE55" s="12"/>
      <c r="AF55" s="12"/>
      <c r="AG55" s="12"/>
      <c r="AH55" s="12"/>
      <c r="AI55" s="12"/>
      <c r="AJ55" s="12"/>
      <c r="AK55" s="12"/>
      <c r="AL55" s="12"/>
      <c r="AM55" s="12"/>
      <c r="AN55" s="12"/>
      <c r="AO55" s="12"/>
      <c r="AP55" s="12"/>
      <c r="AQ55" s="12"/>
      <c r="AR55" s="12"/>
      <c r="AS55" s="12"/>
      <c r="AT55" s="12"/>
      <c r="AU55" s="12"/>
      <c r="AV55" s="12"/>
      <c r="AW55" s="12"/>
      <c r="AX55" s="12"/>
      <c r="AY55" s="12"/>
      <c r="AZ55" s="12"/>
      <c r="BA55" s="12"/>
      <c r="BB55" s="12"/>
      <c r="BC55" s="12"/>
      <c r="BD55" s="12"/>
      <c r="BE55" s="12"/>
      <c r="BF55" s="12"/>
      <c r="BG55" s="12"/>
      <c r="BH55" s="12"/>
      <c r="BI55" s="12"/>
      <c r="BJ55" s="12"/>
      <c r="BK55" s="12"/>
      <c r="BL55" s="12"/>
      <c r="BM55" s="12"/>
      <c r="BN55" s="12"/>
      <c r="BO55" s="12"/>
      <c r="BP55" s="12"/>
      <c r="BQ55" s="12"/>
      <c r="BR55" s="12"/>
      <c r="BS55" s="12"/>
      <c r="BT55" s="12"/>
      <c r="BU55" s="12"/>
      <c r="BV55" s="12"/>
      <c r="BW55" s="12"/>
      <c r="BX55" s="12"/>
      <c r="BY55" s="12"/>
      <c r="BZ55" s="12"/>
      <c r="CA55" s="12"/>
      <c r="CB55" s="12"/>
      <c r="CC55" s="12"/>
      <c r="CD55" s="12"/>
      <c r="CE55" s="12"/>
      <c r="CF55" s="12"/>
      <c r="CG55" s="12"/>
      <c r="CH55" s="12"/>
      <c r="CI55" s="12"/>
      <c r="CJ55" s="12"/>
      <c r="CK55" s="12"/>
      <c r="CL55" s="13"/>
    </row>
    <row r="56" spans="1:90" x14ac:dyDescent="0.3">
      <c r="A56" s="147" t="s">
        <v>586</v>
      </c>
      <c r="B56" s="33" t="s">
        <v>230</v>
      </c>
      <c r="C56" s="78">
        <v>0.3</v>
      </c>
      <c r="D56" s="14"/>
      <c r="E56" s="14"/>
      <c r="F56" s="34"/>
      <c r="K56" s="12"/>
      <c r="L56" s="12"/>
      <c r="M56" s="12"/>
      <c r="N56" s="12"/>
      <c r="O56" s="12"/>
      <c r="P56" s="12"/>
      <c r="Q56" s="12"/>
      <c r="R56" s="12"/>
      <c r="S56" s="12"/>
      <c r="T56" s="12"/>
      <c r="U56" s="12"/>
      <c r="V56" s="12"/>
      <c r="W56" s="12"/>
      <c r="X56" s="12"/>
      <c r="Y56" s="12"/>
      <c r="Z56" s="12"/>
      <c r="AA56" s="12"/>
      <c r="AB56" s="12"/>
      <c r="AC56" s="12"/>
      <c r="AD56" s="12"/>
      <c r="AE56" s="12"/>
      <c r="AF56" s="12"/>
      <c r="AG56" s="12"/>
      <c r="AH56" s="12"/>
      <c r="AI56" s="12"/>
      <c r="AJ56" s="12"/>
      <c r="AK56" s="12"/>
      <c r="AL56" s="12"/>
      <c r="AM56" s="12"/>
      <c r="AN56" s="12"/>
      <c r="AO56" s="12"/>
      <c r="AP56" s="12"/>
      <c r="AQ56" s="12"/>
      <c r="AR56" s="12"/>
      <c r="AS56" s="12"/>
      <c r="AT56" s="12"/>
      <c r="AU56" s="12"/>
      <c r="AV56" s="12"/>
      <c r="AW56" s="12"/>
      <c r="AX56" s="12"/>
      <c r="AY56" s="12"/>
      <c r="AZ56" s="12"/>
      <c r="BA56" s="12"/>
      <c r="BB56" s="12"/>
      <c r="BC56" s="12"/>
      <c r="BD56" s="12"/>
      <c r="BE56" s="12"/>
      <c r="BF56" s="12"/>
      <c r="BG56" s="12"/>
      <c r="BH56" s="12"/>
      <c r="BI56" s="12"/>
      <c r="BJ56" s="12"/>
      <c r="BK56" s="12"/>
      <c r="BL56" s="12"/>
      <c r="BM56" s="12"/>
      <c r="BN56" s="12"/>
      <c r="BO56" s="12"/>
      <c r="BP56" s="12"/>
      <c r="BQ56" s="12"/>
      <c r="BR56" s="12"/>
      <c r="BS56" s="12"/>
      <c r="BT56" s="12"/>
      <c r="BU56" s="12"/>
      <c r="BV56" s="12"/>
      <c r="BW56" s="12"/>
      <c r="BX56" s="12"/>
      <c r="BY56" s="12"/>
      <c r="BZ56" s="12"/>
      <c r="CA56" s="12"/>
      <c r="CB56" s="12"/>
      <c r="CC56" s="12"/>
      <c r="CD56" s="12"/>
      <c r="CE56" s="12"/>
      <c r="CF56" s="12"/>
      <c r="CG56" s="12"/>
      <c r="CH56" s="12"/>
      <c r="CI56" s="12"/>
      <c r="CJ56" s="12"/>
      <c r="CK56" s="12"/>
      <c r="CL56" s="13"/>
    </row>
    <row r="57" spans="1:90" x14ac:dyDescent="0.3">
      <c r="A57" s="73" t="s">
        <v>697</v>
      </c>
      <c r="B57" s="10"/>
      <c r="C57" s="10"/>
      <c r="D57" s="147" t="s">
        <v>469</v>
      </c>
      <c r="E57" s="33" t="s">
        <v>190</v>
      </c>
      <c r="F57" s="155">
        <v>0.14399999999999999</v>
      </c>
      <c r="G57" s="10"/>
      <c r="H57" s="10"/>
      <c r="I57" s="10"/>
      <c r="J57" s="10"/>
      <c r="K57" s="10"/>
      <c r="L57" s="10"/>
      <c r="M57" s="10"/>
      <c r="N57" s="10"/>
      <c r="O57" s="10"/>
      <c r="P57" s="10"/>
      <c r="Q57" s="10"/>
      <c r="R57" s="10"/>
      <c r="S57" s="10"/>
      <c r="T57" s="10"/>
      <c r="U57" s="10"/>
      <c r="V57" s="10"/>
      <c r="W57" s="10"/>
      <c r="X57" s="10"/>
      <c r="Y57" s="10"/>
      <c r="Z57" s="10"/>
      <c r="AA57" s="10"/>
      <c r="AB57" s="10"/>
      <c r="AC57" s="10"/>
      <c r="AD57" s="10"/>
      <c r="AE57" s="10"/>
      <c r="AF57" s="10"/>
      <c r="AG57" s="10"/>
      <c r="AH57" s="10"/>
      <c r="AI57" s="10"/>
      <c r="AJ57" s="10"/>
      <c r="AK57" s="10"/>
      <c r="AL57" s="10"/>
      <c r="AM57" s="10"/>
      <c r="AN57" s="10"/>
      <c r="AO57" s="10"/>
      <c r="AP57" s="10"/>
      <c r="AQ57" s="10"/>
      <c r="AR57" s="10"/>
      <c r="AS57" s="10"/>
      <c r="AT57" s="10"/>
      <c r="AU57" s="10"/>
      <c r="AV57" s="10"/>
      <c r="AW57" s="10"/>
      <c r="AX57" s="10"/>
      <c r="AY57" s="10"/>
      <c r="AZ57" s="10"/>
      <c r="BA57" s="10"/>
      <c r="BB57" s="10"/>
      <c r="BC57" s="10"/>
      <c r="BD57" s="10"/>
      <c r="BE57" s="10"/>
      <c r="BF57" s="10"/>
      <c r="BG57" s="10"/>
      <c r="BH57" s="10"/>
      <c r="BI57" s="10"/>
      <c r="BJ57" s="10"/>
      <c r="BK57" s="10"/>
      <c r="BL57" s="10"/>
      <c r="BM57" s="10"/>
      <c r="BN57" s="10"/>
      <c r="BO57" s="10"/>
      <c r="BP57" s="10"/>
      <c r="BQ57" s="10"/>
      <c r="BR57" s="10"/>
      <c r="BS57" s="10"/>
      <c r="BT57" s="10"/>
      <c r="BU57" s="10"/>
      <c r="BV57" s="10"/>
      <c r="BW57" s="10"/>
      <c r="BX57" s="10"/>
      <c r="BY57" s="10"/>
      <c r="BZ57" s="10"/>
      <c r="CA57" s="10"/>
      <c r="CB57" s="10"/>
      <c r="CC57" s="10"/>
      <c r="CD57" s="10"/>
      <c r="CE57" s="10"/>
      <c r="CF57" s="10"/>
      <c r="CG57" s="10"/>
      <c r="CH57" s="10"/>
      <c r="CI57" s="10"/>
      <c r="CJ57" s="10"/>
      <c r="CK57" s="10"/>
      <c r="CL57" s="11"/>
    </row>
    <row r="58" spans="1:90" x14ac:dyDescent="0.3">
      <c r="A58" s="147"/>
      <c r="B58" s="33"/>
      <c r="C58" s="155"/>
      <c r="D58" s="147" t="s">
        <v>470</v>
      </c>
      <c r="E58" s="33" t="s">
        <v>190</v>
      </c>
      <c r="F58" s="155">
        <v>7.6999999999999999E-2</v>
      </c>
      <c r="G58" s="32"/>
      <c r="H58" s="12"/>
      <c r="I58" s="12"/>
      <c r="J58" s="12"/>
      <c r="K58" s="12"/>
      <c r="L58" s="12"/>
      <c r="M58" s="12"/>
      <c r="N58" s="12"/>
      <c r="O58" s="12"/>
      <c r="P58" s="12"/>
      <c r="Q58" s="12"/>
      <c r="R58" s="12"/>
      <c r="S58" s="12"/>
      <c r="T58" s="12"/>
      <c r="U58" s="12"/>
      <c r="V58" s="12"/>
      <c r="W58" s="12"/>
      <c r="X58" s="12"/>
      <c r="Y58" s="12"/>
      <c r="Z58" s="12"/>
      <c r="AA58" s="12"/>
      <c r="AB58" s="12"/>
      <c r="AC58" s="12"/>
      <c r="AD58" s="12"/>
      <c r="AE58" s="12"/>
      <c r="AF58" s="12"/>
      <c r="AG58" s="12"/>
      <c r="AH58" s="12"/>
      <c r="AI58" s="12"/>
      <c r="AJ58" s="12"/>
      <c r="AK58" s="12"/>
      <c r="AL58" s="12"/>
      <c r="AM58" s="12"/>
      <c r="AN58" s="12"/>
      <c r="AO58" s="12"/>
      <c r="AP58" s="12"/>
      <c r="AQ58" s="12"/>
      <c r="AR58" s="12"/>
      <c r="AS58" s="12"/>
      <c r="AT58" s="12"/>
      <c r="AU58" s="12"/>
      <c r="AV58" s="12"/>
      <c r="AW58" s="12"/>
      <c r="AX58" s="12"/>
      <c r="AY58" s="12"/>
      <c r="AZ58" s="12"/>
      <c r="BA58" s="12"/>
      <c r="BB58" s="12"/>
      <c r="BC58" s="12"/>
      <c r="BD58" s="12"/>
      <c r="BE58" s="12"/>
      <c r="BF58" s="12"/>
      <c r="BG58" s="12"/>
      <c r="BH58" s="12"/>
      <c r="BI58" s="12"/>
      <c r="BJ58" s="12"/>
      <c r="BK58" s="12"/>
      <c r="BL58" s="12"/>
      <c r="BM58" s="12"/>
      <c r="BN58" s="12"/>
      <c r="BO58" s="12"/>
      <c r="BP58" s="12"/>
      <c r="BQ58" s="12"/>
      <c r="BR58" s="12"/>
      <c r="BS58" s="12"/>
      <c r="BT58" s="12"/>
      <c r="BU58" s="12"/>
      <c r="BV58" s="12"/>
      <c r="BW58" s="12"/>
      <c r="BX58" s="12"/>
      <c r="BY58" s="12"/>
      <c r="BZ58" s="12"/>
      <c r="CA58" s="12"/>
      <c r="CB58" s="12"/>
      <c r="CC58" s="12"/>
      <c r="CD58" s="12"/>
      <c r="CE58" s="12"/>
      <c r="CF58" s="12"/>
      <c r="CG58" s="12"/>
      <c r="CH58" s="12"/>
      <c r="CI58" s="12"/>
      <c r="CJ58" s="12"/>
      <c r="CK58" s="12"/>
      <c r="CL58" s="13"/>
    </row>
    <row r="59" spans="1:90" x14ac:dyDescent="0.3">
      <c r="A59" s="147"/>
      <c r="B59" s="33"/>
      <c r="C59" s="155"/>
      <c r="D59" s="147" t="s">
        <v>690</v>
      </c>
      <c r="E59" s="33" t="s">
        <v>190</v>
      </c>
      <c r="F59" s="155">
        <v>6.3E-2</v>
      </c>
      <c r="G59" s="32"/>
      <c r="H59" s="12"/>
      <c r="I59" s="12"/>
      <c r="J59" s="12"/>
      <c r="K59" s="12"/>
      <c r="L59" s="12"/>
      <c r="M59" s="12"/>
      <c r="N59" s="12"/>
      <c r="O59" s="12"/>
      <c r="P59" s="12"/>
      <c r="Q59" s="12"/>
      <c r="R59" s="12"/>
      <c r="S59" s="12"/>
      <c r="T59" s="12"/>
      <c r="U59" s="12"/>
      <c r="V59" s="12"/>
      <c r="W59" s="12"/>
      <c r="X59" s="12"/>
      <c r="Y59" s="12"/>
      <c r="Z59" s="12"/>
      <c r="AA59" s="12"/>
      <c r="AB59" s="12"/>
      <c r="AC59" s="12"/>
      <c r="AD59" s="12"/>
      <c r="AE59" s="12"/>
      <c r="AF59" s="12"/>
      <c r="AG59" s="12"/>
      <c r="AH59" s="12"/>
      <c r="AI59" s="12"/>
      <c r="AJ59" s="12"/>
      <c r="AK59" s="12"/>
      <c r="AL59" s="12"/>
      <c r="AM59" s="12"/>
      <c r="AN59" s="12"/>
      <c r="AO59" s="12"/>
      <c r="AP59" s="12"/>
      <c r="AQ59" s="12"/>
      <c r="AR59" s="12"/>
      <c r="AS59" s="12"/>
      <c r="AT59" s="12"/>
      <c r="AU59" s="12"/>
      <c r="AV59" s="12"/>
      <c r="AW59" s="12"/>
      <c r="AX59" s="12"/>
      <c r="AY59" s="12"/>
      <c r="AZ59" s="12"/>
      <c r="BA59" s="12"/>
      <c r="BB59" s="12"/>
      <c r="BC59" s="12"/>
      <c r="BD59" s="12"/>
      <c r="BE59" s="12"/>
      <c r="BF59" s="12"/>
      <c r="BG59" s="12"/>
      <c r="BH59" s="12"/>
      <c r="BI59" s="12"/>
      <c r="BJ59" s="12"/>
      <c r="BK59" s="12"/>
      <c r="BL59" s="12"/>
      <c r="BM59" s="12"/>
      <c r="BN59" s="12"/>
      <c r="BO59" s="12"/>
      <c r="BP59" s="12"/>
      <c r="BQ59" s="12"/>
      <c r="BR59" s="12"/>
      <c r="BS59" s="12"/>
      <c r="BT59" s="12"/>
      <c r="BU59" s="12"/>
      <c r="BV59" s="12"/>
      <c r="BW59" s="12"/>
      <c r="BX59" s="12"/>
      <c r="BY59" s="12"/>
      <c r="BZ59" s="12"/>
      <c r="CA59" s="12"/>
      <c r="CB59" s="12"/>
      <c r="CC59" s="12"/>
      <c r="CD59" s="12"/>
      <c r="CE59" s="12"/>
      <c r="CF59" s="12"/>
      <c r="CG59" s="12"/>
      <c r="CH59" s="12"/>
      <c r="CI59" s="12"/>
      <c r="CJ59" s="12"/>
      <c r="CK59" s="12"/>
      <c r="CL59" s="13"/>
    </row>
    <row r="60" spans="1:90" x14ac:dyDescent="0.3">
      <c r="A60" s="72"/>
      <c r="B60" s="30"/>
      <c r="C60" s="30"/>
      <c r="D60" s="30"/>
      <c r="E60" s="10"/>
      <c r="F60" s="10"/>
      <c r="G60" s="10"/>
      <c r="H60" s="10"/>
      <c r="I60" s="10"/>
      <c r="J60" s="10"/>
      <c r="K60" s="10"/>
      <c r="L60" s="10"/>
      <c r="M60" s="10"/>
      <c r="N60" s="10"/>
      <c r="O60" s="10"/>
      <c r="P60" s="10"/>
      <c r="Q60" s="10"/>
      <c r="R60" s="10"/>
      <c r="S60" s="10"/>
      <c r="T60" s="10"/>
      <c r="U60" s="10"/>
      <c r="V60" s="10"/>
      <c r="W60" s="10"/>
      <c r="X60" s="10"/>
      <c r="Y60" s="10"/>
      <c r="Z60" s="10"/>
      <c r="AA60" s="10"/>
      <c r="AB60" s="10"/>
      <c r="AC60" s="10"/>
      <c r="AD60" s="10"/>
      <c r="AE60" s="10"/>
      <c r="AF60" s="10"/>
      <c r="AG60" s="10"/>
      <c r="AH60" s="10"/>
      <c r="AI60" s="10"/>
      <c r="AJ60" s="10"/>
      <c r="AK60" s="10"/>
      <c r="AL60" s="10"/>
      <c r="AM60" s="10"/>
      <c r="AN60" s="10"/>
      <c r="AO60" s="10"/>
      <c r="AP60" s="10"/>
      <c r="AQ60" s="10"/>
      <c r="AR60" s="10"/>
      <c r="AS60" s="10"/>
      <c r="AT60" s="10"/>
      <c r="AU60" s="10"/>
      <c r="AV60" s="10"/>
      <c r="AW60" s="10"/>
      <c r="AX60" s="10"/>
      <c r="AY60" s="10"/>
      <c r="AZ60" s="10"/>
      <c r="BA60" s="10"/>
      <c r="BB60" s="10"/>
      <c r="BC60" s="10"/>
      <c r="BD60" s="10"/>
      <c r="BE60" s="10"/>
      <c r="BF60" s="10"/>
      <c r="BG60" s="10"/>
      <c r="BH60" s="10"/>
      <c r="BI60" s="10"/>
      <c r="BJ60" s="10"/>
      <c r="BK60" s="10"/>
      <c r="BL60" s="10"/>
      <c r="BM60" s="10"/>
      <c r="BN60" s="10"/>
      <c r="BO60" s="10"/>
      <c r="BP60" s="10"/>
      <c r="BQ60" s="10"/>
      <c r="BR60" s="10"/>
      <c r="BS60" s="10"/>
      <c r="BT60" s="10"/>
      <c r="BU60" s="10"/>
      <c r="BV60" s="10"/>
      <c r="BW60" s="10"/>
      <c r="BX60" s="10"/>
      <c r="BY60" s="10"/>
      <c r="BZ60" s="10"/>
      <c r="CA60" s="10"/>
      <c r="CB60" s="10"/>
      <c r="CC60" s="10"/>
      <c r="CD60" s="10"/>
      <c r="CE60" s="10"/>
      <c r="CF60" s="10"/>
      <c r="CG60" s="10"/>
      <c r="CH60" s="10"/>
      <c r="CI60" s="10"/>
      <c r="CJ60" s="10"/>
      <c r="CK60" s="10"/>
      <c r="CL60" s="11"/>
    </row>
    <row r="61" spans="1:90" x14ac:dyDescent="0.3">
      <c r="A61" s="147"/>
      <c r="B61" s="7"/>
      <c r="C61" s="77"/>
      <c r="D61" s="31"/>
      <c r="E61" s="15"/>
      <c r="F61" s="15"/>
      <c r="G61" s="12"/>
      <c r="H61" s="12"/>
      <c r="I61" s="12"/>
      <c r="J61" s="12"/>
      <c r="K61" s="12"/>
      <c r="L61" s="12"/>
      <c r="M61" s="12"/>
      <c r="N61" s="12"/>
      <c r="O61" s="12"/>
      <c r="P61" s="12"/>
      <c r="Q61" s="12"/>
      <c r="R61" s="12"/>
      <c r="S61" s="12"/>
      <c r="T61" s="12"/>
      <c r="U61" s="12"/>
      <c r="V61" s="12"/>
      <c r="W61" s="12"/>
      <c r="X61" s="12"/>
      <c r="Y61" s="12"/>
      <c r="Z61" s="12"/>
      <c r="AA61" s="12"/>
      <c r="AB61" s="12"/>
      <c r="AC61" s="12"/>
      <c r="AD61" s="12"/>
      <c r="AE61" s="12"/>
      <c r="AF61" s="12"/>
      <c r="AG61" s="12"/>
      <c r="AH61" s="12"/>
      <c r="AI61" s="12"/>
      <c r="AJ61" s="12"/>
      <c r="AK61" s="12"/>
      <c r="AL61" s="12"/>
      <c r="AM61" s="12"/>
      <c r="AN61" s="12"/>
      <c r="AO61" s="12"/>
      <c r="AP61" s="12"/>
      <c r="AQ61" s="12"/>
      <c r="AR61" s="12"/>
      <c r="AS61" s="12"/>
      <c r="AT61" s="12"/>
      <c r="AU61" s="12"/>
      <c r="AV61" s="12"/>
      <c r="AW61" s="12"/>
      <c r="AX61" s="12"/>
      <c r="AY61" s="12"/>
      <c r="AZ61" s="12"/>
      <c r="BA61" s="12"/>
      <c r="BB61" s="12"/>
      <c r="BC61" s="12"/>
      <c r="BD61" s="12"/>
      <c r="BE61" s="12"/>
      <c r="BF61" s="12"/>
      <c r="BG61" s="12"/>
      <c r="BH61" s="12"/>
      <c r="BI61" s="12"/>
      <c r="BJ61" s="12"/>
      <c r="BK61" s="12"/>
      <c r="BL61" s="12"/>
      <c r="BM61" s="12"/>
      <c r="BN61" s="12"/>
      <c r="BO61" s="12"/>
      <c r="BP61" s="12"/>
      <c r="BQ61" s="12"/>
      <c r="BR61" s="12"/>
      <c r="BS61" s="12"/>
      <c r="BT61" s="12"/>
      <c r="BU61" s="12"/>
      <c r="BV61" s="12"/>
      <c r="BW61" s="12"/>
      <c r="BX61" s="12"/>
      <c r="BY61" s="12"/>
      <c r="BZ61" s="12"/>
      <c r="CA61" s="12"/>
      <c r="CB61" s="12"/>
      <c r="CC61" s="12"/>
      <c r="CD61" s="12"/>
      <c r="CE61" s="12"/>
      <c r="CF61" s="12"/>
      <c r="CG61" s="12"/>
      <c r="CH61" s="12"/>
      <c r="CI61" s="12"/>
      <c r="CJ61" s="12"/>
      <c r="CK61" s="12"/>
      <c r="CL61" s="13"/>
    </row>
    <row r="62" spans="1:90" x14ac:dyDescent="0.3">
      <c r="A62" s="147"/>
      <c r="B62" s="7"/>
      <c r="C62" s="77"/>
      <c r="D62" s="32"/>
      <c r="E62" s="15"/>
      <c r="F62" s="15"/>
      <c r="G62" s="12"/>
      <c r="H62" s="12"/>
      <c r="I62" s="12"/>
      <c r="J62" s="12"/>
      <c r="K62" s="12"/>
      <c r="L62" s="12"/>
      <c r="M62" s="12"/>
      <c r="N62" s="12"/>
      <c r="O62" s="12"/>
      <c r="P62" s="12"/>
      <c r="Q62" s="12"/>
      <c r="R62" s="12"/>
      <c r="S62" s="12"/>
      <c r="T62" s="12"/>
      <c r="U62" s="12"/>
      <c r="V62" s="12"/>
      <c r="W62" s="12"/>
      <c r="X62" s="12"/>
      <c r="Y62" s="12"/>
      <c r="Z62" s="12"/>
      <c r="AA62" s="12"/>
      <c r="AB62" s="12"/>
      <c r="AC62" s="12"/>
      <c r="AD62" s="12"/>
      <c r="AE62" s="12"/>
      <c r="AF62" s="12"/>
      <c r="AG62" s="12"/>
      <c r="AH62" s="12"/>
      <c r="AI62" s="12"/>
      <c r="AJ62" s="12"/>
      <c r="AK62" s="12"/>
      <c r="AL62" s="12"/>
      <c r="AM62" s="12"/>
      <c r="AN62" s="12"/>
      <c r="AO62" s="12"/>
      <c r="AP62" s="12"/>
      <c r="AQ62" s="12"/>
      <c r="AR62" s="12"/>
      <c r="AS62" s="12"/>
      <c r="AT62" s="12"/>
      <c r="AU62" s="12"/>
      <c r="AV62" s="12"/>
      <c r="AW62" s="12"/>
      <c r="AX62" s="12"/>
      <c r="AY62" s="12"/>
      <c r="AZ62" s="12"/>
      <c r="BA62" s="12"/>
      <c r="BB62" s="12"/>
      <c r="BC62" s="12"/>
      <c r="BD62" s="12"/>
      <c r="BE62" s="12"/>
      <c r="BF62" s="12"/>
      <c r="BG62" s="12"/>
      <c r="BH62" s="12"/>
      <c r="BI62" s="12"/>
      <c r="BJ62" s="12"/>
      <c r="BK62" s="12"/>
      <c r="BL62" s="12"/>
      <c r="BM62" s="12"/>
      <c r="BN62" s="12"/>
      <c r="BO62" s="12"/>
      <c r="BP62" s="12"/>
      <c r="BQ62" s="12"/>
      <c r="BR62" s="12"/>
      <c r="BS62" s="12"/>
      <c r="BT62" s="12"/>
      <c r="BU62" s="12"/>
      <c r="BV62" s="12"/>
      <c r="BW62" s="12"/>
      <c r="BX62" s="12"/>
      <c r="BY62" s="12"/>
      <c r="BZ62" s="12"/>
      <c r="CA62" s="12"/>
      <c r="CB62" s="12"/>
      <c r="CC62" s="12"/>
      <c r="CD62" s="12"/>
      <c r="CE62" s="12"/>
      <c r="CF62" s="12"/>
      <c r="CG62" s="12"/>
      <c r="CH62" s="12"/>
      <c r="CI62" s="12"/>
      <c r="CJ62" s="12"/>
      <c r="CK62" s="12"/>
      <c r="CL62" s="13"/>
    </row>
    <row r="63" spans="1:90" x14ac:dyDescent="0.3">
      <c r="A63" s="147"/>
      <c r="B63" s="7"/>
      <c r="C63" s="77"/>
      <c r="D63" s="32"/>
      <c r="E63" s="15"/>
      <c r="F63" s="15"/>
      <c r="G63" s="12"/>
      <c r="H63" s="12"/>
      <c r="I63" s="12"/>
      <c r="J63" s="12"/>
      <c r="K63" s="12"/>
      <c r="L63" s="12"/>
      <c r="M63" s="12"/>
      <c r="N63" s="12"/>
      <c r="O63" s="12"/>
      <c r="P63" s="12"/>
      <c r="Q63" s="12"/>
      <c r="R63" s="12"/>
      <c r="S63" s="12"/>
      <c r="T63" s="12"/>
      <c r="U63" s="12"/>
      <c r="V63" s="12"/>
      <c r="W63" s="12"/>
      <c r="X63" s="12"/>
      <c r="Y63" s="12"/>
      <c r="Z63" s="12"/>
      <c r="AA63" s="12"/>
      <c r="AB63" s="12"/>
      <c r="AC63" s="12"/>
      <c r="AD63" s="12"/>
      <c r="AE63" s="12"/>
      <c r="AF63" s="12"/>
      <c r="AG63" s="12"/>
      <c r="AH63" s="12"/>
      <c r="AI63" s="12"/>
      <c r="AJ63" s="12"/>
      <c r="AK63" s="12"/>
      <c r="AL63" s="12"/>
      <c r="AM63" s="12"/>
      <c r="AN63" s="12"/>
      <c r="AO63" s="12"/>
      <c r="AP63" s="12"/>
      <c r="AQ63" s="12"/>
      <c r="AR63" s="12"/>
      <c r="AS63" s="12"/>
      <c r="AT63" s="12"/>
      <c r="AU63" s="12"/>
      <c r="AV63" s="12"/>
      <c r="AW63" s="12"/>
      <c r="AX63" s="12"/>
      <c r="AY63" s="12"/>
      <c r="AZ63" s="12"/>
      <c r="BA63" s="12"/>
      <c r="BB63" s="12"/>
      <c r="BC63" s="12"/>
      <c r="BD63" s="12"/>
      <c r="BE63" s="12"/>
      <c r="BF63" s="12"/>
      <c r="BG63" s="12"/>
      <c r="BH63" s="12"/>
      <c r="BI63" s="12"/>
      <c r="BJ63" s="12"/>
      <c r="BK63" s="12"/>
      <c r="BL63" s="12"/>
      <c r="BM63" s="12"/>
      <c r="BN63" s="12"/>
      <c r="BO63" s="12"/>
      <c r="BP63" s="12"/>
      <c r="BQ63" s="12"/>
      <c r="BR63" s="12"/>
      <c r="BS63" s="12"/>
      <c r="BT63" s="12"/>
      <c r="BU63" s="12"/>
      <c r="BV63" s="12"/>
      <c r="BW63" s="12"/>
      <c r="BX63" s="12"/>
      <c r="BY63" s="12"/>
      <c r="BZ63" s="12"/>
      <c r="CA63" s="12"/>
      <c r="CB63" s="12"/>
      <c r="CC63" s="12"/>
      <c r="CD63" s="12"/>
      <c r="CE63" s="12"/>
      <c r="CF63" s="12"/>
      <c r="CG63" s="12"/>
      <c r="CH63" s="12"/>
      <c r="CI63" s="12"/>
      <c r="CJ63" s="12"/>
      <c r="CK63" s="12"/>
      <c r="CL63" s="13"/>
    </row>
    <row r="64" spans="1:90" x14ac:dyDescent="0.3">
      <c r="A64" s="73" t="s">
        <v>200</v>
      </c>
      <c r="B64" s="10"/>
      <c r="C64" s="10"/>
      <c r="D64" s="10"/>
      <c r="E64" s="10"/>
      <c r="F64" s="10"/>
      <c r="G64" s="10"/>
      <c r="H64" s="10"/>
      <c r="I64" s="10"/>
      <c r="J64" s="10"/>
      <c r="K64" s="10"/>
      <c r="L64" s="10"/>
      <c r="M64" s="10"/>
      <c r="N64" s="10"/>
      <c r="O64" s="10"/>
      <c r="P64" s="10"/>
      <c r="Q64" s="10"/>
      <c r="R64" s="10"/>
      <c r="S64" s="10"/>
      <c r="T64" s="10"/>
      <c r="U64" s="10"/>
      <c r="V64" s="10"/>
      <c r="W64" s="10"/>
      <c r="X64" s="10"/>
      <c r="Y64" s="10"/>
      <c r="Z64" s="10"/>
      <c r="AA64" s="10"/>
      <c r="AB64" s="10"/>
      <c r="AC64" s="10"/>
      <c r="AD64" s="10"/>
      <c r="AE64" s="10"/>
      <c r="AF64" s="10"/>
      <c r="AG64" s="10"/>
      <c r="AH64" s="10"/>
      <c r="AI64" s="10"/>
      <c r="AJ64" s="10"/>
      <c r="AK64" s="10"/>
      <c r="AL64" s="10"/>
      <c r="AM64" s="10"/>
      <c r="AN64" s="10"/>
      <c r="AO64" s="10"/>
      <c r="AP64" s="10"/>
      <c r="AQ64" s="10"/>
      <c r="AR64" s="10"/>
      <c r="AS64" s="10"/>
      <c r="AT64" s="10"/>
      <c r="AU64" s="10"/>
      <c r="AV64" s="10"/>
      <c r="AW64" s="10"/>
      <c r="AX64" s="10"/>
      <c r="AY64" s="10"/>
      <c r="AZ64" s="10"/>
      <c r="BA64" s="10"/>
      <c r="BB64" s="10"/>
      <c r="BC64" s="10"/>
      <c r="BD64" s="10"/>
      <c r="BE64" s="10"/>
      <c r="BF64" s="10"/>
      <c r="BG64" s="10"/>
      <c r="BH64" s="10"/>
      <c r="BI64" s="10"/>
      <c r="BJ64" s="10"/>
      <c r="BK64" s="10"/>
      <c r="BL64" s="10"/>
      <c r="BM64" s="10"/>
      <c r="BN64" s="10"/>
      <c r="BO64" s="10"/>
      <c r="BP64" s="10"/>
      <c r="BQ64" s="10"/>
      <c r="BR64" s="10"/>
      <c r="BS64" s="10"/>
      <c r="BT64" s="10"/>
      <c r="BU64" s="10"/>
      <c r="BV64" s="10"/>
      <c r="BW64" s="10"/>
      <c r="BX64" s="10"/>
      <c r="BY64" s="10"/>
      <c r="BZ64" s="10"/>
      <c r="CA64" s="10"/>
      <c r="CB64" s="10"/>
      <c r="CC64" s="10"/>
      <c r="CD64" s="10"/>
      <c r="CE64" s="10"/>
      <c r="CF64" s="10"/>
      <c r="CG64" s="10"/>
      <c r="CH64" s="10"/>
      <c r="CI64" s="10"/>
      <c r="CJ64" s="10"/>
      <c r="CK64" s="10"/>
      <c r="CL64" s="11"/>
    </row>
    <row r="65" spans="1:90" x14ac:dyDescent="0.3">
      <c r="A65" s="147" t="s">
        <v>13</v>
      </c>
      <c r="B65" s="70">
        <v>0</v>
      </c>
      <c r="C65" s="26"/>
      <c r="D65" s="27"/>
      <c r="E65" s="27"/>
      <c r="F65" s="27"/>
      <c r="G65" s="27"/>
      <c r="H65" s="12"/>
      <c r="I65" s="12"/>
      <c r="J65" s="12"/>
      <c r="K65" s="12"/>
      <c r="L65" s="12"/>
      <c r="M65" s="12"/>
      <c r="N65" s="12"/>
      <c r="O65" s="12"/>
      <c r="P65" s="12"/>
      <c r="Q65" s="12"/>
      <c r="R65" s="12"/>
      <c r="S65" s="12"/>
      <c r="T65" s="12"/>
      <c r="U65" s="12"/>
      <c r="V65" s="12"/>
      <c r="W65" s="12"/>
      <c r="X65" s="12"/>
      <c r="Y65" s="12"/>
      <c r="Z65" s="12"/>
      <c r="AA65" s="12"/>
      <c r="AB65" s="12"/>
      <c r="AC65" s="12"/>
      <c r="AD65" s="12"/>
      <c r="AE65" s="12"/>
      <c r="AF65" s="12"/>
      <c r="AG65" s="12"/>
      <c r="AH65" s="12"/>
      <c r="AI65" s="12"/>
      <c r="AJ65" s="12"/>
      <c r="AK65" s="12"/>
      <c r="AL65" s="12"/>
      <c r="AM65" s="12"/>
      <c r="AN65" s="12"/>
      <c r="AO65" s="12"/>
      <c r="AP65" s="12"/>
      <c r="AQ65" s="12"/>
      <c r="AR65" s="12"/>
      <c r="AS65" s="12"/>
      <c r="AT65" s="12"/>
      <c r="AU65" s="12"/>
      <c r="AV65" s="12"/>
      <c r="AW65" s="12"/>
      <c r="AX65" s="12"/>
      <c r="AY65" s="12"/>
      <c r="AZ65" s="12"/>
      <c r="BA65" s="12"/>
      <c r="BB65" s="12"/>
      <c r="BC65" s="12"/>
      <c r="BD65" s="12"/>
      <c r="BE65" s="12"/>
      <c r="BF65" s="12"/>
      <c r="BG65" s="12"/>
      <c r="BH65" s="12"/>
      <c r="BI65" s="12"/>
      <c r="BJ65" s="12"/>
      <c r="BK65" s="12"/>
      <c r="BL65" s="12"/>
      <c r="BM65" s="12"/>
      <c r="BN65" s="12"/>
      <c r="BO65" s="12"/>
      <c r="BP65" s="12"/>
      <c r="BQ65" s="12"/>
      <c r="BR65" s="12"/>
      <c r="BS65" s="12"/>
      <c r="BT65" s="12"/>
      <c r="BU65" s="12"/>
      <c r="BV65" s="12"/>
      <c r="BW65" s="12"/>
      <c r="BX65" s="12"/>
      <c r="BY65" s="12"/>
      <c r="BZ65" s="12"/>
      <c r="CA65" s="12"/>
      <c r="CB65" s="12"/>
      <c r="CC65" s="12"/>
      <c r="CD65" s="12"/>
      <c r="CE65" s="12"/>
      <c r="CF65" s="12"/>
      <c r="CG65" s="12"/>
      <c r="CH65" s="12"/>
      <c r="CI65" s="12"/>
      <c r="CJ65" s="12"/>
      <c r="CK65" s="12"/>
      <c r="CL65" s="13"/>
    </row>
    <row r="66" spans="1:90" s="35" customFormat="1" x14ac:dyDescent="0.3">
      <c r="A66" s="74" t="s">
        <v>65</v>
      </c>
      <c r="B66" s="23"/>
      <c r="C66" s="22"/>
      <c r="D66" s="147" t="s">
        <v>569</v>
      </c>
      <c r="E66" s="81">
        <v>0</v>
      </c>
      <c r="F66" s="21"/>
      <c r="G66" s="21"/>
      <c r="H66" s="10"/>
      <c r="I66" s="10"/>
      <c r="J66" s="10"/>
      <c r="K66" s="10"/>
      <c r="L66" s="10"/>
      <c r="M66" s="10"/>
      <c r="N66" s="10"/>
      <c r="O66" s="10"/>
      <c r="P66" s="10"/>
      <c r="Q66" s="10"/>
      <c r="R66" s="10"/>
      <c r="S66" s="10"/>
      <c r="T66" s="10"/>
      <c r="U66" s="10"/>
      <c r="V66" s="10"/>
      <c r="W66" s="10"/>
      <c r="X66" s="10"/>
      <c r="Y66" s="10"/>
      <c r="Z66" s="10"/>
      <c r="AA66" s="10"/>
      <c r="AB66" s="10"/>
      <c r="AC66" s="10"/>
      <c r="AD66" s="10"/>
      <c r="AE66" s="10"/>
      <c r="AF66" s="10"/>
      <c r="AG66" s="10"/>
      <c r="AH66" s="10"/>
      <c r="AI66" s="10"/>
      <c r="AJ66" s="10"/>
      <c r="AK66" s="10"/>
      <c r="AL66" s="10"/>
      <c r="AM66" s="10"/>
      <c r="AN66" s="10"/>
      <c r="AO66" s="10"/>
      <c r="AP66" s="10"/>
      <c r="AQ66" s="10"/>
      <c r="AR66" s="10"/>
      <c r="AS66" s="10"/>
      <c r="AT66" s="10"/>
      <c r="AU66" s="10"/>
      <c r="AV66" s="10"/>
      <c r="AW66" s="10"/>
      <c r="AX66" s="10"/>
      <c r="AY66" s="10"/>
      <c r="AZ66" s="10"/>
      <c r="BA66" s="10"/>
      <c r="BB66" s="10"/>
      <c r="BC66" s="10"/>
      <c r="BD66" s="10"/>
      <c r="BE66" s="10"/>
      <c r="BF66" s="10"/>
      <c r="BG66" s="10"/>
      <c r="BH66" s="10"/>
      <c r="BI66" s="10"/>
      <c r="BJ66" s="10"/>
      <c r="BK66" s="10"/>
      <c r="BL66" s="10"/>
      <c r="BM66" s="10"/>
      <c r="BN66" s="10"/>
      <c r="BO66" s="10"/>
      <c r="BP66" s="10"/>
      <c r="BQ66" s="10"/>
      <c r="BR66" s="10"/>
      <c r="BS66" s="10"/>
      <c r="BT66" s="10"/>
      <c r="BU66" s="10"/>
      <c r="BV66" s="10"/>
      <c r="BW66" s="10"/>
      <c r="BX66" s="10"/>
      <c r="BY66" s="10"/>
      <c r="BZ66" s="10"/>
      <c r="CA66" s="10"/>
      <c r="CB66" s="10"/>
      <c r="CC66" s="10"/>
      <c r="CD66" s="10"/>
      <c r="CE66" s="10"/>
      <c r="CF66" s="10"/>
      <c r="CG66" s="10"/>
      <c r="CH66" s="10"/>
      <c r="CI66" s="10"/>
      <c r="CJ66" s="10"/>
      <c r="CK66" s="10"/>
      <c r="CL66" s="11"/>
    </row>
    <row r="67" spans="1:90" x14ac:dyDescent="0.3">
      <c r="A67" s="36" t="s">
        <v>14</v>
      </c>
      <c r="B67" s="147" t="s">
        <v>1</v>
      </c>
      <c r="C67" s="81">
        <v>1</v>
      </c>
      <c r="D67" s="147" t="s">
        <v>570</v>
      </c>
      <c r="E67" s="81">
        <v>0</v>
      </c>
      <c r="F67" s="22"/>
      <c r="G67" s="22"/>
      <c r="H67" s="22"/>
      <c r="I67" s="22"/>
      <c r="J67" s="22"/>
      <c r="K67" s="22"/>
      <c r="L67" s="22"/>
      <c r="M67" s="22"/>
      <c r="N67" s="22"/>
      <c r="O67" s="22"/>
      <c r="P67" s="22"/>
      <c r="Q67" s="22"/>
      <c r="R67" s="22"/>
      <c r="S67" s="22"/>
      <c r="T67" s="22"/>
      <c r="U67" s="22"/>
      <c r="V67" s="22"/>
      <c r="W67" s="22"/>
      <c r="X67" s="22"/>
      <c r="Y67" s="22"/>
      <c r="Z67" s="22"/>
      <c r="AA67" s="22"/>
      <c r="AB67" s="22"/>
      <c r="AC67" s="22"/>
      <c r="AD67" s="22"/>
      <c r="AE67" s="22"/>
      <c r="AF67" s="22"/>
      <c r="AG67" s="22"/>
      <c r="AH67" s="22"/>
      <c r="AI67" s="22"/>
      <c r="AJ67" s="22"/>
      <c r="AK67" s="22"/>
      <c r="AL67" s="22"/>
      <c r="AM67" s="22"/>
      <c r="AN67" s="22"/>
      <c r="AO67" s="22"/>
      <c r="AP67" s="22"/>
      <c r="AQ67" s="22"/>
      <c r="AR67" s="22"/>
      <c r="AS67" s="22"/>
      <c r="AT67" s="22"/>
      <c r="AU67" s="22"/>
      <c r="AV67" s="22"/>
      <c r="AW67" s="22"/>
      <c r="AX67" s="22"/>
      <c r="AY67" s="22"/>
      <c r="AZ67" s="22"/>
      <c r="BA67" s="22"/>
      <c r="BB67" s="22"/>
      <c r="BC67" s="22"/>
      <c r="BD67" s="22"/>
      <c r="BE67" s="22"/>
      <c r="BF67" s="22"/>
      <c r="BG67" s="22"/>
      <c r="BH67" s="22"/>
      <c r="BI67" s="22"/>
      <c r="BJ67" s="22"/>
      <c r="BK67" s="22"/>
      <c r="BL67" s="22"/>
      <c r="BM67" s="22"/>
      <c r="BN67" s="22"/>
      <c r="BO67" s="22"/>
      <c r="BP67" s="22"/>
      <c r="BQ67" s="22"/>
      <c r="BR67" s="22"/>
      <c r="BS67" s="22"/>
      <c r="BT67" s="22"/>
      <c r="BU67" s="22"/>
      <c r="BV67" s="22"/>
      <c r="BW67" s="22"/>
      <c r="BX67" s="22"/>
      <c r="BY67" s="22"/>
      <c r="BZ67" s="22"/>
      <c r="CA67" s="22"/>
      <c r="CB67" s="22"/>
      <c r="CC67" s="22"/>
      <c r="CD67" s="22"/>
      <c r="CE67" s="22"/>
      <c r="CF67" s="22"/>
      <c r="CG67" s="22"/>
      <c r="CH67" s="22"/>
      <c r="CI67" s="22"/>
      <c r="CJ67" s="22"/>
      <c r="CK67" s="22"/>
      <c r="CL67" s="37"/>
    </row>
    <row r="68" spans="1:90" ht="14.4" customHeight="1" x14ac:dyDescent="0.3">
      <c r="A68" s="447" t="s">
        <v>15</v>
      </c>
      <c r="B68" s="39" t="s">
        <v>16</v>
      </c>
      <c r="C68" s="39"/>
      <c r="D68" s="443">
        <v>1</v>
      </c>
      <c r="H68" s="12"/>
      <c r="I68" s="12"/>
      <c r="J68" s="12"/>
      <c r="K68" s="12"/>
      <c r="L68" s="12"/>
      <c r="M68" s="12"/>
      <c r="N68" s="12"/>
      <c r="O68" s="12"/>
      <c r="P68" s="12"/>
      <c r="Q68" s="12"/>
      <c r="R68" s="12"/>
      <c r="S68" s="12"/>
      <c r="T68" s="12"/>
      <c r="U68" s="12"/>
      <c r="V68" s="12"/>
      <c r="W68" s="12"/>
      <c r="X68" s="12"/>
      <c r="Y68" s="12"/>
      <c r="Z68" s="12"/>
      <c r="AA68" s="12"/>
      <c r="AB68" s="12"/>
      <c r="AC68" s="12"/>
      <c r="AD68" s="12"/>
      <c r="AE68" s="12"/>
      <c r="AF68" s="12"/>
      <c r="AG68" s="12"/>
      <c r="AH68" s="12"/>
      <c r="AI68" s="12"/>
      <c r="AJ68" s="12"/>
      <c r="AK68" s="12"/>
      <c r="AL68" s="12"/>
      <c r="AM68" s="12"/>
      <c r="AN68" s="12"/>
      <c r="AO68" s="12"/>
      <c r="AP68" s="12"/>
      <c r="AQ68" s="12"/>
      <c r="AR68" s="12"/>
      <c r="AS68" s="12"/>
      <c r="AT68" s="12"/>
      <c r="AU68" s="12"/>
      <c r="AV68" s="12"/>
      <c r="AW68" s="12"/>
      <c r="AX68" s="12"/>
      <c r="AY68" s="12"/>
      <c r="AZ68" s="12"/>
      <c r="BA68" s="12"/>
      <c r="BB68" s="12"/>
      <c r="BC68" s="12"/>
      <c r="BD68" s="12"/>
      <c r="BE68" s="12"/>
      <c r="BF68" s="12"/>
      <c r="BG68" s="12"/>
      <c r="BH68" s="12"/>
      <c r="BI68" s="12"/>
      <c r="BJ68" s="12"/>
      <c r="BK68" s="12"/>
      <c r="BL68" s="12"/>
      <c r="BM68" s="12"/>
      <c r="BN68" s="12"/>
      <c r="BO68" s="12"/>
      <c r="BP68" s="12"/>
      <c r="BQ68" s="12"/>
      <c r="BR68" s="12"/>
      <c r="BS68" s="12"/>
      <c r="BT68" s="12"/>
      <c r="BU68" s="12"/>
      <c r="BV68" s="12"/>
      <c r="BW68" s="12"/>
      <c r="BX68" s="12"/>
      <c r="BY68" s="12"/>
      <c r="BZ68" s="12"/>
      <c r="CA68" s="12"/>
      <c r="CB68" s="12"/>
      <c r="CC68" s="12"/>
      <c r="CD68" s="12"/>
      <c r="CE68" s="12"/>
      <c r="CF68" s="12"/>
      <c r="CG68" s="12"/>
      <c r="CH68" s="12"/>
      <c r="CI68" s="12"/>
      <c r="CJ68" s="12"/>
      <c r="CK68" s="12"/>
      <c r="CL68" s="13"/>
    </row>
    <row r="69" spans="1:90" x14ac:dyDescent="0.3">
      <c r="A69" s="448"/>
      <c r="B69" s="39" t="s">
        <v>19</v>
      </c>
      <c r="C69" s="39"/>
      <c r="D69" s="443"/>
      <c r="H69" s="12"/>
      <c r="I69" s="12"/>
      <c r="J69" s="12"/>
      <c r="K69" s="12"/>
      <c r="L69" s="12"/>
      <c r="M69" s="12"/>
      <c r="N69" s="12"/>
      <c r="O69" s="12"/>
      <c r="P69" s="12"/>
      <c r="Q69" s="12"/>
      <c r="R69" s="12"/>
      <c r="S69" s="12"/>
      <c r="T69" s="12"/>
      <c r="U69" s="12"/>
      <c r="V69" s="12"/>
      <c r="W69" s="12"/>
      <c r="X69" s="12"/>
      <c r="Y69" s="12"/>
      <c r="Z69" s="12"/>
      <c r="AA69" s="12"/>
      <c r="AB69" s="12"/>
      <c r="AC69" s="12"/>
      <c r="AD69" s="12"/>
      <c r="AE69" s="12"/>
      <c r="AF69" s="12"/>
      <c r="AG69" s="12"/>
      <c r="AH69" s="12"/>
      <c r="AI69" s="12"/>
      <c r="AJ69" s="12"/>
      <c r="AK69" s="12"/>
      <c r="AL69" s="12"/>
      <c r="AM69" s="12"/>
      <c r="AN69" s="12"/>
      <c r="AO69" s="12"/>
      <c r="AP69" s="12"/>
      <c r="AQ69" s="12"/>
      <c r="AR69" s="12"/>
      <c r="AS69" s="12"/>
      <c r="AT69" s="12"/>
      <c r="AU69" s="12"/>
      <c r="AV69" s="12"/>
      <c r="AW69" s="12"/>
      <c r="AX69" s="12"/>
      <c r="AY69" s="12"/>
      <c r="AZ69" s="12"/>
      <c r="BA69" s="12"/>
      <c r="BB69" s="12"/>
      <c r="BC69" s="12"/>
      <c r="BD69" s="12"/>
      <c r="BE69" s="12"/>
      <c r="BF69" s="12"/>
      <c r="BG69" s="12"/>
      <c r="BH69" s="12"/>
      <c r="BI69" s="12"/>
      <c r="BJ69" s="12"/>
      <c r="BK69" s="12"/>
      <c r="BL69" s="12"/>
      <c r="BM69" s="12"/>
      <c r="BN69" s="12"/>
      <c r="BO69" s="12"/>
      <c r="BP69" s="12"/>
      <c r="BQ69" s="12"/>
      <c r="BR69" s="12"/>
      <c r="BS69" s="12"/>
      <c r="BT69" s="12"/>
      <c r="BU69" s="12"/>
      <c r="BV69" s="12"/>
      <c r="BW69" s="12"/>
      <c r="BX69" s="12"/>
      <c r="BY69" s="12"/>
      <c r="BZ69" s="12"/>
      <c r="CA69" s="12"/>
      <c r="CB69" s="12"/>
      <c r="CC69" s="12"/>
      <c r="CD69" s="12"/>
      <c r="CE69" s="12"/>
      <c r="CF69" s="12"/>
      <c r="CG69" s="12"/>
      <c r="CH69" s="12"/>
      <c r="CI69" s="12"/>
      <c r="CJ69" s="12"/>
      <c r="CK69" s="12"/>
      <c r="CL69" s="13"/>
    </row>
    <row r="70" spans="1:90" x14ac:dyDescent="0.3">
      <c r="A70" s="448"/>
      <c r="B70" s="39" t="s">
        <v>21</v>
      </c>
      <c r="C70" s="39"/>
      <c r="D70" s="443"/>
      <c r="H70" s="12"/>
      <c r="I70" s="12"/>
      <c r="J70" s="12"/>
      <c r="K70" s="12"/>
      <c r="L70" s="12"/>
      <c r="M70" s="12"/>
      <c r="N70" s="12"/>
      <c r="O70" s="12"/>
      <c r="P70" s="12"/>
      <c r="Q70" s="12"/>
      <c r="R70" s="12"/>
      <c r="S70" s="12"/>
      <c r="T70" s="12"/>
      <c r="U70" s="12"/>
      <c r="V70" s="12"/>
      <c r="W70" s="12"/>
      <c r="X70" s="12"/>
      <c r="Y70" s="12"/>
      <c r="Z70" s="12"/>
      <c r="AA70" s="12"/>
      <c r="AB70" s="12"/>
      <c r="AC70" s="12"/>
      <c r="AD70" s="12"/>
      <c r="AE70" s="12"/>
      <c r="AF70" s="12"/>
      <c r="AG70" s="12"/>
      <c r="AH70" s="12"/>
      <c r="AI70" s="12"/>
      <c r="AJ70" s="12"/>
      <c r="AK70" s="12"/>
      <c r="AL70" s="12"/>
      <c r="AM70" s="12"/>
      <c r="AN70" s="12"/>
      <c r="AO70" s="12"/>
      <c r="AP70" s="12"/>
      <c r="AQ70" s="12"/>
      <c r="AR70" s="12"/>
      <c r="AS70" s="12"/>
      <c r="AT70" s="12"/>
      <c r="AU70" s="12"/>
      <c r="AV70" s="12"/>
      <c r="AW70" s="12"/>
      <c r="AX70" s="12"/>
      <c r="AY70" s="12"/>
      <c r="AZ70" s="12"/>
      <c r="BA70" s="12"/>
      <c r="BB70" s="12"/>
      <c r="BC70" s="12"/>
      <c r="BD70" s="12"/>
      <c r="BE70" s="12"/>
      <c r="BF70" s="12"/>
      <c r="BG70" s="12"/>
      <c r="BH70" s="12"/>
      <c r="BI70" s="12"/>
      <c r="BJ70" s="12"/>
      <c r="BK70" s="12"/>
      <c r="BL70" s="12"/>
      <c r="BM70" s="12"/>
      <c r="BN70" s="12"/>
      <c r="BO70" s="12"/>
      <c r="BP70" s="12"/>
      <c r="BQ70" s="12"/>
      <c r="BR70" s="12"/>
      <c r="BS70" s="12"/>
      <c r="BT70" s="12"/>
      <c r="BU70" s="12"/>
      <c r="BV70" s="12"/>
      <c r="BW70" s="12"/>
      <c r="BX70" s="12"/>
      <c r="BY70" s="12"/>
      <c r="BZ70" s="12"/>
      <c r="CA70" s="12"/>
      <c r="CB70" s="12"/>
      <c r="CC70" s="12"/>
      <c r="CD70" s="12"/>
      <c r="CE70" s="12"/>
      <c r="CF70" s="12"/>
      <c r="CG70" s="12"/>
      <c r="CH70" s="12"/>
      <c r="CI70" s="12"/>
      <c r="CJ70" s="12"/>
      <c r="CK70" s="12"/>
      <c r="CL70" s="13"/>
    </row>
    <row r="71" spans="1:90" x14ac:dyDescent="0.3">
      <c r="A71" s="448"/>
      <c r="B71" s="39" t="s">
        <v>777</v>
      </c>
      <c r="C71" s="39"/>
      <c r="D71" s="443"/>
      <c r="H71" s="12"/>
      <c r="I71" s="12"/>
      <c r="J71" s="12"/>
      <c r="K71" s="12"/>
      <c r="L71" s="12"/>
      <c r="M71" s="12"/>
      <c r="N71" s="12"/>
      <c r="O71" s="12"/>
      <c r="P71" s="12"/>
      <c r="Q71" s="12"/>
      <c r="R71" s="12"/>
      <c r="S71" s="12"/>
      <c r="T71" s="12"/>
      <c r="U71" s="12"/>
      <c r="V71" s="12"/>
      <c r="W71" s="12"/>
      <c r="X71" s="12"/>
      <c r="Y71" s="12"/>
      <c r="Z71" s="12"/>
      <c r="AA71" s="12"/>
      <c r="AB71" s="12"/>
      <c r="AC71" s="12"/>
      <c r="AD71" s="12"/>
      <c r="AE71" s="12"/>
      <c r="AF71" s="12"/>
      <c r="AG71" s="12"/>
      <c r="AH71" s="12"/>
      <c r="AI71" s="12"/>
      <c r="AJ71" s="12"/>
      <c r="AK71" s="12"/>
      <c r="AL71" s="12"/>
      <c r="AM71" s="12"/>
      <c r="AN71" s="12"/>
      <c r="AO71" s="12"/>
      <c r="AP71" s="12"/>
      <c r="AQ71" s="12"/>
      <c r="AR71" s="12"/>
      <c r="AS71" s="12"/>
      <c r="AT71" s="12"/>
      <c r="AU71" s="12"/>
      <c r="AV71" s="12"/>
      <c r="AW71" s="12"/>
      <c r="AX71" s="12"/>
      <c r="AY71" s="12"/>
      <c r="AZ71" s="12"/>
      <c r="BA71" s="12"/>
      <c r="BB71" s="12"/>
      <c r="BC71" s="12"/>
      <c r="BD71" s="12"/>
      <c r="BE71" s="12"/>
      <c r="BF71" s="12"/>
      <c r="BG71" s="12"/>
      <c r="BH71" s="12"/>
      <c r="BI71" s="12"/>
      <c r="BJ71" s="12"/>
      <c r="BK71" s="12"/>
      <c r="BL71" s="12"/>
      <c r="BM71" s="12"/>
      <c r="BN71" s="12"/>
      <c r="BO71" s="12"/>
      <c r="BP71" s="12"/>
      <c r="BQ71" s="12"/>
      <c r="BR71" s="12"/>
      <c r="BS71" s="12"/>
      <c r="BT71" s="12"/>
      <c r="BU71" s="12"/>
      <c r="BV71" s="12"/>
      <c r="BW71" s="12"/>
      <c r="BX71" s="12"/>
      <c r="BY71" s="12"/>
      <c r="BZ71" s="12"/>
      <c r="CA71" s="12"/>
      <c r="CB71" s="12"/>
      <c r="CC71" s="12"/>
      <c r="CD71" s="12"/>
      <c r="CE71" s="12"/>
      <c r="CF71" s="12"/>
      <c r="CG71" s="12"/>
      <c r="CH71" s="12"/>
      <c r="CI71" s="12"/>
      <c r="CJ71" s="12"/>
      <c r="CK71" s="12"/>
      <c r="CL71" s="13"/>
    </row>
    <row r="72" spans="1:90" x14ac:dyDescent="0.3">
      <c r="A72" s="447" t="s">
        <v>17</v>
      </c>
      <c r="B72" s="39" t="s">
        <v>18</v>
      </c>
      <c r="C72" s="39"/>
      <c r="D72" s="443">
        <v>1</v>
      </c>
      <c r="H72" s="12"/>
      <c r="I72" s="12"/>
      <c r="J72" s="12"/>
      <c r="K72" s="12"/>
      <c r="L72" s="12"/>
      <c r="M72" s="12"/>
      <c r="N72" s="12"/>
      <c r="O72" s="12"/>
      <c r="P72" s="12"/>
      <c r="Q72" s="12"/>
      <c r="R72" s="12"/>
      <c r="S72" s="12"/>
      <c r="T72" s="12"/>
      <c r="U72" s="12"/>
      <c r="V72" s="12"/>
      <c r="W72" s="12"/>
      <c r="X72" s="12"/>
      <c r="Y72" s="12"/>
      <c r="Z72" s="12"/>
      <c r="AA72" s="12"/>
      <c r="AB72" s="12"/>
      <c r="AC72" s="12"/>
      <c r="AD72" s="12"/>
      <c r="AE72" s="12"/>
      <c r="AF72" s="12"/>
      <c r="AG72" s="12"/>
      <c r="AH72" s="12"/>
      <c r="AI72" s="12"/>
      <c r="AJ72" s="12"/>
      <c r="AK72" s="12"/>
      <c r="AL72" s="12"/>
      <c r="AM72" s="12"/>
      <c r="AN72" s="12"/>
      <c r="AO72" s="12"/>
      <c r="AP72" s="12"/>
      <c r="AQ72" s="12"/>
      <c r="AR72" s="12"/>
      <c r="AS72" s="12"/>
      <c r="AT72" s="12"/>
      <c r="AU72" s="12"/>
      <c r="AV72" s="12"/>
      <c r="AW72" s="12"/>
      <c r="AX72" s="12"/>
      <c r="AY72" s="12"/>
      <c r="AZ72" s="12"/>
      <c r="BA72" s="12"/>
      <c r="BB72" s="12"/>
      <c r="BC72" s="12"/>
      <c r="BD72" s="12"/>
      <c r="BE72" s="12"/>
      <c r="BF72" s="12"/>
      <c r="BG72" s="12"/>
      <c r="BH72" s="12"/>
      <c r="BI72" s="12"/>
      <c r="BJ72" s="12"/>
      <c r="BK72" s="12"/>
      <c r="BL72" s="12"/>
      <c r="BM72" s="12"/>
      <c r="BN72" s="12"/>
      <c r="BO72" s="12"/>
      <c r="BP72" s="12"/>
      <c r="BQ72" s="12"/>
      <c r="BR72" s="12"/>
      <c r="BS72" s="12"/>
      <c r="BT72" s="12"/>
      <c r="BU72" s="12"/>
      <c r="BV72" s="12"/>
      <c r="BW72" s="12"/>
      <c r="BX72" s="12"/>
      <c r="BY72" s="12"/>
      <c r="BZ72" s="12"/>
      <c r="CA72" s="12"/>
      <c r="CB72" s="12"/>
      <c r="CC72" s="12"/>
      <c r="CD72" s="12"/>
      <c r="CE72" s="12"/>
      <c r="CF72" s="12"/>
      <c r="CG72" s="12"/>
      <c r="CH72" s="12"/>
      <c r="CI72" s="12"/>
      <c r="CJ72" s="12"/>
      <c r="CK72" s="12"/>
      <c r="CL72" s="13"/>
    </row>
    <row r="73" spans="1:90" x14ac:dyDescent="0.3">
      <c r="A73" s="448"/>
      <c r="B73" s="39" t="s">
        <v>20</v>
      </c>
      <c r="C73" s="39"/>
      <c r="D73" s="443"/>
      <c r="H73" s="12"/>
      <c r="I73" s="12"/>
      <c r="J73" s="12"/>
      <c r="K73" s="12"/>
      <c r="L73" s="12"/>
      <c r="M73" s="12"/>
      <c r="N73" s="12"/>
      <c r="O73" s="12"/>
      <c r="P73" s="12"/>
      <c r="Q73" s="12"/>
      <c r="R73" s="12"/>
      <c r="S73" s="12"/>
      <c r="T73" s="12"/>
      <c r="U73" s="12"/>
      <c r="V73" s="12"/>
      <c r="W73" s="12"/>
      <c r="X73" s="12"/>
      <c r="Y73" s="12"/>
      <c r="Z73" s="12"/>
      <c r="AA73" s="12"/>
      <c r="AB73" s="12"/>
      <c r="AC73" s="12"/>
      <c r="AD73" s="12"/>
      <c r="AE73" s="12"/>
      <c r="AF73" s="12"/>
      <c r="AG73" s="12"/>
      <c r="AH73" s="12"/>
      <c r="AI73" s="12"/>
      <c r="AJ73" s="12"/>
      <c r="AK73" s="12"/>
      <c r="AL73" s="12"/>
      <c r="AM73" s="12"/>
      <c r="AN73" s="12"/>
      <c r="AO73" s="12"/>
      <c r="AP73" s="12"/>
      <c r="AQ73" s="12"/>
      <c r="AR73" s="12"/>
      <c r="AS73" s="12"/>
      <c r="AT73" s="12"/>
      <c r="AU73" s="12"/>
      <c r="AV73" s="12"/>
      <c r="AW73" s="12"/>
      <c r="AX73" s="12"/>
      <c r="AY73" s="12"/>
      <c r="AZ73" s="12"/>
      <c r="BA73" s="12"/>
      <c r="BB73" s="12"/>
      <c r="BC73" s="12"/>
      <c r="BD73" s="12"/>
      <c r="BE73" s="12"/>
      <c r="BF73" s="12"/>
      <c r="BG73" s="12"/>
      <c r="BH73" s="12"/>
      <c r="BI73" s="12"/>
      <c r="BJ73" s="12"/>
      <c r="BK73" s="12"/>
      <c r="BL73" s="12"/>
      <c r="BM73" s="12"/>
      <c r="BN73" s="12"/>
      <c r="BO73" s="12"/>
      <c r="BP73" s="12"/>
      <c r="BQ73" s="12"/>
      <c r="BR73" s="12"/>
      <c r="BS73" s="12"/>
      <c r="BT73" s="12"/>
      <c r="BU73" s="12"/>
      <c r="BV73" s="12"/>
      <c r="BW73" s="12"/>
      <c r="BX73" s="12"/>
      <c r="BY73" s="12"/>
      <c r="BZ73" s="12"/>
      <c r="CA73" s="12"/>
      <c r="CB73" s="12"/>
      <c r="CC73" s="12"/>
      <c r="CD73" s="12"/>
      <c r="CE73" s="12"/>
      <c r="CF73" s="12"/>
      <c r="CG73" s="12"/>
      <c r="CH73" s="12"/>
      <c r="CI73" s="12"/>
      <c r="CJ73" s="12"/>
      <c r="CK73" s="12"/>
      <c r="CL73" s="13"/>
    </row>
    <row r="74" spans="1:90" x14ac:dyDescent="0.3">
      <c r="A74" s="448"/>
      <c r="B74" s="39" t="s">
        <v>22</v>
      </c>
      <c r="C74" s="39"/>
      <c r="D74" s="443"/>
      <c r="E74" s="12"/>
      <c r="F74" s="12"/>
      <c r="G74" s="12"/>
      <c r="H74" s="12"/>
      <c r="I74" s="12"/>
      <c r="J74" s="12"/>
      <c r="K74" s="12"/>
      <c r="L74" s="12"/>
      <c r="M74" s="12"/>
      <c r="N74" s="12"/>
      <c r="O74" s="12"/>
      <c r="P74" s="12"/>
      <c r="Q74" s="12"/>
      <c r="R74" s="12"/>
      <c r="S74" s="12"/>
      <c r="T74" s="12"/>
      <c r="U74" s="12"/>
      <c r="V74" s="12"/>
      <c r="W74" s="12"/>
      <c r="X74" s="12"/>
      <c r="Y74" s="12"/>
      <c r="Z74" s="12"/>
      <c r="AA74" s="12"/>
      <c r="AB74" s="12"/>
      <c r="AC74" s="12"/>
      <c r="AD74" s="12"/>
      <c r="AE74" s="12"/>
      <c r="AF74" s="12"/>
      <c r="AG74" s="12"/>
      <c r="AH74" s="12"/>
      <c r="AI74" s="12"/>
      <c r="AJ74" s="12"/>
      <c r="AK74" s="12"/>
      <c r="AL74" s="12"/>
      <c r="AM74" s="12"/>
      <c r="AN74" s="12"/>
      <c r="AO74" s="12"/>
      <c r="AP74" s="12"/>
      <c r="AQ74" s="12"/>
      <c r="AR74" s="12"/>
      <c r="AS74" s="12"/>
      <c r="AT74" s="12"/>
      <c r="AU74" s="12"/>
      <c r="AV74" s="12"/>
      <c r="AW74" s="12"/>
      <c r="AX74" s="12"/>
      <c r="AY74" s="12"/>
      <c r="AZ74" s="12"/>
      <c r="BA74" s="12"/>
      <c r="BB74" s="12"/>
      <c r="BC74" s="12"/>
      <c r="BD74" s="12"/>
      <c r="BE74" s="12"/>
      <c r="BF74" s="12"/>
      <c r="BG74" s="12"/>
      <c r="BH74" s="12"/>
      <c r="BI74" s="12"/>
      <c r="BJ74" s="12"/>
      <c r="BK74" s="12"/>
      <c r="BL74" s="12"/>
      <c r="BM74" s="12"/>
      <c r="BN74" s="12"/>
      <c r="BO74" s="12"/>
      <c r="BP74" s="12"/>
      <c r="BQ74" s="12"/>
      <c r="BR74" s="12"/>
      <c r="BS74" s="12"/>
      <c r="BT74" s="12"/>
      <c r="BU74" s="12"/>
      <c r="BV74" s="12"/>
      <c r="BW74" s="12"/>
      <c r="BX74" s="12"/>
      <c r="BY74" s="12"/>
      <c r="BZ74" s="12"/>
      <c r="CA74" s="12"/>
      <c r="CB74" s="12"/>
      <c r="CC74" s="12"/>
      <c r="CD74" s="12"/>
      <c r="CE74" s="12"/>
      <c r="CF74" s="12"/>
      <c r="CG74" s="12"/>
      <c r="CH74" s="12"/>
      <c r="CI74" s="12"/>
      <c r="CJ74" s="12"/>
      <c r="CK74" s="12"/>
      <c r="CL74" s="13"/>
    </row>
    <row r="75" spans="1:90" x14ac:dyDescent="0.3">
      <c r="A75" s="448"/>
      <c r="B75" s="39" t="s">
        <v>778</v>
      </c>
      <c r="C75" s="39"/>
      <c r="D75" s="443"/>
      <c r="E75" s="12"/>
      <c r="F75" s="12"/>
      <c r="G75" s="12"/>
      <c r="H75" s="12"/>
      <c r="I75" s="12"/>
      <c r="J75" s="12"/>
      <c r="K75" s="12"/>
      <c r="L75" s="12"/>
      <c r="M75" s="12"/>
      <c r="N75" s="12"/>
      <c r="O75" s="12"/>
      <c r="P75" s="12"/>
      <c r="Q75" s="12"/>
      <c r="R75" s="12"/>
      <c r="S75" s="12"/>
      <c r="T75" s="12"/>
      <c r="U75" s="12"/>
      <c r="V75" s="12"/>
      <c r="W75" s="12"/>
      <c r="X75" s="12"/>
      <c r="Y75" s="12"/>
      <c r="Z75" s="12"/>
      <c r="AA75" s="12"/>
      <c r="AB75" s="12"/>
      <c r="AC75" s="12"/>
      <c r="AD75" s="12"/>
      <c r="AE75" s="12"/>
      <c r="AF75" s="12"/>
      <c r="AG75" s="12"/>
      <c r="AH75" s="12"/>
      <c r="AI75" s="12"/>
      <c r="AJ75" s="12"/>
      <c r="AK75" s="12"/>
      <c r="AL75" s="12"/>
      <c r="AM75" s="12"/>
      <c r="AN75" s="12"/>
      <c r="AO75" s="12"/>
      <c r="AP75" s="12"/>
      <c r="AQ75" s="12"/>
      <c r="AR75" s="12"/>
      <c r="AS75" s="12"/>
      <c r="AT75" s="12"/>
      <c r="AU75" s="12"/>
      <c r="AV75" s="12"/>
      <c r="AW75" s="12"/>
      <c r="AX75" s="12"/>
      <c r="AY75" s="12"/>
      <c r="AZ75" s="12"/>
      <c r="BA75" s="12"/>
      <c r="BB75" s="12"/>
      <c r="BC75" s="12"/>
      <c r="BD75" s="12"/>
      <c r="BE75" s="12"/>
      <c r="BF75" s="12"/>
      <c r="BG75" s="12"/>
      <c r="BH75" s="12"/>
      <c r="BI75" s="12"/>
      <c r="BJ75" s="12"/>
      <c r="BK75" s="12"/>
      <c r="BL75" s="12"/>
      <c r="BM75" s="12"/>
      <c r="BN75" s="12"/>
      <c r="BO75" s="12"/>
      <c r="BP75" s="12"/>
      <c r="BQ75" s="12"/>
      <c r="BR75" s="12"/>
      <c r="BS75" s="12"/>
      <c r="BT75" s="12"/>
      <c r="BU75" s="12"/>
      <c r="BV75" s="12"/>
      <c r="BW75" s="12"/>
      <c r="BX75" s="12"/>
      <c r="BY75" s="12"/>
      <c r="BZ75" s="12"/>
      <c r="CA75" s="12"/>
      <c r="CB75" s="12"/>
      <c r="CC75" s="12"/>
      <c r="CD75" s="12"/>
      <c r="CE75" s="12"/>
      <c r="CF75" s="12"/>
      <c r="CG75" s="12"/>
      <c r="CH75" s="12"/>
      <c r="CI75" s="12"/>
      <c r="CJ75" s="12"/>
      <c r="CK75" s="12"/>
      <c r="CL75" s="13"/>
    </row>
    <row r="76" spans="1:90" x14ac:dyDescent="0.3">
      <c r="A76" s="447" t="s">
        <v>32</v>
      </c>
      <c r="B76" s="39" t="s">
        <v>33</v>
      </c>
      <c r="C76" s="39"/>
      <c r="D76" s="443">
        <v>1</v>
      </c>
      <c r="E76" s="12"/>
      <c r="F76" s="12"/>
      <c r="G76" s="12"/>
      <c r="H76" s="12"/>
      <c r="I76" s="12"/>
      <c r="J76" s="12"/>
      <c r="K76" s="12"/>
      <c r="L76" s="12"/>
      <c r="M76" s="12"/>
      <c r="N76" s="12"/>
      <c r="O76" s="12"/>
      <c r="P76" s="12"/>
      <c r="Q76" s="12"/>
      <c r="R76" s="12"/>
      <c r="S76" s="12"/>
      <c r="T76" s="12"/>
      <c r="U76" s="12"/>
      <c r="V76" s="12"/>
      <c r="W76" s="12"/>
      <c r="X76" s="12"/>
      <c r="Y76" s="12"/>
      <c r="Z76" s="12"/>
      <c r="AA76" s="12"/>
      <c r="AB76" s="12"/>
      <c r="AC76" s="12"/>
      <c r="AD76" s="12"/>
      <c r="AE76" s="12"/>
      <c r="AF76" s="12"/>
      <c r="AG76" s="12"/>
      <c r="AH76" s="12"/>
      <c r="AI76" s="12"/>
      <c r="AJ76" s="12"/>
      <c r="AK76" s="12"/>
      <c r="AL76" s="12"/>
      <c r="AM76" s="12"/>
      <c r="AN76" s="12"/>
      <c r="AO76" s="12"/>
      <c r="AP76" s="12"/>
      <c r="AQ76" s="12"/>
      <c r="AR76" s="12"/>
      <c r="AS76" s="12"/>
      <c r="AT76" s="12"/>
      <c r="AU76" s="12"/>
      <c r="AV76" s="12"/>
      <c r="AW76" s="12"/>
      <c r="AX76" s="12"/>
      <c r="AY76" s="12"/>
      <c r="AZ76" s="12"/>
      <c r="BA76" s="12"/>
      <c r="BB76" s="12"/>
      <c r="BC76" s="12"/>
      <c r="BD76" s="12"/>
      <c r="BE76" s="12"/>
      <c r="BF76" s="12"/>
      <c r="BG76" s="12"/>
      <c r="BH76" s="12"/>
      <c r="BI76" s="12"/>
      <c r="BJ76" s="12"/>
      <c r="BK76" s="12"/>
      <c r="BL76" s="12"/>
      <c r="BM76" s="12"/>
      <c r="BN76" s="12"/>
      <c r="BO76" s="12"/>
      <c r="BP76" s="12"/>
      <c r="BQ76" s="12"/>
      <c r="BR76" s="12"/>
      <c r="BS76" s="12"/>
      <c r="BT76" s="12"/>
      <c r="BU76" s="12"/>
      <c r="BV76" s="12"/>
      <c r="BW76" s="12"/>
      <c r="BX76" s="12"/>
      <c r="BY76" s="12"/>
      <c r="BZ76" s="12"/>
      <c r="CA76" s="12"/>
      <c r="CB76" s="12"/>
      <c r="CC76" s="12"/>
      <c r="CD76" s="12"/>
      <c r="CE76" s="12"/>
      <c r="CF76" s="12"/>
      <c r="CG76" s="12"/>
      <c r="CH76" s="12"/>
      <c r="CI76" s="12"/>
      <c r="CJ76" s="12"/>
      <c r="CK76" s="12"/>
      <c r="CL76" s="13"/>
    </row>
    <row r="77" spans="1:90" x14ac:dyDescent="0.3">
      <c r="A77" s="448"/>
      <c r="B77" s="39" t="s">
        <v>779</v>
      </c>
      <c r="C77" s="39"/>
      <c r="D77" s="443"/>
      <c r="E77" s="12"/>
      <c r="F77" s="12"/>
      <c r="G77" s="12"/>
      <c r="H77" s="12"/>
      <c r="I77" s="12"/>
      <c r="J77" s="12"/>
      <c r="K77" s="12"/>
      <c r="L77" s="12"/>
      <c r="M77" s="12"/>
      <c r="N77" s="12"/>
      <c r="O77" s="12"/>
      <c r="P77" s="12"/>
      <c r="Q77" s="12"/>
      <c r="R77" s="12"/>
      <c r="S77" s="12"/>
      <c r="T77" s="12"/>
      <c r="U77" s="12"/>
      <c r="V77" s="12"/>
      <c r="W77" s="12"/>
      <c r="X77" s="12"/>
      <c r="Y77" s="12"/>
      <c r="Z77" s="12"/>
      <c r="AA77" s="12"/>
      <c r="AB77" s="12"/>
      <c r="AC77" s="12"/>
      <c r="AD77" s="12"/>
      <c r="AE77" s="12"/>
      <c r="AF77" s="12"/>
      <c r="AG77" s="12"/>
      <c r="AH77" s="12"/>
      <c r="AI77" s="12"/>
      <c r="AJ77" s="12"/>
      <c r="AK77" s="12"/>
      <c r="AL77" s="12"/>
      <c r="AM77" s="12"/>
      <c r="AN77" s="12"/>
      <c r="AO77" s="12"/>
      <c r="AP77" s="12"/>
      <c r="AQ77" s="12"/>
      <c r="AR77" s="12"/>
      <c r="AS77" s="12"/>
      <c r="AT77" s="12"/>
      <c r="AU77" s="12"/>
      <c r="AV77" s="12"/>
      <c r="AW77" s="12"/>
      <c r="AX77" s="12"/>
      <c r="AY77" s="12"/>
      <c r="AZ77" s="12"/>
      <c r="BA77" s="12"/>
      <c r="BB77" s="12"/>
      <c r="BC77" s="12"/>
      <c r="BD77" s="12"/>
      <c r="BE77" s="12"/>
      <c r="BF77" s="12"/>
      <c r="BG77" s="12"/>
      <c r="BH77" s="12"/>
      <c r="BI77" s="12"/>
      <c r="BJ77" s="12"/>
      <c r="BK77" s="12"/>
      <c r="BL77" s="12"/>
      <c r="BM77" s="12"/>
      <c r="BN77" s="12"/>
      <c r="BO77" s="12"/>
      <c r="BP77" s="12"/>
      <c r="BQ77" s="12"/>
      <c r="BR77" s="12"/>
      <c r="BS77" s="12"/>
      <c r="BT77" s="12"/>
      <c r="BU77" s="12"/>
      <c r="BV77" s="12"/>
      <c r="BW77" s="12"/>
      <c r="BX77" s="12"/>
      <c r="BY77" s="12"/>
      <c r="BZ77" s="12"/>
      <c r="CA77" s="12"/>
      <c r="CB77" s="12"/>
      <c r="CC77" s="12"/>
      <c r="CD77" s="12"/>
      <c r="CE77" s="12"/>
      <c r="CF77" s="12"/>
      <c r="CG77" s="12"/>
      <c r="CH77" s="12"/>
      <c r="CI77" s="12"/>
      <c r="CJ77" s="12"/>
      <c r="CK77" s="12"/>
      <c r="CL77" s="13"/>
    </row>
    <row r="78" spans="1:90" x14ac:dyDescent="0.3">
      <c r="A78" s="448"/>
      <c r="B78" s="39"/>
      <c r="C78" s="39"/>
      <c r="D78" s="443"/>
      <c r="E78" s="12"/>
      <c r="F78" s="12"/>
      <c r="G78" s="12"/>
      <c r="H78" s="12"/>
      <c r="I78" s="12"/>
      <c r="J78" s="12"/>
      <c r="K78" s="12"/>
      <c r="L78" s="12"/>
      <c r="M78" s="12"/>
      <c r="N78" s="12"/>
      <c r="O78" s="12"/>
      <c r="P78" s="12"/>
      <c r="Q78" s="12"/>
      <c r="R78" s="12"/>
      <c r="S78" s="12"/>
      <c r="T78" s="12"/>
      <c r="U78" s="12"/>
      <c r="V78" s="12"/>
      <c r="W78" s="12"/>
      <c r="X78" s="12"/>
      <c r="Y78" s="12"/>
      <c r="Z78" s="12"/>
      <c r="AA78" s="12"/>
      <c r="AB78" s="12"/>
      <c r="AC78" s="12"/>
      <c r="AD78" s="12"/>
      <c r="AE78" s="12"/>
      <c r="AF78" s="12"/>
      <c r="AG78" s="12"/>
      <c r="AH78" s="12"/>
      <c r="AI78" s="12"/>
      <c r="AJ78" s="12"/>
      <c r="AK78" s="12"/>
      <c r="AL78" s="12"/>
      <c r="AM78" s="12"/>
      <c r="AN78" s="12"/>
      <c r="AO78" s="12"/>
      <c r="AP78" s="12"/>
      <c r="AQ78" s="12"/>
      <c r="AR78" s="12"/>
      <c r="AS78" s="12"/>
      <c r="AT78" s="12"/>
      <c r="AU78" s="12"/>
      <c r="AV78" s="12"/>
      <c r="AW78" s="12"/>
      <c r="AX78" s="12"/>
      <c r="AY78" s="12"/>
      <c r="AZ78" s="12"/>
      <c r="BA78" s="12"/>
      <c r="BB78" s="12"/>
      <c r="BC78" s="12"/>
      <c r="BD78" s="12"/>
      <c r="BE78" s="12"/>
      <c r="BF78" s="12"/>
      <c r="BG78" s="12"/>
      <c r="BH78" s="12"/>
      <c r="BI78" s="12"/>
      <c r="BJ78" s="12"/>
      <c r="BK78" s="12"/>
      <c r="BL78" s="12"/>
      <c r="BM78" s="12"/>
      <c r="BN78" s="12"/>
      <c r="BO78" s="12"/>
      <c r="BP78" s="12"/>
      <c r="BQ78" s="12"/>
      <c r="BR78" s="12"/>
      <c r="BS78" s="12"/>
      <c r="BT78" s="12"/>
      <c r="BU78" s="12"/>
      <c r="BV78" s="12"/>
      <c r="BW78" s="12"/>
      <c r="BX78" s="12"/>
      <c r="BY78" s="12"/>
      <c r="BZ78" s="12"/>
      <c r="CA78" s="12"/>
      <c r="CB78" s="12"/>
      <c r="CC78" s="12"/>
      <c r="CD78" s="12"/>
      <c r="CE78" s="12"/>
      <c r="CF78" s="12"/>
      <c r="CG78" s="12"/>
      <c r="CH78" s="12"/>
      <c r="CI78" s="12"/>
      <c r="CJ78" s="12"/>
      <c r="CK78" s="12"/>
      <c r="CL78" s="13"/>
    </row>
    <row r="79" spans="1:90" x14ac:dyDescent="0.3">
      <c r="A79" s="448"/>
      <c r="B79" s="39"/>
      <c r="C79" s="39"/>
      <c r="D79" s="443"/>
      <c r="E79" s="12"/>
      <c r="F79" s="12"/>
      <c r="G79" s="12"/>
      <c r="H79" s="12"/>
      <c r="I79" s="12"/>
      <c r="J79" s="12"/>
      <c r="K79" s="12"/>
      <c r="L79" s="12"/>
      <c r="M79" s="12"/>
      <c r="N79" s="12"/>
      <c r="O79" s="12"/>
      <c r="P79" s="12"/>
      <c r="Q79" s="12"/>
      <c r="R79" s="12"/>
      <c r="S79" s="12"/>
      <c r="T79" s="12"/>
      <c r="U79" s="12"/>
      <c r="V79" s="12"/>
      <c r="W79" s="12"/>
      <c r="X79" s="12"/>
      <c r="Y79" s="12"/>
      <c r="Z79" s="12"/>
      <c r="AA79" s="12"/>
      <c r="AB79" s="12"/>
      <c r="AC79" s="12"/>
      <c r="AD79" s="12"/>
      <c r="AE79" s="12"/>
      <c r="AF79" s="12"/>
      <c r="AG79" s="12"/>
      <c r="AH79" s="12"/>
      <c r="AI79" s="12"/>
      <c r="AJ79" s="12"/>
      <c r="AK79" s="12"/>
      <c r="AL79" s="12"/>
      <c r="AM79" s="12"/>
      <c r="AN79" s="12"/>
      <c r="AO79" s="12"/>
      <c r="AP79" s="12"/>
      <c r="AQ79" s="12"/>
      <c r="AR79" s="12"/>
      <c r="AS79" s="12"/>
      <c r="AT79" s="12"/>
      <c r="AU79" s="12"/>
      <c r="AV79" s="12"/>
      <c r="AW79" s="12"/>
      <c r="AX79" s="12"/>
      <c r="AY79" s="12"/>
      <c r="AZ79" s="12"/>
      <c r="BA79" s="12"/>
      <c r="BB79" s="12"/>
      <c r="BC79" s="12"/>
      <c r="BD79" s="12"/>
      <c r="BE79" s="12"/>
      <c r="BF79" s="12"/>
      <c r="BG79" s="12"/>
      <c r="BH79" s="12"/>
      <c r="BI79" s="12"/>
      <c r="BJ79" s="12"/>
      <c r="BK79" s="12"/>
      <c r="BL79" s="12"/>
      <c r="BM79" s="12"/>
      <c r="BN79" s="12"/>
      <c r="BO79" s="12"/>
      <c r="BP79" s="12"/>
      <c r="BQ79" s="12"/>
      <c r="BR79" s="12"/>
      <c r="BS79" s="12"/>
      <c r="BT79" s="12"/>
      <c r="BU79" s="12"/>
      <c r="BV79" s="12"/>
      <c r="BW79" s="12"/>
      <c r="BX79" s="12"/>
      <c r="BY79" s="12"/>
      <c r="BZ79" s="12"/>
      <c r="CA79" s="12"/>
      <c r="CB79" s="12"/>
      <c r="CC79" s="12"/>
      <c r="CD79" s="12"/>
      <c r="CE79" s="12"/>
      <c r="CF79" s="12"/>
      <c r="CG79" s="12"/>
      <c r="CH79" s="12"/>
      <c r="CI79" s="12"/>
      <c r="CJ79" s="12"/>
      <c r="CK79" s="12"/>
      <c r="CL79" s="13"/>
    </row>
    <row r="80" spans="1:90" x14ac:dyDescent="0.3">
      <c r="A80" s="449" t="s">
        <v>3</v>
      </c>
      <c r="B80" s="16" t="s">
        <v>4</v>
      </c>
      <c r="C80" s="168">
        <v>4.4999999999999998E-2</v>
      </c>
      <c r="D80" s="481">
        <v>1</v>
      </c>
      <c r="E80" s="12"/>
      <c r="F80" s="12"/>
      <c r="G80" s="12"/>
      <c r="H80" s="12"/>
      <c r="I80" s="12"/>
      <c r="J80" s="12"/>
      <c r="K80" s="12"/>
      <c r="L80" s="12"/>
      <c r="M80" s="12"/>
      <c r="N80" s="12"/>
      <c r="O80" s="12"/>
      <c r="P80" s="12"/>
      <c r="Q80" s="12"/>
      <c r="R80" s="12"/>
      <c r="S80" s="12"/>
      <c r="T80" s="12"/>
      <c r="U80" s="12"/>
      <c r="V80" s="12"/>
      <c r="W80" s="12"/>
      <c r="X80" s="12"/>
      <c r="Y80" s="12"/>
      <c r="Z80" s="12"/>
      <c r="AA80" s="12"/>
      <c r="AB80" s="12"/>
      <c r="AC80" s="12"/>
      <c r="AD80" s="12"/>
      <c r="AE80" s="12"/>
      <c r="AF80" s="12"/>
      <c r="AG80" s="12"/>
      <c r="AH80" s="12"/>
      <c r="AI80" s="12"/>
      <c r="AJ80" s="12"/>
      <c r="AK80" s="12"/>
      <c r="AL80" s="12"/>
      <c r="AM80" s="12"/>
      <c r="AN80" s="12"/>
      <c r="AO80" s="12"/>
      <c r="AP80" s="12"/>
      <c r="AQ80" s="12"/>
      <c r="AR80" s="12"/>
      <c r="AS80" s="12"/>
      <c r="AT80" s="12"/>
      <c r="AU80" s="12"/>
      <c r="AV80" s="12"/>
      <c r="AW80" s="12"/>
      <c r="AX80" s="12"/>
      <c r="AY80" s="12"/>
      <c r="AZ80" s="12"/>
      <c r="BA80" s="12"/>
      <c r="BB80" s="12"/>
      <c r="BC80" s="12"/>
      <c r="BD80" s="12"/>
      <c r="BE80" s="12"/>
      <c r="BF80" s="12"/>
      <c r="BG80" s="12"/>
      <c r="BH80" s="12"/>
      <c r="BI80" s="12"/>
      <c r="BJ80" s="12"/>
      <c r="BK80" s="12"/>
      <c r="BL80" s="12"/>
      <c r="BM80" s="12"/>
      <c r="BN80" s="12"/>
      <c r="BO80" s="12"/>
      <c r="BP80" s="12"/>
      <c r="BQ80" s="12"/>
      <c r="BR80" s="12"/>
      <c r="BS80" s="12"/>
      <c r="BT80" s="12"/>
      <c r="BU80" s="12"/>
      <c r="BV80" s="12"/>
      <c r="BW80" s="12"/>
      <c r="BX80" s="12"/>
      <c r="BY80" s="12"/>
      <c r="BZ80" s="12"/>
      <c r="CA80" s="12"/>
      <c r="CB80" s="12"/>
      <c r="CC80" s="12"/>
      <c r="CD80" s="12"/>
      <c r="CE80" s="12"/>
      <c r="CF80" s="12"/>
      <c r="CG80" s="12"/>
      <c r="CH80" s="12"/>
      <c r="CI80" s="12"/>
      <c r="CJ80" s="12"/>
      <c r="CK80" s="12"/>
      <c r="CL80" s="13"/>
    </row>
    <row r="81" spans="1:90" x14ac:dyDescent="0.3">
      <c r="A81" s="450"/>
      <c r="B81" s="17" t="s">
        <v>780</v>
      </c>
      <c r="C81" s="18"/>
      <c r="D81" s="482"/>
      <c r="E81" s="12"/>
      <c r="F81" s="12"/>
      <c r="G81" s="12"/>
      <c r="H81" s="12"/>
      <c r="I81" s="12"/>
      <c r="J81" s="12"/>
      <c r="K81" s="12"/>
      <c r="L81" s="12"/>
      <c r="M81" s="12"/>
      <c r="N81" s="12"/>
      <c r="O81" s="12"/>
      <c r="P81" s="12"/>
      <c r="Q81" s="12"/>
      <c r="R81" s="12"/>
      <c r="S81" s="12"/>
      <c r="T81" s="12"/>
      <c r="U81" s="12"/>
      <c r="V81" s="12"/>
      <c r="W81" s="12"/>
      <c r="X81" s="12"/>
      <c r="Y81" s="12"/>
      <c r="Z81" s="12"/>
      <c r="AA81" s="12"/>
      <c r="AB81" s="12"/>
      <c r="AC81" s="12"/>
      <c r="AD81" s="12"/>
      <c r="AE81" s="12"/>
      <c r="AF81" s="12"/>
      <c r="AG81" s="12"/>
      <c r="AH81" s="12"/>
      <c r="AI81" s="12"/>
      <c r="AJ81" s="12"/>
      <c r="AK81" s="12"/>
      <c r="AL81" s="12"/>
      <c r="AM81" s="12"/>
      <c r="AN81" s="12"/>
      <c r="AO81" s="12"/>
      <c r="AP81" s="12"/>
      <c r="AQ81" s="12"/>
      <c r="AR81" s="12"/>
      <c r="AS81" s="12"/>
      <c r="AT81" s="12"/>
      <c r="AU81" s="12"/>
      <c r="AV81" s="12"/>
      <c r="AW81" s="12"/>
      <c r="AX81" s="12"/>
      <c r="AY81" s="12"/>
      <c r="AZ81" s="12"/>
      <c r="BA81" s="12"/>
      <c r="BB81" s="12"/>
      <c r="BC81" s="12"/>
      <c r="BD81" s="12"/>
      <c r="BE81" s="12"/>
      <c r="BF81" s="12"/>
      <c r="BG81" s="12"/>
      <c r="BH81" s="12"/>
      <c r="BI81" s="12"/>
      <c r="BJ81" s="12"/>
      <c r="BK81" s="12"/>
      <c r="BL81" s="12"/>
      <c r="BM81" s="12"/>
      <c r="BN81" s="12"/>
      <c r="BO81" s="12"/>
      <c r="BP81" s="12"/>
      <c r="BQ81" s="12"/>
      <c r="BR81" s="12"/>
      <c r="BS81" s="12"/>
      <c r="BT81" s="12"/>
      <c r="BU81" s="12"/>
      <c r="BV81" s="12"/>
      <c r="BW81" s="12"/>
      <c r="BX81" s="12"/>
      <c r="BY81" s="12"/>
      <c r="BZ81" s="12"/>
      <c r="CA81" s="12"/>
      <c r="CB81" s="12"/>
      <c r="CC81" s="12"/>
      <c r="CD81" s="12"/>
      <c r="CE81" s="12"/>
      <c r="CF81" s="12"/>
      <c r="CG81" s="12"/>
      <c r="CH81" s="12"/>
      <c r="CI81" s="12"/>
      <c r="CJ81" s="12"/>
      <c r="CK81" s="12"/>
      <c r="CL81" s="13"/>
    </row>
    <row r="82" spans="1:90" x14ac:dyDescent="0.3">
      <c r="A82" s="451"/>
      <c r="B82" s="19"/>
      <c r="C82" s="20"/>
      <c r="D82" s="459"/>
      <c r="E82" s="12"/>
      <c r="F82" s="12"/>
      <c r="G82" s="12"/>
      <c r="H82" s="12"/>
      <c r="I82" s="12"/>
      <c r="J82" s="12"/>
      <c r="K82" s="12"/>
      <c r="L82" s="12"/>
      <c r="M82" s="12"/>
      <c r="N82" s="12"/>
      <c r="O82" s="12"/>
      <c r="P82" s="12"/>
      <c r="Q82" s="12"/>
      <c r="R82" s="12"/>
      <c r="S82" s="12"/>
      <c r="T82" s="12"/>
      <c r="U82" s="12"/>
      <c r="V82" s="12"/>
      <c r="W82" s="12"/>
      <c r="X82" s="12"/>
      <c r="Y82" s="12"/>
      <c r="Z82" s="12"/>
      <c r="AA82" s="12"/>
      <c r="AB82" s="12"/>
      <c r="AC82" s="12"/>
      <c r="AD82" s="12"/>
      <c r="AE82" s="12"/>
      <c r="AF82" s="12"/>
      <c r="AG82" s="12"/>
      <c r="AH82" s="12"/>
      <c r="AI82" s="12"/>
      <c r="AJ82" s="12"/>
      <c r="AK82" s="12"/>
      <c r="AL82" s="12"/>
      <c r="AM82" s="12"/>
      <c r="AN82" s="12"/>
      <c r="AO82" s="12"/>
      <c r="AP82" s="12"/>
      <c r="AQ82" s="12"/>
      <c r="AR82" s="12"/>
      <c r="AS82" s="12"/>
      <c r="AT82" s="12"/>
      <c r="AU82" s="12"/>
      <c r="AV82" s="12"/>
      <c r="AW82" s="12"/>
      <c r="AX82" s="12"/>
      <c r="AY82" s="12"/>
      <c r="AZ82" s="12"/>
      <c r="BA82" s="12"/>
      <c r="BB82" s="12"/>
      <c r="BC82" s="12"/>
      <c r="BD82" s="12"/>
      <c r="BE82" s="12"/>
      <c r="BF82" s="12"/>
      <c r="BG82" s="12"/>
      <c r="BH82" s="12"/>
      <c r="BI82" s="12"/>
      <c r="BJ82" s="12"/>
      <c r="BK82" s="12"/>
      <c r="BL82" s="12"/>
      <c r="BM82" s="12"/>
      <c r="BN82" s="12"/>
      <c r="BO82" s="12"/>
      <c r="BP82" s="12"/>
      <c r="BQ82" s="12"/>
      <c r="BR82" s="12"/>
      <c r="BS82" s="12"/>
      <c r="BT82" s="12"/>
      <c r="BU82" s="12"/>
      <c r="BV82" s="12"/>
      <c r="BW82" s="12"/>
      <c r="BX82" s="12"/>
      <c r="BY82" s="12"/>
      <c r="BZ82" s="12"/>
      <c r="CA82" s="12"/>
      <c r="CB82" s="12"/>
      <c r="CC82" s="12"/>
      <c r="CD82" s="12"/>
      <c r="CE82" s="12"/>
      <c r="CF82" s="12"/>
      <c r="CG82" s="12"/>
      <c r="CH82" s="12"/>
      <c r="CI82" s="12"/>
      <c r="CJ82" s="12"/>
      <c r="CK82" s="12"/>
      <c r="CL82" s="13"/>
    </row>
    <row r="83" spans="1:90" x14ac:dyDescent="0.3">
      <c r="A83" s="9" t="s">
        <v>23</v>
      </c>
      <c r="B83" s="147" t="s">
        <v>2</v>
      </c>
      <c r="C83" s="81">
        <v>0</v>
      </c>
      <c r="D83" s="147" t="s">
        <v>571</v>
      </c>
      <c r="E83" s="81">
        <v>0</v>
      </c>
      <c r="F83" s="10"/>
      <c r="G83" s="10"/>
      <c r="H83" s="10"/>
      <c r="I83" s="10"/>
      <c r="J83" s="10"/>
      <c r="K83" s="10"/>
      <c r="L83" s="10"/>
      <c r="M83" s="10"/>
      <c r="N83" s="10"/>
      <c r="O83" s="10"/>
      <c r="P83" s="10"/>
      <c r="Q83" s="10"/>
      <c r="R83" s="10"/>
      <c r="S83" s="10"/>
      <c r="T83" s="10"/>
      <c r="U83" s="10"/>
      <c r="V83" s="10"/>
      <c r="W83" s="10"/>
      <c r="X83" s="10"/>
      <c r="Y83" s="10"/>
      <c r="Z83" s="10"/>
      <c r="AA83" s="10"/>
      <c r="AB83" s="10"/>
      <c r="AC83" s="10"/>
      <c r="AD83" s="10"/>
      <c r="AE83" s="10"/>
      <c r="AF83" s="10"/>
      <c r="AG83" s="10"/>
      <c r="AH83" s="10"/>
      <c r="AI83" s="10"/>
      <c r="AJ83" s="10"/>
      <c r="AK83" s="10"/>
      <c r="AL83" s="10"/>
      <c r="AM83" s="10"/>
      <c r="AN83" s="10"/>
      <c r="AO83" s="10"/>
      <c r="AP83" s="10"/>
      <c r="AQ83" s="10"/>
      <c r="AR83" s="10"/>
      <c r="AS83" s="10"/>
      <c r="AT83" s="10"/>
      <c r="AU83" s="10"/>
      <c r="AV83" s="10"/>
      <c r="AW83" s="10"/>
      <c r="AX83" s="10"/>
      <c r="AY83" s="10"/>
      <c r="AZ83" s="10"/>
      <c r="BA83" s="10"/>
      <c r="BB83" s="10"/>
      <c r="BC83" s="10"/>
      <c r="BD83" s="10"/>
      <c r="BE83" s="10"/>
      <c r="BF83" s="10"/>
      <c r="BG83" s="10"/>
      <c r="BH83" s="10"/>
      <c r="BI83" s="10"/>
      <c r="BJ83" s="10"/>
      <c r="BK83" s="10"/>
      <c r="BL83" s="10"/>
      <c r="BM83" s="10"/>
      <c r="BN83" s="10"/>
      <c r="BO83" s="10"/>
      <c r="BP83" s="10"/>
      <c r="BQ83" s="10"/>
      <c r="BR83" s="10"/>
      <c r="BS83" s="10"/>
      <c r="BT83" s="10"/>
      <c r="BU83" s="10"/>
      <c r="BV83" s="10"/>
      <c r="BW83" s="10"/>
      <c r="BX83" s="10"/>
      <c r="BY83" s="10"/>
      <c r="BZ83" s="10"/>
      <c r="CA83" s="10"/>
      <c r="CB83" s="10"/>
      <c r="CC83" s="10"/>
      <c r="CD83" s="10"/>
      <c r="CE83" s="10"/>
      <c r="CF83" s="10"/>
      <c r="CG83" s="10"/>
      <c r="CH83" s="10"/>
      <c r="CI83" s="10"/>
      <c r="CJ83" s="10"/>
      <c r="CK83" s="10"/>
      <c r="CL83" s="11"/>
    </row>
    <row r="84" spans="1:90" ht="14.4" customHeight="1" x14ac:dyDescent="0.3">
      <c r="A84" s="447" t="s">
        <v>24</v>
      </c>
      <c r="B84" s="39" t="s">
        <v>25</v>
      </c>
      <c r="C84" s="39"/>
      <c r="D84" s="443">
        <v>1</v>
      </c>
      <c r="H84" s="12"/>
      <c r="I84" s="12"/>
      <c r="J84" s="12"/>
      <c r="K84" s="12"/>
      <c r="L84" s="12"/>
      <c r="M84" s="12"/>
      <c r="N84" s="12"/>
      <c r="O84" s="12"/>
      <c r="P84" s="12"/>
      <c r="Q84" s="12"/>
      <c r="R84" s="12"/>
      <c r="S84" s="12"/>
      <c r="T84" s="12"/>
      <c r="U84" s="12"/>
      <c r="V84" s="12"/>
      <c r="W84" s="12"/>
      <c r="X84" s="12"/>
      <c r="Y84" s="12"/>
      <c r="Z84" s="12"/>
      <c r="AA84" s="12"/>
      <c r="AB84" s="12"/>
      <c r="AC84" s="12"/>
      <c r="AD84" s="12"/>
      <c r="AE84" s="12"/>
      <c r="AF84" s="12"/>
      <c r="AG84" s="12"/>
      <c r="AH84" s="12"/>
      <c r="AI84" s="12"/>
      <c r="AJ84" s="12"/>
      <c r="AK84" s="12"/>
      <c r="AL84" s="12"/>
      <c r="AM84" s="12"/>
      <c r="AN84" s="12"/>
      <c r="AO84" s="12"/>
      <c r="AP84" s="12"/>
      <c r="AQ84" s="12"/>
      <c r="AR84" s="12"/>
      <c r="AS84" s="12"/>
      <c r="AT84" s="12"/>
      <c r="AU84" s="12"/>
      <c r="AV84" s="12"/>
      <c r="AW84" s="12"/>
      <c r="AX84" s="12"/>
      <c r="AY84" s="12"/>
      <c r="AZ84" s="12"/>
      <c r="BA84" s="12"/>
      <c r="BB84" s="12"/>
      <c r="BC84" s="12"/>
      <c r="BD84" s="12"/>
      <c r="BE84" s="12"/>
      <c r="BF84" s="12"/>
      <c r="BG84" s="12"/>
      <c r="BH84" s="12"/>
      <c r="BI84" s="12"/>
      <c r="BJ84" s="12"/>
      <c r="BK84" s="12"/>
      <c r="BL84" s="12"/>
      <c r="BM84" s="12"/>
      <c r="BN84" s="12"/>
      <c r="BO84" s="12"/>
      <c r="BP84" s="12"/>
      <c r="BQ84" s="12"/>
      <c r="BR84" s="12"/>
      <c r="BS84" s="12"/>
      <c r="BT84" s="12"/>
      <c r="BU84" s="12"/>
      <c r="BV84" s="12"/>
      <c r="BW84" s="12"/>
      <c r="BX84" s="12"/>
      <c r="BY84" s="12"/>
      <c r="BZ84" s="12"/>
      <c r="CA84" s="12"/>
      <c r="CB84" s="12"/>
      <c r="CC84" s="12"/>
      <c r="CD84" s="12"/>
      <c r="CE84" s="12"/>
      <c r="CF84" s="12"/>
      <c r="CG84" s="12"/>
      <c r="CH84" s="12"/>
      <c r="CI84" s="12"/>
      <c r="CJ84" s="12"/>
      <c r="CK84" s="12"/>
      <c r="CL84" s="13"/>
    </row>
    <row r="85" spans="1:90" x14ac:dyDescent="0.3">
      <c r="A85" s="448"/>
      <c r="B85" s="39" t="s">
        <v>27</v>
      </c>
      <c r="C85" s="39"/>
      <c r="D85" s="443"/>
      <c r="H85" s="12"/>
      <c r="I85" s="12"/>
      <c r="J85" s="12"/>
      <c r="K85" s="12"/>
      <c r="L85" s="12"/>
      <c r="M85" s="12"/>
      <c r="N85" s="12"/>
      <c r="O85" s="12"/>
      <c r="P85" s="12"/>
      <c r="Q85" s="12"/>
      <c r="R85" s="12"/>
      <c r="S85" s="12"/>
      <c r="T85" s="12"/>
      <c r="U85" s="12"/>
      <c r="V85" s="12"/>
      <c r="W85" s="12"/>
      <c r="X85" s="12"/>
      <c r="Y85" s="12"/>
      <c r="Z85" s="12"/>
      <c r="AA85" s="12"/>
      <c r="AB85" s="12"/>
      <c r="AC85" s="12"/>
      <c r="AD85" s="12"/>
      <c r="AE85" s="12"/>
      <c r="AF85" s="12"/>
      <c r="AG85" s="12"/>
      <c r="AH85" s="12"/>
      <c r="AI85" s="12"/>
      <c r="AJ85" s="12"/>
      <c r="AK85" s="12"/>
      <c r="AL85" s="12"/>
      <c r="AM85" s="12"/>
      <c r="AN85" s="12"/>
      <c r="AO85" s="12"/>
      <c r="AP85" s="12"/>
      <c r="AQ85" s="12"/>
      <c r="AR85" s="12"/>
      <c r="AS85" s="12"/>
      <c r="AT85" s="12"/>
      <c r="AU85" s="12"/>
      <c r="AV85" s="12"/>
      <c r="AW85" s="12"/>
      <c r="AX85" s="12"/>
      <c r="AY85" s="12"/>
      <c r="AZ85" s="12"/>
      <c r="BA85" s="12"/>
      <c r="BB85" s="12"/>
      <c r="BC85" s="12"/>
      <c r="BD85" s="12"/>
      <c r="BE85" s="12"/>
      <c r="BF85" s="12"/>
      <c r="BG85" s="12"/>
      <c r="BH85" s="12"/>
      <c r="BI85" s="12"/>
      <c r="BJ85" s="12"/>
      <c r="BK85" s="12"/>
      <c r="BL85" s="12"/>
      <c r="BM85" s="12"/>
      <c r="BN85" s="12"/>
      <c r="BO85" s="12"/>
      <c r="BP85" s="12"/>
      <c r="BQ85" s="12"/>
      <c r="BR85" s="12"/>
      <c r="BS85" s="12"/>
      <c r="BT85" s="12"/>
      <c r="BU85" s="12"/>
      <c r="BV85" s="12"/>
      <c r="BW85" s="12"/>
      <c r="BX85" s="12"/>
      <c r="BY85" s="12"/>
      <c r="BZ85" s="12"/>
      <c r="CA85" s="12"/>
      <c r="CB85" s="12"/>
      <c r="CC85" s="12"/>
      <c r="CD85" s="12"/>
      <c r="CE85" s="12"/>
      <c r="CF85" s="12"/>
      <c r="CG85" s="12"/>
      <c r="CH85" s="12"/>
      <c r="CI85" s="12"/>
      <c r="CJ85" s="12"/>
      <c r="CK85" s="12"/>
      <c r="CL85" s="13"/>
    </row>
    <row r="86" spans="1:90" x14ac:dyDescent="0.3">
      <c r="A86" s="448"/>
      <c r="B86" s="39" t="s">
        <v>28</v>
      </c>
      <c r="C86" s="39"/>
      <c r="D86" s="443"/>
      <c r="H86" s="12"/>
      <c r="I86" s="12"/>
      <c r="J86" s="12"/>
      <c r="K86" s="12"/>
      <c r="L86" s="12"/>
      <c r="M86" s="12"/>
      <c r="N86" s="12"/>
      <c r="O86" s="12"/>
      <c r="P86" s="12"/>
      <c r="Q86" s="12"/>
      <c r="R86" s="12"/>
      <c r="S86" s="12"/>
      <c r="T86" s="12"/>
      <c r="U86" s="12"/>
      <c r="V86" s="12"/>
      <c r="W86" s="12"/>
      <c r="X86" s="12"/>
      <c r="Y86" s="12"/>
      <c r="Z86" s="12"/>
      <c r="AA86" s="12"/>
      <c r="AB86" s="12"/>
      <c r="AC86" s="12"/>
      <c r="AD86" s="12"/>
      <c r="AE86" s="12"/>
      <c r="AF86" s="12"/>
      <c r="AG86" s="12"/>
      <c r="AH86" s="12"/>
      <c r="AI86" s="12"/>
      <c r="AJ86" s="12"/>
      <c r="AK86" s="12"/>
      <c r="AL86" s="12"/>
      <c r="AM86" s="12"/>
      <c r="AN86" s="12"/>
      <c r="AO86" s="12"/>
      <c r="AP86" s="12"/>
      <c r="AQ86" s="12"/>
      <c r="AR86" s="12"/>
      <c r="AS86" s="12"/>
      <c r="AT86" s="12"/>
      <c r="AU86" s="12"/>
      <c r="AV86" s="12"/>
      <c r="AW86" s="12"/>
      <c r="AX86" s="12"/>
      <c r="AY86" s="12"/>
      <c r="AZ86" s="12"/>
      <c r="BA86" s="12"/>
      <c r="BB86" s="12"/>
      <c r="BC86" s="12"/>
      <c r="BD86" s="12"/>
      <c r="BE86" s="12"/>
      <c r="BF86" s="12"/>
      <c r="BG86" s="12"/>
      <c r="BH86" s="12"/>
      <c r="BI86" s="12"/>
      <c r="BJ86" s="12"/>
      <c r="BK86" s="12"/>
      <c r="BL86" s="12"/>
      <c r="BM86" s="12"/>
      <c r="BN86" s="12"/>
      <c r="BO86" s="12"/>
      <c r="BP86" s="12"/>
      <c r="BQ86" s="12"/>
      <c r="BR86" s="12"/>
      <c r="BS86" s="12"/>
      <c r="BT86" s="12"/>
      <c r="BU86" s="12"/>
      <c r="BV86" s="12"/>
      <c r="BW86" s="12"/>
      <c r="BX86" s="12"/>
      <c r="BY86" s="12"/>
      <c r="BZ86" s="12"/>
      <c r="CA86" s="12"/>
      <c r="CB86" s="12"/>
      <c r="CC86" s="12"/>
      <c r="CD86" s="12"/>
      <c r="CE86" s="12"/>
      <c r="CF86" s="12"/>
      <c r="CG86" s="12"/>
      <c r="CH86" s="12"/>
      <c r="CI86" s="12"/>
      <c r="CJ86" s="12"/>
      <c r="CK86" s="12"/>
      <c r="CL86" s="13"/>
    </row>
    <row r="87" spans="1:90" x14ac:dyDescent="0.3">
      <c r="A87" s="448"/>
      <c r="B87" s="39" t="s">
        <v>781</v>
      </c>
      <c r="C87" s="39"/>
      <c r="D87" s="443"/>
      <c r="H87" s="12"/>
      <c r="I87" s="12"/>
      <c r="J87" s="12"/>
      <c r="K87" s="12"/>
      <c r="L87" s="12"/>
      <c r="M87" s="12"/>
      <c r="N87" s="12"/>
      <c r="O87" s="12"/>
      <c r="P87" s="12"/>
      <c r="Q87" s="12"/>
      <c r="R87" s="12"/>
      <c r="S87" s="12"/>
      <c r="T87" s="12"/>
      <c r="U87" s="12"/>
      <c r="V87" s="12"/>
      <c r="W87" s="12"/>
      <c r="X87" s="12"/>
      <c r="Y87" s="12"/>
      <c r="Z87" s="12"/>
      <c r="AA87" s="12"/>
      <c r="AB87" s="12"/>
      <c r="AC87" s="12"/>
      <c r="AD87" s="12"/>
      <c r="AE87" s="12"/>
      <c r="AF87" s="12"/>
      <c r="AG87" s="12"/>
      <c r="AH87" s="12"/>
      <c r="AI87" s="12"/>
      <c r="AJ87" s="12"/>
      <c r="AK87" s="12"/>
      <c r="AL87" s="12"/>
      <c r="AM87" s="12"/>
      <c r="AN87" s="12"/>
      <c r="AO87" s="12"/>
      <c r="AP87" s="12"/>
      <c r="AQ87" s="12"/>
      <c r="AR87" s="12"/>
      <c r="AS87" s="12"/>
      <c r="AT87" s="12"/>
      <c r="AU87" s="12"/>
      <c r="AV87" s="12"/>
      <c r="AW87" s="12"/>
      <c r="AX87" s="12"/>
      <c r="AY87" s="12"/>
      <c r="AZ87" s="12"/>
      <c r="BA87" s="12"/>
      <c r="BB87" s="12"/>
      <c r="BC87" s="12"/>
      <c r="BD87" s="12"/>
      <c r="BE87" s="12"/>
      <c r="BF87" s="12"/>
      <c r="BG87" s="12"/>
      <c r="BH87" s="12"/>
      <c r="BI87" s="12"/>
      <c r="BJ87" s="12"/>
      <c r="BK87" s="12"/>
      <c r="BL87" s="12"/>
      <c r="BM87" s="12"/>
      <c r="BN87" s="12"/>
      <c r="BO87" s="12"/>
      <c r="BP87" s="12"/>
      <c r="BQ87" s="12"/>
      <c r="BR87" s="12"/>
      <c r="BS87" s="12"/>
      <c r="BT87" s="12"/>
      <c r="BU87" s="12"/>
      <c r="BV87" s="12"/>
      <c r="BW87" s="12"/>
      <c r="BX87" s="12"/>
      <c r="BY87" s="12"/>
      <c r="BZ87" s="12"/>
      <c r="CA87" s="12"/>
      <c r="CB87" s="12"/>
      <c r="CC87" s="12"/>
      <c r="CD87" s="12"/>
      <c r="CE87" s="12"/>
      <c r="CF87" s="12"/>
      <c r="CG87" s="12"/>
      <c r="CH87" s="12"/>
      <c r="CI87" s="12"/>
      <c r="CJ87" s="12"/>
      <c r="CK87" s="12"/>
      <c r="CL87" s="13"/>
    </row>
    <row r="88" spans="1:90" x14ac:dyDescent="0.3">
      <c r="A88" s="447" t="s">
        <v>26</v>
      </c>
      <c r="B88" s="39" t="s">
        <v>18</v>
      </c>
      <c r="C88" s="39"/>
      <c r="D88" s="481">
        <v>1</v>
      </c>
      <c r="H88" s="12"/>
      <c r="I88" s="12"/>
      <c r="J88" s="12"/>
      <c r="K88" s="12"/>
      <c r="L88" s="12"/>
      <c r="M88" s="12"/>
      <c r="N88" s="12"/>
      <c r="O88" s="12"/>
      <c r="P88" s="12"/>
      <c r="Q88" s="12"/>
      <c r="R88" s="12"/>
      <c r="S88" s="12"/>
      <c r="T88" s="12"/>
      <c r="U88" s="12"/>
      <c r="V88" s="12"/>
      <c r="W88" s="12"/>
      <c r="X88" s="12"/>
      <c r="Y88" s="12"/>
      <c r="Z88" s="12"/>
      <c r="AA88" s="12"/>
      <c r="AB88" s="12"/>
      <c r="AC88" s="12"/>
      <c r="AD88" s="12"/>
      <c r="AE88" s="12"/>
      <c r="AF88" s="12"/>
      <c r="AG88" s="12"/>
      <c r="AH88" s="12"/>
      <c r="AI88" s="12"/>
      <c r="AJ88" s="12"/>
      <c r="AK88" s="12"/>
      <c r="AL88" s="12"/>
      <c r="AM88" s="12"/>
      <c r="AN88" s="12"/>
      <c r="AO88" s="12"/>
      <c r="AP88" s="12"/>
      <c r="AQ88" s="12"/>
      <c r="AR88" s="12"/>
      <c r="AS88" s="12"/>
      <c r="AT88" s="12"/>
      <c r="AU88" s="12"/>
      <c r="AV88" s="12"/>
      <c r="AW88" s="12"/>
      <c r="AX88" s="12"/>
      <c r="AY88" s="12"/>
      <c r="AZ88" s="12"/>
      <c r="BA88" s="12"/>
      <c r="BB88" s="12"/>
      <c r="BC88" s="12"/>
      <c r="BD88" s="12"/>
      <c r="BE88" s="12"/>
      <c r="BF88" s="12"/>
      <c r="BG88" s="12"/>
      <c r="BH88" s="12"/>
      <c r="BI88" s="12"/>
      <c r="BJ88" s="12"/>
      <c r="BK88" s="12"/>
      <c r="BL88" s="12"/>
      <c r="BM88" s="12"/>
      <c r="BN88" s="12"/>
      <c r="BO88" s="12"/>
      <c r="BP88" s="12"/>
      <c r="BQ88" s="12"/>
      <c r="BR88" s="12"/>
      <c r="BS88" s="12"/>
      <c r="BT88" s="12"/>
      <c r="BU88" s="12"/>
      <c r="BV88" s="12"/>
      <c r="BW88" s="12"/>
      <c r="BX88" s="12"/>
      <c r="BY88" s="12"/>
      <c r="BZ88" s="12"/>
      <c r="CA88" s="12"/>
      <c r="CB88" s="12"/>
      <c r="CC88" s="12"/>
      <c r="CD88" s="12"/>
      <c r="CE88" s="12"/>
      <c r="CF88" s="12"/>
      <c r="CG88" s="12"/>
      <c r="CH88" s="12"/>
      <c r="CI88" s="12"/>
      <c r="CJ88" s="12"/>
      <c r="CK88" s="12"/>
      <c r="CL88" s="13"/>
    </row>
    <row r="89" spans="1:90" x14ac:dyDescent="0.3">
      <c r="A89" s="448"/>
      <c r="B89" s="39" t="s">
        <v>20</v>
      </c>
      <c r="C89" s="39"/>
      <c r="D89" s="483"/>
      <c r="H89" s="12"/>
      <c r="I89" s="12"/>
      <c r="J89" s="12"/>
      <c r="K89" s="12"/>
      <c r="L89" s="12"/>
      <c r="M89" s="12"/>
      <c r="N89" s="12"/>
      <c r="O89" s="12"/>
      <c r="P89" s="12"/>
      <c r="Q89" s="12"/>
      <c r="R89" s="12"/>
      <c r="S89" s="12"/>
      <c r="T89" s="12"/>
      <c r="U89" s="12"/>
      <c r="V89" s="12"/>
      <c r="W89" s="12"/>
      <c r="X89" s="12"/>
      <c r="Y89" s="12"/>
      <c r="Z89" s="12"/>
      <c r="AA89" s="12"/>
      <c r="AB89" s="12"/>
      <c r="AC89" s="12"/>
      <c r="AD89" s="12"/>
      <c r="AE89" s="12"/>
      <c r="AF89" s="12"/>
      <c r="AG89" s="12"/>
      <c r="AH89" s="12"/>
      <c r="AI89" s="12"/>
      <c r="AJ89" s="12"/>
      <c r="AK89" s="12"/>
      <c r="AL89" s="12"/>
      <c r="AM89" s="12"/>
      <c r="AN89" s="12"/>
      <c r="AO89" s="12"/>
      <c r="AP89" s="12"/>
      <c r="AQ89" s="12"/>
      <c r="AR89" s="12"/>
      <c r="AS89" s="12"/>
      <c r="AT89" s="12"/>
      <c r="AU89" s="12"/>
      <c r="AV89" s="12"/>
      <c r="AW89" s="12"/>
      <c r="AX89" s="12"/>
      <c r="AY89" s="12"/>
      <c r="AZ89" s="12"/>
      <c r="BA89" s="12"/>
      <c r="BB89" s="12"/>
      <c r="BC89" s="12"/>
      <c r="BD89" s="12"/>
      <c r="BE89" s="12"/>
      <c r="BF89" s="12"/>
      <c r="BG89" s="12"/>
      <c r="BH89" s="12"/>
      <c r="BI89" s="12"/>
      <c r="BJ89" s="12"/>
      <c r="BK89" s="12"/>
      <c r="BL89" s="12"/>
      <c r="BM89" s="12"/>
      <c r="BN89" s="12"/>
      <c r="BO89" s="12"/>
      <c r="BP89" s="12"/>
      <c r="BQ89" s="12"/>
      <c r="BR89" s="12"/>
      <c r="BS89" s="12"/>
      <c r="BT89" s="12"/>
      <c r="BU89" s="12"/>
      <c r="BV89" s="12"/>
      <c r="BW89" s="12"/>
      <c r="BX89" s="12"/>
      <c r="BY89" s="12"/>
      <c r="BZ89" s="12"/>
      <c r="CA89" s="12"/>
      <c r="CB89" s="12"/>
      <c r="CC89" s="12"/>
      <c r="CD89" s="12"/>
      <c r="CE89" s="12"/>
      <c r="CF89" s="12"/>
      <c r="CG89" s="12"/>
      <c r="CH89" s="12"/>
      <c r="CI89" s="12"/>
      <c r="CJ89" s="12"/>
      <c r="CK89" s="12"/>
      <c r="CL89" s="13"/>
    </row>
    <row r="90" spans="1:90" x14ac:dyDescent="0.3">
      <c r="A90" s="448"/>
      <c r="B90" s="39" t="s">
        <v>22</v>
      </c>
      <c r="C90" s="39"/>
      <c r="D90" s="483"/>
      <c r="F90" s="12"/>
      <c r="G90" s="12"/>
      <c r="H90" s="12"/>
      <c r="I90" s="12"/>
      <c r="J90" s="12"/>
      <c r="K90" s="12"/>
      <c r="L90" s="12"/>
      <c r="M90" s="12"/>
      <c r="N90" s="12"/>
      <c r="O90" s="12"/>
      <c r="P90" s="12"/>
      <c r="Q90" s="12"/>
      <c r="R90" s="12"/>
      <c r="S90" s="12"/>
      <c r="T90" s="12"/>
      <c r="U90" s="12"/>
      <c r="V90" s="12"/>
      <c r="W90" s="12"/>
      <c r="X90" s="12"/>
      <c r="Y90" s="12"/>
      <c r="Z90" s="12"/>
      <c r="AA90" s="12"/>
      <c r="AB90" s="12"/>
      <c r="AC90" s="12"/>
      <c r="AD90" s="12"/>
      <c r="AE90" s="12"/>
      <c r="AF90" s="12"/>
      <c r="AG90" s="12"/>
      <c r="AH90" s="12"/>
      <c r="AI90" s="12"/>
      <c r="AJ90" s="12"/>
      <c r="AK90" s="12"/>
      <c r="AL90" s="12"/>
      <c r="AM90" s="12"/>
      <c r="AN90" s="12"/>
      <c r="AO90" s="12"/>
      <c r="AP90" s="12"/>
      <c r="AQ90" s="12"/>
      <c r="AR90" s="12"/>
      <c r="AS90" s="12"/>
      <c r="AT90" s="12"/>
      <c r="AU90" s="12"/>
      <c r="AV90" s="12"/>
      <c r="AW90" s="12"/>
      <c r="AX90" s="12"/>
      <c r="AY90" s="12"/>
      <c r="AZ90" s="12"/>
      <c r="BA90" s="12"/>
      <c r="BB90" s="12"/>
      <c r="BC90" s="12"/>
      <c r="BD90" s="12"/>
      <c r="BE90" s="12"/>
      <c r="BF90" s="12"/>
      <c r="BG90" s="12"/>
      <c r="BH90" s="12"/>
      <c r="BI90" s="12"/>
      <c r="BJ90" s="12"/>
      <c r="BK90" s="12"/>
      <c r="BL90" s="12"/>
      <c r="BM90" s="12"/>
      <c r="BN90" s="12"/>
      <c r="BO90" s="12"/>
      <c r="BP90" s="12"/>
      <c r="BQ90" s="12"/>
      <c r="BR90" s="12"/>
      <c r="BS90" s="12"/>
      <c r="BT90" s="12"/>
      <c r="BU90" s="12"/>
      <c r="BV90" s="12"/>
      <c r="BW90" s="12"/>
      <c r="BX90" s="12"/>
      <c r="BY90" s="12"/>
      <c r="BZ90" s="12"/>
      <c r="CA90" s="12"/>
      <c r="CB90" s="12"/>
      <c r="CC90" s="12"/>
      <c r="CD90" s="12"/>
      <c r="CE90" s="12"/>
      <c r="CF90" s="12"/>
      <c r="CG90" s="12"/>
      <c r="CH90" s="12"/>
      <c r="CI90" s="12"/>
      <c r="CJ90" s="12"/>
      <c r="CK90" s="12"/>
      <c r="CL90" s="13"/>
    </row>
    <row r="91" spans="1:90" x14ac:dyDescent="0.3">
      <c r="A91" s="448"/>
      <c r="B91" s="39" t="s">
        <v>782</v>
      </c>
      <c r="C91" s="39"/>
      <c r="D91" s="452"/>
      <c r="E91" s="12"/>
      <c r="F91" s="12"/>
      <c r="G91" s="12"/>
      <c r="H91" s="12"/>
      <c r="I91" s="12"/>
      <c r="J91" s="12"/>
      <c r="K91" s="12"/>
      <c r="L91" s="12"/>
      <c r="M91" s="12"/>
      <c r="N91" s="12"/>
      <c r="O91" s="12"/>
      <c r="P91" s="12"/>
      <c r="Q91" s="12"/>
      <c r="R91" s="12"/>
      <c r="S91" s="12"/>
      <c r="T91" s="12"/>
      <c r="U91" s="12"/>
      <c r="V91" s="12"/>
      <c r="W91" s="12"/>
      <c r="X91" s="12"/>
      <c r="Y91" s="12"/>
      <c r="Z91" s="12"/>
      <c r="AA91" s="12"/>
      <c r="AB91" s="12"/>
      <c r="AC91" s="12"/>
      <c r="AD91" s="12"/>
      <c r="AE91" s="12"/>
      <c r="AF91" s="12"/>
      <c r="AG91" s="12"/>
      <c r="AH91" s="12"/>
      <c r="AI91" s="12"/>
      <c r="AJ91" s="12"/>
      <c r="AK91" s="12"/>
      <c r="AL91" s="12"/>
      <c r="AM91" s="12"/>
      <c r="AN91" s="12"/>
      <c r="AO91" s="12"/>
      <c r="AP91" s="12"/>
      <c r="AQ91" s="12"/>
      <c r="AR91" s="12"/>
      <c r="AS91" s="12"/>
      <c r="AT91" s="12"/>
      <c r="AU91" s="12"/>
      <c r="AV91" s="12"/>
      <c r="AW91" s="12"/>
      <c r="AX91" s="12"/>
      <c r="AY91" s="12"/>
      <c r="AZ91" s="12"/>
      <c r="BA91" s="12"/>
      <c r="BB91" s="12"/>
      <c r="BC91" s="12"/>
      <c r="BD91" s="12"/>
      <c r="BE91" s="12"/>
      <c r="BF91" s="12"/>
      <c r="BG91" s="12"/>
      <c r="BH91" s="12"/>
      <c r="BI91" s="12"/>
      <c r="BJ91" s="12"/>
      <c r="BK91" s="12"/>
      <c r="BL91" s="12"/>
      <c r="BM91" s="12"/>
      <c r="BN91" s="12"/>
      <c r="BO91" s="12"/>
      <c r="BP91" s="12"/>
      <c r="BQ91" s="12"/>
      <c r="BR91" s="12"/>
      <c r="BS91" s="12"/>
      <c r="BT91" s="12"/>
      <c r="BU91" s="12"/>
      <c r="BV91" s="12"/>
      <c r="BW91" s="12"/>
      <c r="BX91" s="12"/>
      <c r="BY91" s="12"/>
      <c r="BZ91" s="12"/>
      <c r="CA91" s="12"/>
      <c r="CB91" s="12"/>
      <c r="CC91" s="12"/>
      <c r="CD91" s="12"/>
      <c r="CE91" s="12"/>
      <c r="CF91" s="12"/>
      <c r="CG91" s="12"/>
      <c r="CH91" s="12"/>
      <c r="CI91" s="12"/>
      <c r="CJ91" s="12"/>
      <c r="CK91" s="12"/>
      <c r="CL91" s="13"/>
    </row>
    <row r="92" spans="1:90" x14ac:dyDescent="0.3">
      <c r="A92" s="447" t="s">
        <v>40</v>
      </c>
      <c r="B92" s="39" t="s">
        <v>41</v>
      </c>
      <c r="C92" s="39"/>
      <c r="D92" s="443">
        <v>1</v>
      </c>
      <c r="E92" s="12"/>
      <c r="F92" s="12"/>
      <c r="G92" s="12"/>
      <c r="H92" s="12"/>
      <c r="I92" s="12"/>
      <c r="J92" s="12"/>
      <c r="K92" s="12"/>
      <c r="L92" s="12"/>
      <c r="M92" s="12"/>
      <c r="N92" s="12"/>
      <c r="O92" s="12"/>
      <c r="P92" s="12"/>
      <c r="Q92" s="12"/>
      <c r="R92" s="12"/>
      <c r="S92" s="12"/>
      <c r="T92" s="12"/>
      <c r="U92" s="12"/>
      <c r="V92" s="12"/>
      <c r="W92" s="12"/>
      <c r="X92" s="12"/>
      <c r="Y92" s="12"/>
      <c r="Z92" s="12"/>
      <c r="AA92" s="12"/>
      <c r="AB92" s="12"/>
      <c r="AC92" s="12"/>
      <c r="AD92" s="12"/>
      <c r="AE92" s="12"/>
      <c r="AF92" s="12"/>
      <c r="AG92" s="12"/>
      <c r="AH92" s="12"/>
      <c r="AI92" s="12"/>
      <c r="AJ92" s="12"/>
      <c r="AK92" s="12"/>
      <c r="AL92" s="12"/>
      <c r="AM92" s="12"/>
      <c r="AN92" s="12"/>
      <c r="AO92" s="12"/>
      <c r="AP92" s="12"/>
      <c r="AQ92" s="12"/>
      <c r="AR92" s="12"/>
      <c r="AS92" s="12"/>
      <c r="AT92" s="12"/>
      <c r="AU92" s="12"/>
      <c r="AV92" s="12"/>
      <c r="AW92" s="12"/>
      <c r="AX92" s="12"/>
      <c r="AY92" s="12"/>
      <c r="AZ92" s="12"/>
      <c r="BA92" s="12"/>
      <c r="BB92" s="12"/>
      <c r="BC92" s="12"/>
      <c r="BD92" s="12"/>
      <c r="BE92" s="12"/>
      <c r="BF92" s="12"/>
      <c r="BG92" s="12"/>
      <c r="BH92" s="12"/>
      <c r="BI92" s="12"/>
      <c r="BJ92" s="12"/>
      <c r="BK92" s="12"/>
      <c r="BL92" s="12"/>
      <c r="BM92" s="12"/>
      <c r="BN92" s="12"/>
      <c r="BO92" s="12"/>
      <c r="BP92" s="12"/>
      <c r="BQ92" s="12"/>
      <c r="BR92" s="12"/>
      <c r="BS92" s="12"/>
      <c r="BT92" s="12"/>
      <c r="BU92" s="12"/>
      <c r="BV92" s="12"/>
      <c r="BW92" s="12"/>
      <c r="BX92" s="12"/>
      <c r="BY92" s="12"/>
      <c r="BZ92" s="12"/>
      <c r="CA92" s="12"/>
      <c r="CB92" s="12"/>
      <c r="CC92" s="12"/>
      <c r="CD92" s="12"/>
      <c r="CE92" s="12"/>
      <c r="CF92" s="12"/>
      <c r="CG92" s="12"/>
      <c r="CH92" s="12"/>
      <c r="CI92" s="12"/>
      <c r="CJ92" s="12"/>
      <c r="CK92" s="12"/>
      <c r="CL92" s="13"/>
    </row>
    <row r="93" spans="1:90" x14ac:dyDescent="0.3">
      <c r="A93" s="448"/>
      <c r="B93" s="39" t="s">
        <v>43</v>
      </c>
      <c r="C93" s="39"/>
      <c r="D93" s="443"/>
      <c r="E93" s="12"/>
      <c r="F93" s="12"/>
      <c r="G93" s="12"/>
      <c r="H93" s="12"/>
      <c r="I93" s="12"/>
      <c r="J93" s="12"/>
      <c r="K93" s="12"/>
      <c r="L93" s="12"/>
      <c r="M93" s="12"/>
      <c r="N93" s="12"/>
      <c r="O93" s="12"/>
      <c r="P93" s="12"/>
      <c r="Q93" s="12"/>
      <c r="R93" s="12"/>
      <c r="S93" s="12"/>
      <c r="T93" s="12"/>
      <c r="U93" s="12"/>
      <c r="V93" s="12"/>
      <c r="W93" s="12"/>
      <c r="X93" s="12"/>
      <c r="Y93" s="12"/>
      <c r="Z93" s="12"/>
      <c r="AA93" s="12"/>
      <c r="AB93" s="12"/>
      <c r="AC93" s="12"/>
      <c r="AD93" s="12"/>
      <c r="AE93" s="12"/>
      <c r="AF93" s="12"/>
      <c r="AG93" s="12"/>
      <c r="AH93" s="12"/>
      <c r="AI93" s="12"/>
      <c r="AJ93" s="12"/>
      <c r="AK93" s="12"/>
      <c r="AL93" s="12"/>
      <c r="AM93" s="12"/>
      <c r="AN93" s="12"/>
      <c r="AO93" s="12"/>
      <c r="AP93" s="12"/>
      <c r="AQ93" s="12"/>
      <c r="AR93" s="12"/>
      <c r="AS93" s="12"/>
      <c r="AT93" s="12"/>
      <c r="AU93" s="12"/>
      <c r="AV93" s="12"/>
      <c r="AW93" s="12"/>
      <c r="AX93" s="12"/>
      <c r="AY93" s="12"/>
      <c r="AZ93" s="12"/>
      <c r="BA93" s="12"/>
      <c r="BB93" s="12"/>
      <c r="BC93" s="12"/>
      <c r="BD93" s="12"/>
      <c r="BE93" s="12"/>
      <c r="BF93" s="12"/>
      <c r="BG93" s="12"/>
      <c r="BH93" s="12"/>
      <c r="BI93" s="12"/>
      <c r="BJ93" s="12"/>
      <c r="BK93" s="12"/>
      <c r="BL93" s="12"/>
      <c r="BM93" s="12"/>
      <c r="BN93" s="12"/>
      <c r="BO93" s="12"/>
      <c r="BP93" s="12"/>
      <c r="BQ93" s="12"/>
      <c r="BR93" s="12"/>
      <c r="BS93" s="12"/>
      <c r="BT93" s="12"/>
      <c r="BU93" s="12"/>
      <c r="BV93" s="12"/>
      <c r="BW93" s="12"/>
      <c r="BX93" s="12"/>
      <c r="BY93" s="12"/>
      <c r="BZ93" s="12"/>
      <c r="CA93" s="12"/>
      <c r="CB93" s="12"/>
      <c r="CC93" s="12"/>
      <c r="CD93" s="12"/>
      <c r="CE93" s="12"/>
      <c r="CF93" s="12"/>
      <c r="CG93" s="12"/>
      <c r="CH93" s="12"/>
      <c r="CI93" s="12"/>
      <c r="CJ93" s="12"/>
      <c r="CK93" s="12"/>
      <c r="CL93" s="13"/>
    </row>
    <row r="94" spans="1:90" x14ac:dyDescent="0.3">
      <c r="A94" s="448"/>
      <c r="B94" s="39" t="s">
        <v>783</v>
      </c>
      <c r="C94" s="39"/>
      <c r="D94" s="443"/>
      <c r="E94" s="12"/>
      <c r="F94" s="12"/>
      <c r="G94" s="12"/>
      <c r="H94" s="12"/>
      <c r="I94" s="12"/>
      <c r="J94" s="12"/>
      <c r="K94" s="12"/>
      <c r="L94" s="12"/>
      <c r="M94" s="12"/>
      <c r="N94" s="12"/>
      <c r="O94" s="12"/>
      <c r="P94" s="12"/>
      <c r="Q94" s="12"/>
      <c r="R94" s="12"/>
      <c r="S94" s="12"/>
      <c r="T94" s="12"/>
      <c r="U94" s="12"/>
      <c r="V94" s="12"/>
      <c r="W94" s="12"/>
      <c r="X94" s="12"/>
      <c r="Y94" s="12"/>
      <c r="Z94" s="12"/>
      <c r="AA94" s="12"/>
      <c r="AB94" s="12"/>
      <c r="AC94" s="12"/>
      <c r="AD94" s="12"/>
      <c r="AE94" s="12"/>
      <c r="AF94" s="12"/>
      <c r="AG94" s="12"/>
      <c r="AH94" s="12"/>
      <c r="AI94" s="12"/>
      <c r="AJ94" s="12"/>
      <c r="AK94" s="12"/>
      <c r="AL94" s="12"/>
      <c r="AM94" s="12"/>
      <c r="AN94" s="12"/>
      <c r="AO94" s="12"/>
      <c r="AP94" s="12"/>
      <c r="AQ94" s="12"/>
      <c r="AR94" s="12"/>
      <c r="AS94" s="12"/>
      <c r="AT94" s="12"/>
      <c r="AU94" s="12"/>
      <c r="AV94" s="12"/>
      <c r="AW94" s="12"/>
      <c r="AX94" s="12"/>
      <c r="AY94" s="12"/>
      <c r="AZ94" s="12"/>
      <c r="BA94" s="12"/>
      <c r="BB94" s="12"/>
      <c r="BC94" s="12"/>
      <c r="BD94" s="12"/>
      <c r="BE94" s="12"/>
      <c r="BF94" s="12"/>
      <c r="BG94" s="12"/>
      <c r="BH94" s="12"/>
      <c r="BI94" s="12"/>
      <c r="BJ94" s="12"/>
      <c r="BK94" s="12"/>
      <c r="BL94" s="12"/>
      <c r="BM94" s="12"/>
      <c r="BN94" s="12"/>
      <c r="BO94" s="12"/>
      <c r="BP94" s="12"/>
      <c r="BQ94" s="12"/>
      <c r="BR94" s="12"/>
      <c r="BS94" s="12"/>
      <c r="BT94" s="12"/>
      <c r="BU94" s="12"/>
      <c r="BV94" s="12"/>
      <c r="BW94" s="12"/>
      <c r="BX94" s="12"/>
      <c r="BY94" s="12"/>
      <c r="BZ94" s="12"/>
      <c r="CA94" s="12"/>
      <c r="CB94" s="12"/>
      <c r="CC94" s="12"/>
      <c r="CD94" s="12"/>
      <c r="CE94" s="12"/>
      <c r="CF94" s="12"/>
      <c r="CG94" s="12"/>
      <c r="CH94" s="12"/>
      <c r="CI94" s="12"/>
      <c r="CJ94" s="12"/>
      <c r="CK94" s="12"/>
      <c r="CL94" s="13"/>
    </row>
    <row r="95" spans="1:90" x14ac:dyDescent="0.3">
      <c r="A95" s="448"/>
      <c r="B95" s="39"/>
      <c r="C95" s="39"/>
      <c r="D95" s="443"/>
      <c r="E95" s="12"/>
      <c r="F95" s="12"/>
      <c r="G95" s="12"/>
      <c r="H95" s="12"/>
      <c r="I95" s="12"/>
      <c r="J95" s="12"/>
      <c r="K95" s="12"/>
      <c r="L95" s="12"/>
      <c r="M95" s="12"/>
      <c r="N95" s="12"/>
      <c r="O95" s="12"/>
      <c r="P95" s="12"/>
      <c r="Q95" s="12"/>
      <c r="R95" s="12"/>
      <c r="S95" s="12"/>
      <c r="T95" s="12"/>
      <c r="U95" s="12"/>
      <c r="V95" s="12"/>
      <c r="W95" s="12"/>
      <c r="X95" s="12"/>
      <c r="Y95" s="12"/>
      <c r="Z95" s="12"/>
      <c r="AA95" s="12"/>
      <c r="AB95" s="12"/>
      <c r="AC95" s="12"/>
      <c r="AD95" s="12"/>
      <c r="AE95" s="12"/>
      <c r="AF95" s="12"/>
      <c r="AG95" s="12"/>
      <c r="AH95" s="12"/>
      <c r="AI95" s="12"/>
      <c r="AJ95" s="12"/>
      <c r="AK95" s="12"/>
      <c r="AL95" s="12"/>
      <c r="AM95" s="12"/>
      <c r="AN95" s="12"/>
      <c r="AO95" s="12"/>
      <c r="AP95" s="12"/>
      <c r="AQ95" s="12"/>
      <c r="AR95" s="12"/>
      <c r="AS95" s="12"/>
      <c r="AT95" s="12"/>
      <c r="AU95" s="12"/>
      <c r="AV95" s="12"/>
      <c r="AW95" s="12"/>
      <c r="AX95" s="12"/>
      <c r="AY95" s="12"/>
      <c r="AZ95" s="12"/>
      <c r="BA95" s="12"/>
      <c r="BB95" s="12"/>
      <c r="BC95" s="12"/>
      <c r="BD95" s="12"/>
      <c r="BE95" s="12"/>
      <c r="BF95" s="12"/>
      <c r="BG95" s="12"/>
      <c r="BH95" s="12"/>
      <c r="BI95" s="12"/>
      <c r="BJ95" s="12"/>
      <c r="BK95" s="12"/>
      <c r="BL95" s="12"/>
      <c r="BM95" s="12"/>
      <c r="BN95" s="12"/>
      <c r="BO95" s="12"/>
      <c r="BP95" s="12"/>
      <c r="BQ95" s="12"/>
      <c r="BR95" s="12"/>
      <c r="BS95" s="12"/>
      <c r="BT95" s="12"/>
      <c r="BU95" s="12"/>
      <c r="BV95" s="12"/>
      <c r="BW95" s="12"/>
      <c r="BX95" s="12"/>
      <c r="BY95" s="12"/>
      <c r="BZ95" s="12"/>
      <c r="CA95" s="12"/>
      <c r="CB95" s="12"/>
      <c r="CC95" s="12"/>
      <c r="CD95" s="12"/>
      <c r="CE95" s="12"/>
      <c r="CF95" s="12"/>
      <c r="CG95" s="12"/>
      <c r="CH95" s="12"/>
      <c r="CI95" s="12"/>
      <c r="CJ95" s="12"/>
      <c r="CK95" s="12"/>
      <c r="CL95" s="13"/>
    </row>
    <row r="96" spans="1:90" x14ac:dyDescent="0.3">
      <c r="A96" s="449" t="s">
        <v>5</v>
      </c>
      <c r="B96" s="16" t="s">
        <v>4</v>
      </c>
      <c r="C96" s="75">
        <v>0.08</v>
      </c>
      <c r="D96" s="443">
        <v>1</v>
      </c>
      <c r="E96" s="12"/>
      <c r="F96" s="12"/>
      <c r="G96" s="12"/>
      <c r="H96" s="12"/>
      <c r="I96" s="12"/>
      <c r="J96" s="12"/>
      <c r="K96" s="12"/>
      <c r="L96" s="12"/>
      <c r="M96" s="12"/>
      <c r="N96" s="12"/>
      <c r="O96" s="12"/>
      <c r="P96" s="12"/>
      <c r="Q96" s="12"/>
      <c r="R96" s="12"/>
      <c r="S96" s="12"/>
      <c r="T96" s="12"/>
      <c r="U96" s="12"/>
      <c r="V96" s="12"/>
      <c r="W96" s="12"/>
      <c r="X96" s="12"/>
      <c r="Y96" s="12"/>
      <c r="Z96" s="12"/>
      <c r="AA96" s="12"/>
      <c r="AB96" s="12"/>
      <c r="AC96" s="12"/>
      <c r="AD96" s="12"/>
      <c r="AE96" s="12"/>
      <c r="AF96" s="12"/>
      <c r="AG96" s="12"/>
      <c r="AH96" s="12"/>
      <c r="AI96" s="12"/>
      <c r="AJ96" s="12"/>
      <c r="AK96" s="12"/>
      <c r="AL96" s="12"/>
      <c r="AM96" s="12"/>
      <c r="AN96" s="12"/>
      <c r="AO96" s="12"/>
      <c r="AP96" s="12"/>
      <c r="AQ96" s="12"/>
      <c r="AR96" s="12"/>
      <c r="AS96" s="12"/>
      <c r="AT96" s="12"/>
      <c r="AU96" s="12"/>
      <c r="AV96" s="12"/>
      <c r="AW96" s="12"/>
      <c r="AX96" s="12"/>
      <c r="AY96" s="12"/>
      <c r="AZ96" s="12"/>
      <c r="BA96" s="12"/>
      <c r="BB96" s="12"/>
      <c r="BC96" s="12"/>
      <c r="BD96" s="12"/>
      <c r="BE96" s="12"/>
      <c r="BF96" s="12"/>
      <c r="BG96" s="12"/>
      <c r="BH96" s="12"/>
      <c r="BI96" s="12"/>
      <c r="BJ96" s="12"/>
      <c r="BK96" s="12"/>
      <c r="BL96" s="12"/>
      <c r="BM96" s="12"/>
      <c r="BN96" s="12"/>
      <c r="BO96" s="12"/>
      <c r="BP96" s="12"/>
      <c r="BQ96" s="12"/>
      <c r="BR96" s="12"/>
      <c r="BS96" s="12"/>
      <c r="BT96" s="12"/>
      <c r="BU96" s="12"/>
      <c r="BV96" s="12"/>
      <c r="BW96" s="12"/>
      <c r="BX96" s="12"/>
      <c r="BY96" s="12"/>
      <c r="BZ96" s="12"/>
      <c r="CA96" s="12"/>
      <c r="CB96" s="12"/>
      <c r="CC96" s="12"/>
      <c r="CD96" s="12"/>
      <c r="CE96" s="12"/>
      <c r="CF96" s="12"/>
      <c r="CG96" s="12"/>
      <c r="CH96" s="12"/>
      <c r="CI96" s="12"/>
      <c r="CJ96" s="12"/>
      <c r="CK96" s="12"/>
      <c r="CL96" s="13"/>
    </row>
    <row r="97" spans="1:90" x14ac:dyDescent="0.3">
      <c r="A97" s="450"/>
      <c r="B97" s="17" t="s">
        <v>784</v>
      </c>
      <c r="C97" s="18"/>
      <c r="D97" s="444"/>
      <c r="E97" s="12"/>
      <c r="F97" s="12"/>
      <c r="G97" s="12"/>
      <c r="H97" s="12"/>
      <c r="I97" s="12"/>
      <c r="J97" s="12"/>
      <c r="K97" s="12"/>
      <c r="L97" s="12"/>
      <c r="M97" s="12"/>
      <c r="N97" s="12"/>
      <c r="O97" s="12"/>
      <c r="P97" s="12"/>
      <c r="Q97" s="12"/>
      <c r="R97" s="12"/>
      <c r="S97" s="12"/>
      <c r="T97" s="12"/>
      <c r="U97" s="12"/>
      <c r="V97" s="12"/>
      <c r="W97" s="12"/>
      <c r="X97" s="12"/>
      <c r="Y97" s="12"/>
      <c r="Z97" s="12"/>
      <c r="AA97" s="12"/>
      <c r="AB97" s="12"/>
      <c r="AC97" s="12"/>
      <c r="AD97" s="12"/>
      <c r="AE97" s="12"/>
      <c r="AF97" s="12"/>
      <c r="AG97" s="12"/>
      <c r="AH97" s="12"/>
      <c r="AI97" s="12"/>
      <c r="AJ97" s="12"/>
      <c r="AK97" s="12"/>
      <c r="AL97" s="12"/>
      <c r="AM97" s="12"/>
      <c r="AN97" s="12"/>
      <c r="AO97" s="12"/>
      <c r="AP97" s="12"/>
      <c r="AQ97" s="12"/>
      <c r="AR97" s="12"/>
      <c r="AS97" s="12"/>
      <c r="AT97" s="12"/>
      <c r="AU97" s="12"/>
      <c r="AV97" s="12"/>
      <c r="AW97" s="12"/>
      <c r="AX97" s="12"/>
      <c r="AY97" s="12"/>
      <c r="AZ97" s="12"/>
      <c r="BA97" s="12"/>
      <c r="BB97" s="12"/>
      <c r="BC97" s="12"/>
      <c r="BD97" s="12"/>
      <c r="BE97" s="12"/>
      <c r="BF97" s="12"/>
      <c r="BG97" s="12"/>
      <c r="BH97" s="12"/>
      <c r="BI97" s="12"/>
      <c r="BJ97" s="12"/>
      <c r="BK97" s="12"/>
      <c r="BL97" s="12"/>
      <c r="BM97" s="12"/>
      <c r="BN97" s="12"/>
      <c r="BO97" s="12"/>
      <c r="BP97" s="12"/>
      <c r="BQ97" s="12"/>
      <c r="BR97" s="12"/>
      <c r="BS97" s="12"/>
      <c r="BT97" s="12"/>
      <c r="BU97" s="12"/>
      <c r="BV97" s="12"/>
      <c r="BW97" s="12"/>
      <c r="BX97" s="12"/>
      <c r="BY97" s="12"/>
      <c r="BZ97" s="12"/>
      <c r="CA97" s="12"/>
      <c r="CB97" s="12"/>
      <c r="CC97" s="12"/>
      <c r="CD97" s="12"/>
      <c r="CE97" s="12"/>
      <c r="CF97" s="12"/>
      <c r="CG97" s="12"/>
      <c r="CH97" s="12"/>
      <c r="CI97" s="12"/>
      <c r="CJ97" s="12"/>
      <c r="CK97" s="12"/>
      <c r="CL97" s="13"/>
    </row>
    <row r="98" spans="1:90" x14ac:dyDescent="0.3">
      <c r="A98" s="451"/>
      <c r="B98" s="156"/>
      <c r="C98" s="18"/>
      <c r="D98" s="444"/>
      <c r="E98" s="12"/>
      <c r="F98" s="12"/>
      <c r="G98" s="12"/>
      <c r="H98" s="12"/>
      <c r="I98" s="12"/>
      <c r="J98" s="12"/>
      <c r="K98" s="12"/>
      <c r="L98" s="12"/>
      <c r="M98" s="12"/>
      <c r="N98" s="12"/>
      <c r="O98" s="12"/>
      <c r="P98" s="12"/>
      <c r="Q98" s="12"/>
      <c r="R98" s="12"/>
      <c r="S98" s="12"/>
      <c r="T98" s="12"/>
      <c r="U98" s="12"/>
      <c r="V98" s="12"/>
      <c r="W98" s="12"/>
      <c r="X98" s="12"/>
      <c r="Y98" s="12"/>
      <c r="Z98" s="12"/>
      <c r="AA98" s="12"/>
      <c r="AB98" s="12"/>
      <c r="AC98" s="12"/>
      <c r="AD98" s="12"/>
      <c r="AE98" s="12"/>
      <c r="AF98" s="12"/>
      <c r="AG98" s="12"/>
      <c r="AH98" s="12"/>
      <c r="AI98" s="12"/>
      <c r="AJ98" s="12"/>
      <c r="AK98" s="12"/>
      <c r="AL98" s="12"/>
      <c r="AM98" s="12"/>
      <c r="AN98" s="12"/>
      <c r="AO98" s="12"/>
      <c r="AP98" s="12"/>
      <c r="AQ98" s="12"/>
      <c r="AR98" s="12"/>
      <c r="AS98" s="12"/>
      <c r="AT98" s="12"/>
      <c r="AU98" s="12"/>
      <c r="AV98" s="12"/>
      <c r="AW98" s="12"/>
      <c r="AX98" s="12"/>
      <c r="AY98" s="12"/>
      <c r="AZ98" s="12"/>
      <c r="BA98" s="12"/>
      <c r="BB98" s="12"/>
      <c r="BC98" s="12"/>
      <c r="BD98" s="12"/>
      <c r="BE98" s="12"/>
      <c r="BF98" s="12"/>
      <c r="BG98" s="12"/>
      <c r="BH98" s="12"/>
      <c r="BI98" s="12"/>
      <c r="BJ98" s="12"/>
      <c r="BK98" s="12"/>
      <c r="BL98" s="12"/>
      <c r="BM98" s="12"/>
      <c r="BN98" s="12"/>
      <c r="BO98" s="12"/>
      <c r="BP98" s="12"/>
      <c r="BQ98" s="12"/>
      <c r="BR98" s="12"/>
      <c r="BS98" s="12"/>
      <c r="BT98" s="12"/>
      <c r="BU98" s="12"/>
      <c r="BV98" s="12"/>
      <c r="BW98" s="12"/>
      <c r="BX98" s="12"/>
      <c r="BY98" s="12"/>
      <c r="BZ98" s="12"/>
      <c r="CA98" s="12"/>
      <c r="CB98" s="12"/>
      <c r="CC98" s="12"/>
      <c r="CD98" s="12"/>
      <c r="CE98" s="12"/>
      <c r="CF98" s="12"/>
      <c r="CG98" s="12"/>
      <c r="CH98" s="12"/>
      <c r="CI98" s="12"/>
      <c r="CJ98" s="12"/>
      <c r="CK98" s="12"/>
      <c r="CL98" s="13"/>
    </row>
    <row r="99" spans="1:90" x14ac:dyDescent="0.3">
      <c r="A99" s="9" t="s">
        <v>29</v>
      </c>
      <c r="B99" s="21"/>
      <c r="C99" s="21"/>
      <c r="D99" s="147" t="s">
        <v>572</v>
      </c>
      <c r="E99" s="81">
        <v>0</v>
      </c>
      <c r="F99" s="10"/>
      <c r="G99" s="10"/>
      <c r="H99" s="10"/>
      <c r="I99" s="10"/>
      <c r="J99" s="10"/>
      <c r="K99" s="10"/>
      <c r="L99" s="10"/>
      <c r="M99" s="10"/>
      <c r="N99" s="10"/>
      <c r="O99" s="10"/>
      <c r="P99" s="10"/>
      <c r="Q99" s="10"/>
      <c r="R99" s="10"/>
      <c r="S99" s="10"/>
      <c r="T99" s="10"/>
      <c r="U99" s="10"/>
      <c r="V99" s="10"/>
      <c r="W99" s="10"/>
      <c r="X99" s="10"/>
      <c r="Y99" s="10"/>
      <c r="Z99" s="10"/>
      <c r="AA99" s="10"/>
      <c r="AB99" s="10"/>
      <c r="AC99" s="10"/>
      <c r="AD99" s="10"/>
      <c r="AE99" s="10"/>
      <c r="AF99" s="10"/>
      <c r="AG99" s="10"/>
      <c r="AH99" s="10"/>
      <c r="AI99" s="10"/>
      <c r="AJ99" s="10"/>
      <c r="AK99" s="10"/>
      <c r="AL99" s="10"/>
      <c r="AM99" s="10"/>
      <c r="AN99" s="10"/>
      <c r="AO99" s="10"/>
      <c r="AP99" s="10"/>
      <c r="AQ99" s="10"/>
      <c r="AR99" s="10"/>
      <c r="AS99" s="10"/>
      <c r="AT99" s="10"/>
      <c r="AU99" s="10"/>
      <c r="AV99" s="10"/>
      <c r="AW99" s="10"/>
      <c r="AX99" s="10"/>
      <c r="AY99" s="10"/>
      <c r="AZ99" s="10"/>
      <c r="BA99" s="10"/>
      <c r="BB99" s="10"/>
      <c r="BC99" s="10"/>
      <c r="BD99" s="10"/>
      <c r="BE99" s="10"/>
      <c r="BF99" s="10"/>
      <c r="BG99" s="10"/>
      <c r="BH99" s="10"/>
      <c r="BI99" s="10"/>
      <c r="BJ99" s="10"/>
      <c r="BK99" s="10"/>
      <c r="BL99" s="10"/>
      <c r="BM99" s="10"/>
      <c r="BN99" s="10"/>
      <c r="BO99" s="10"/>
      <c r="BP99" s="10"/>
      <c r="BQ99" s="10"/>
      <c r="BR99" s="10"/>
      <c r="BS99" s="10"/>
      <c r="BT99" s="10"/>
      <c r="BU99" s="10"/>
      <c r="BV99" s="10"/>
      <c r="BW99" s="10"/>
      <c r="BX99" s="10"/>
      <c r="BY99" s="10"/>
      <c r="BZ99" s="10"/>
      <c r="CA99" s="10"/>
      <c r="CB99" s="10"/>
      <c r="CC99" s="10"/>
      <c r="CD99" s="10"/>
      <c r="CE99" s="10"/>
      <c r="CF99" s="10"/>
      <c r="CG99" s="10"/>
      <c r="CH99" s="10"/>
      <c r="CI99" s="10"/>
      <c r="CJ99" s="10"/>
      <c r="CK99" s="10"/>
      <c r="CL99" s="11"/>
    </row>
    <row r="100" spans="1:90" x14ac:dyDescent="0.3">
      <c r="A100" s="447" t="s">
        <v>30</v>
      </c>
      <c r="B100" s="39" t="s">
        <v>31</v>
      </c>
      <c r="C100" s="39" t="s">
        <v>786</v>
      </c>
      <c r="D100" s="443">
        <v>1</v>
      </c>
      <c r="H100" s="12"/>
      <c r="I100" s="12"/>
      <c r="J100" s="12"/>
      <c r="K100" s="12"/>
      <c r="L100" s="12"/>
      <c r="M100" s="12"/>
      <c r="N100" s="12"/>
      <c r="O100" s="12"/>
      <c r="P100" s="12"/>
      <c r="Q100" s="12"/>
      <c r="R100" s="12"/>
      <c r="S100" s="12"/>
      <c r="T100" s="12"/>
      <c r="U100" s="12"/>
      <c r="V100" s="12"/>
      <c r="W100" s="12"/>
      <c r="X100" s="12"/>
      <c r="Y100" s="12"/>
      <c r="Z100" s="12"/>
      <c r="AA100" s="12"/>
      <c r="AB100" s="12"/>
      <c r="AC100" s="12"/>
      <c r="AD100" s="12"/>
      <c r="AE100" s="12"/>
      <c r="AF100" s="12"/>
      <c r="AG100" s="12"/>
      <c r="AH100" s="12"/>
      <c r="AI100" s="12"/>
      <c r="AJ100" s="12"/>
      <c r="AK100" s="12"/>
      <c r="AL100" s="12"/>
      <c r="AM100" s="12"/>
      <c r="AN100" s="12"/>
      <c r="AO100" s="12"/>
      <c r="AP100" s="12"/>
      <c r="AQ100" s="12"/>
      <c r="AR100" s="12"/>
      <c r="AS100" s="12"/>
      <c r="AT100" s="12"/>
      <c r="AU100" s="12"/>
      <c r="AV100" s="12"/>
      <c r="AW100" s="12"/>
      <c r="AX100" s="12"/>
      <c r="AY100" s="12"/>
      <c r="AZ100" s="12"/>
      <c r="BA100" s="12"/>
      <c r="BB100" s="12"/>
      <c r="BC100" s="12"/>
      <c r="BD100" s="12"/>
      <c r="BE100" s="12"/>
      <c r="BF100" s="12"/>
      <c r="BG100" s="12"/>
      <c r="BH100" s="12"/>
      <c r="BI100" s="12"/>
      <c r="BJ100" s="12"/>
      <c r="BK100" s="12"/>
      <c r="BL100" s="12"/>
      <c r="BM100" s="12"/>
      <c r="BN100" s="12"/>
      <c r="BO100" s="12"/>
      <c r="BP100" s="12"/>
      <c r="BQ100" s="12"/>
      <c r="BR100" s="12"/>
      <c r="BS100" s="12"/>
      <c r="BT100" s="12"/>
      <c r="BU100" s="12"/>
      <c r="BV100" s="12"/>
      <c r="BW100" s="12"/>
      <c r="BX100" s="12"/>
      <c r="BY100" s="12"/>
      <c r="BZ100" s="12"/>
      <c r="CA100" s="12"/>
      <c r="CB100" s="12"/>
      <c r="CC100" s="12"/>
      <c r="CD100" s="12"/>
      <c r="CE100" s="12"/>
      <c r="CF100" s="12"/>
      <c r="CG100" s="12"/>
      <c r="CH100" s="12"/>
      <c r="CI100" s="12"/>
      <c r="CJ100" s="12"/>
      <c r="CK100" s="12"/>
      <c r="CL100" s="13"/>
    </row>
    <row r="101" spans="1:90" x14ac:dyDescent="0.3">
      <c r="A101" s="448"/>
      <c r="B101" s="39" t="s">
        <v>34</v>
      </c>
      <c r="C101" s="39"/>
      <c r="D101" s="443"/>
      <c r="H101" s="12"/>
      <c r="I101" s="12"/>
      <c r="J101" s="12"/>
      <c r="K101" s="12"/>
      <c r="L101" s="12"/>
      <c r="M101" s="12"/>
      <c r="N101" s="12"/>
      <c r="O101" s="12"/>
      <c r="P101" s="12"/>
      <c r="Q101" s="12"/>
      <c r="R101" s="12"/>
      <c r="S101" s="12"/>
      <c r="T101" s="12"/>
      <c r="U101" s="12"/>
      <c r="V101" s="12"/>
      <c r="W101" s="12"/>
      <c r="X101" s="12"/>
      <c r="Y101" s="12"/>
      <c r="Z101" s="12"/>
      <c r="AA101" s="12"/>
      <c r="AB101" s="12"/>
      <c r="AC101" s="12"/>
      <c r="AD101" s="12"/>
      <c r="AE101" s="12"/>
      <c r="AF101" s="12"/>
      <c r="AG101" s="12"/>
      <c r="AH101" s="12"/>
      <c r="AI101" s="12"/>
      <c r="AJ101" s="12"/>
      <c r="AK101" s="12"/>
      <c r="AL101" s="12"/>
      <c r="AM101" s="12"/>
      <c r="AN101" s="12"/>
      <c r="AO101" s="12"/>
      <c r="AP101" s="12"/>
      <c r="AQ101" s="12"/>
      <c r="AR101" s="12"/>
      <c r="AS101" s="12"/>
      <c r="AT101" s="12"/>
      <c r="AU101" s="12"/>
      <c r="AV101" s="12"/>
      <c r="AW101" s="12"/>
      <c r="AX101" s="12"/>
      <c r="AY101" s="12"/>
      <c r="AZ101" s="12"/>
      <c r="BA101" s="12"/>
      <c r="BB101" s="12"/>
      <c r="BC101" s="12"/>
      <c r="BD101" s="12"/>
      <c r="BE101" s="12"/>
      <c r="BF101" s="12"/>
      <c r="BG101" s="12"/>
      <c r="BH101" s="12"/>
      <c r="BI101" s="12"/>
      <c r="BJ101" s="12"/>
      <c r="BK101" s="12"/>
      <c r="BL101" s="12"/>
      <c r="BM101" s="12"/>
      <c r="BN101" s="12"/>
      <c r="BO101" s="12"/>
      <c r="BP101" s="12"/>
      <c r="BQ101" s="12"/>
      <c r="BR101" s="12"/>
      <c r="BS101" s="12"/>
      <c r="BT101" s="12"/>
      <c r="BU101" s="12"/>
      <c r="BV101" s="12"/>
      <c r="BW101" s="12"/>
      <c r="BX101" s="12"/>
      <c r="BY101" s="12"/>
      <c r="BZ101" s="12"/>
      <c r="CA101" s="12"/>
      <c r="CB101" s="12"/>
      <c r="CC101" s="12"/>
      <c r="CD101" s="12"/>
      <c r="CE101" s="12"/>
      <c r="CF101" s="12"/>
      <c r="CG101" s="12"/>
      <c r="CH101" s="12"/>
      <c r="CI101" s="12"/>
      <c r="CJ101" s="12"/>
      <c r="CK101" s="12"/>
      <c r="CL101" s="13"/>
    </row>
    <row r="102" spans="1:90" x14ac:dyDescent="0.3">
      <c r="A102" s="448"/>
      <c r="B102" s="39" t="s">
        <v>35</v>
      </c>
      <c r="C102" s="39"/>
      <c r="D102" s="443"/>
      <c r="H102" s="12"/>
      <c r="I102" s="12"/>
      <c r="J102" s="12"/>
      <c r="K102" s="12"/>
      <c r="L102" s="12"/>
      <c r="M102" s="12"/>
      <c r="N102" s="12"/>
      <c r="O102" s="12"/>
      <c r="P102" s="12"/>
      <c r="Q102" s="12"/>
      <c r="R102" s="12"/>
      <c r="S102" s="12"/>
      <c r="T102" s="12"/>
      <c r="U102" s="12"/>
      <c r="V102" s="12"/>
      <c r="W102" s="12"/>
      <c r="X102" s="12"/>
      <c r="Y102" s="12"/>
      <c r="Z102" s="12"/>
      <c r="AA102" s="12"/>
      <c r="AB102" s="12"/>
      <c r="AC102" s="12"/>
      <c r="AD102" s="12"/>
      <c r="AE102" s="12"/>
      <c r="AF102" s="12"/>
      <c r="AG102" s="12"/>
      <c r="AH102" s="12"/>
      <c r="AI102" s="12"/>
      <c r="AJ102" s="12"/>
      <c r="AK102" s="12"/>
      <c r="AL102" s="12"/>
      <c r="AM102" s="12"/>
      <c r="AN102" s="12"/>
      <c r="AO102" s="12"/>
      <c r="AP102" s="12"/>
      <c r="AQ102" s="12"/>
      <c r="AR102" s="12"/>
      <c r="AS102" s="12"/>
      <c r="AT102" s="12"/>
      <c r="AU102" s="12"/>
      <c r="AV102" s="12"/>
      <c r="AW102" s="12"/>
      <c r="AX102" s="12"/>
      <c r="AY102" s="12"/>
      <c r="AZ102" s="12"/>
      <c r="BA102" s="12"/>
      <c r="BB102" s="12"/>
      <c r="BC102" s="12"/>
      <c r="BD102" s="12"/>
      <c r="BE102" s="12"/>
      <c r="BF102" s="12"/>
      <c r="BG102" s="12"/>
      <c r="BH102" s="12"/>
      <c r="BI102" s="12"/>
      <c r="BJ102" s="12"/>
      <c r="BK102" s="12"/>
      <c r="BL102" s="12"/>
      <c r="BM102" s="12"/>
      <c r="BN102" s="12"/>
      <c r="BO102" s="12"/>
      <c r="BP102" s="12"/>
      <c r="BQ102" s="12"/>
      <c r="BR102" s="12"/>
      <c r="BS102" s="12"/>
      <c r="BT102" s="12"/>
      <c r="BU102" s="12"/>
      <c r="BV102" s="12"/>
      <c r="BW102" s="12"/>
      <c r="BX102" s="12"/>
      <c r="BY102" s="12"/>
      <c r="BZ102" s="12"/>
      <c r="CA102" s="12"/>
      <c r="CB102" s="12"/>
      <c r="CC102" s="12"/>
      <c r="CD102" s="12"/>
      <c r="CE102" s="12"/>
      <c r="CF102" s="12"/>
      <c r="CG102" s="12"/>
      <c r="CH102" s="12"/>
      <c r="CI102" s="12"/>
      <c r="CJ102" s="12"/>
      <c r="CK102" s="12"/>
      <c r="CL102" s="13"/>
    </row>
    <row r="103" spans="1:90" x14ac:dyDescent="0.3">
      <c r="A103" s="448"/>
      <c r="B103" s="39" t="s">
        <v>36</v>
      </c>
      <c r="C103" s="39"/>
      <c r="D103" s="443"/>
      <c r="H103" s="12"/>
      <c r="I103" s="12"/>
      <c r="J103" s="12"/>
      <c r="K103" s="12"/>
      <c r="L103" s="12"/>
      <c r="M103" s="12"/>
      <c r="N103" s="12"/>
      <c r="O103" s="12"/>
      <c r="P103" s="12"/>
      <c r="Q103" s="12"/>
      <c r="R103" s="12"/>
      <c r="S103" s="12"/>
      <c r="T103" s="12"/>
      <c r="U103" s="12"/>
      <c r="V103" s="12"/>
      <c r="W103" s="12"/>
      <c r="X103" s="12"/>
      <c r="Y103" s="12"/>
      <c r="Z103" s="12"/>
      <c r="AA103" s="12"/>
      <c r="AB103" s="12"/>
      <c r="AC103" s="12"/>
      <c r="AD103" s="12"/>
      <c r="AE103" s="12"/>
      <c r="AF103" s="12"/>
      <c r="AG103" s="12"/>
      <c r="AH103" s="12"/>
      <c r="AI103" s="12"/>
      <c r="AJ103" s="12"/>
      <c r="AK103" s="12"/>
      <c r="AL103" s="12"/>
      <c r="AM103" s="12"/>
      <c r="AN103" s="12"/>
      <c r="AO103" s="12"/>
      <c r="AP103" s="12"/>
      <c r="AQ103" s="12"/>
      <c r="AR103" s="12"/>
      <c r="AS103" s="12"/>
      <c r="AT103" s="12"/>
      <c r="AU103" s="12"/>
      <c r="AV103" s="12"/>
      <c r="AW103" s="12"/>
      <c r="AX103" s="12"/>
      <c r="AY103" s="12"/>
      <c r="AZ103" s="12"/>
      <c r="BA103" s="12"/>
      <c r="BB103" s="12"/>
      <c r="BC103" s="12"/>
      <c r="BD103" s="12"/>
      <c r="BE103" s="12"/>
      <c r="BF103" s="12"/>
      <c r="BG103" s="12"/>
      <c r="BH103" s="12"/>
      <c r="BI103" s="12"/>
      <c r="BJ103" s="12"/>
      <c r="BK103" s="12"/>
      <c r="BL103" s="12"/>
      <c r="BM103" s="12"/>
      <c r="BN103" s="12"/>
      <c r="BO103" s="12"/>
      <c r="BP103" s="12"/>
      <c r="BQ103" s="12"/>
      <c r="BR103" s="12"/>
      <c r="BS103" s="12"/>
      <c r="BT103" s="12"/>
      <c r="BU103" s="12"/>
      <c r="BV103" s="12"/>
      <c r="BW103" s="12"/>
      <c r="BX103" s="12"/>
      <c r="BY103" s="12"/>
      <c r="BZ103" s="12"/>
      <c r="CA103" s="12"/>
      <c r="CB103" s="12"/>
      <c r="CC103" s="12"/>
      <c r="CD103" s="12"/>
      <c r="CE103" s="12"/>
      <c r="CF103" s="12"/>
      <c r="CG103" s="12"/>
      <c r="CH103" s="12"/>
      <c r="CI103" s="12"/>
      <c r="CJ103" s="12"/>
      <c r="CK103" s="12"/>
      <c r="CL103" s="13"/>
    </row>
    <row r="104" spans="1:90" x14ac:dyDescent="0.3">
      <c r="A104" s="9" t="s">
        <v>37</v>
      </c>
      <c r="B104" s="10"/>
      <c r="C104" s="10"/>
      <c r="D104" s="147" t="s">
        <v>573</v>
      </c>
      <c r="E104" s="81">
        <v>0</v>
      </c>
      <c r="F104" s="10"/>
      <c r="G104" s="10"/>
      <c r="H104" s="10"/>
      <c r="I104" s="10"/>
      <c r="J104" s="10"/>
      <c r="K104" s="10"/>
      <c r="L104" s="10"/>
      <c r="M104" s="10"/>
      <c r="N104" s="10"/>
      <c r="O104" s="10"/>
      <c r="P104" s="10"/>
      <c r="Q104" s="10"/>
      <c r="R104" s="10"/>
      <c r="S104" s="10"/>
      <c r="T104" s="10"/>
      <c r="U104" s="10"/>
      <c r="V104" s="10"/>
      <c r="W104" s="10"/>
      <c r="X104" s="10"/>
      <c r="Y104" s="10"/>
      <c r="Z104" s="10"/>
      <c r="AA104" s="10"/>
      <c r="AB104" s="10"/>
      <c r="AC104" s="10"/>
      <c r="AD104" s="10"/>
      <c r="AE104" s="10"/>
      <c r="AF104" s="10"/>
      <c r="AG104" s="10"/>
      <c r="AH104" s="10"/>
      <c r="AI104" s="10"/>
      <c r="AJ104" s="10"/>
      <c r="AK104" s="10"/>
      <c r="AL104" s="10"/>
      <c r="AM104" s="10"/>
      <c r="AN104" s="10"/>
      <c r="AO104" s="10"/>
      <c r="AP104" s="10"/>
      <c r="AQ104" s="10"/>
      <c r="AR104" s="10"/>
      <c r="AS104" s="10"/>
      <c r="AT104" s="10"/>
      <c r="AU104" s="10"/>
      <c r="AV104" s="10"/>
      <c r="AW104" s="10"/>
      <c r="AX104" s="10"/>
      <c r="AY104" s="10"/>
      <c r="AZ104" s="10"/>
      <c r="BA104" s="10"/>
      <c r="BB104" s="10"/>
      <c r="BC104" s="10"/>
      <c r="BD104" s="10"/>
      <c r="BE104" s="10"/>
      <c r="BF104" s="10"/>
      <c r="BG104" s="10"/>
      <c r="BH104" s="10"/>
      <c r="BI104" s="10"/>
      <c r="BJ104" s="10"/>
      <c r="BK104" s="10"/>
      <c r="BL104" s="10"/>
      <c r="BM104" s="10"/>
      <c r="BN104" s="10"/>
      <c r="BO104" s="10"/>
      <c r="BP104" s="10"/>
      <c r="BQ104" s="10"/>
      <c r="BR104" s="10"/>
      <c r="BS104" s="10"/>
      <c r="BT104" s="10"/>
      <c r="BU104" s="10"/>
      <c r="BV104" s="10"/>
      <c r="BW104" s="10"/>
      <c r="BX104" s="10"/>
      <c r="BY104" s="10"/>
      <c r="BZ104" s="10"/>
      <c r="CA104" s="10"/>
      <c r="CB104" s="10"/>
      <c r="CC104" s="10"/>
      <c r="CD104" s="10"/>
      <c r="CE104" s="10"/>
      <c r="CF104" s="10"/>
      <c r="CG104" s="10"/>
      <c r="CH104" s="10"/>
      <c r="CI104" s="10"/>
      <c r="CJ104" s="10"/>
      <c r="CK104" s="10"/>
      <c r="CL104" s="11"/>
    </row>
    <row r="105" spans="1:90" x14ac:dyDescent="0.3">
      <c r="A105" s="447" t="s">
        <v>38</v>
      </c>
      <c r="B105" s="39" t="s">
        <v>39</v>
      </c>
      <c r="C105" s="39"/>
      <c r="D105" s="443">
        <v>2</v>
      </c>
      <c r="H105" s="12"/>
      <c r="I105" s="12"/>
      <c r="J105" s="12"/>
      <c r="K105" s="12"/>
      <c r="L105" s="12"/>
      <c r="M105" s="12"/>
      <c r="N105" s="12"/>
      <c r="O105" s="12"/>
      <c r="P105" s="12"/>
      <c r="Q105" s="12"/>
      <c r="R105" s="12"/>
      <c r="S105" s="12"/>
      <c r="T105" s="12"/>
      <c r="U105" s="12"/>
      <c r="V105" s="12"/>
      <c r="W105" s="12"/>
      <c r="X105" s="12"/>
      <c r="Y105" s="12"/>
      <c r="Z105" s="12"/>
      <c r="AA105" s="12"/>
      <c r="AB105" s="12"/>
      <c r="AC105" s="12"/>
      <c r="AD105" s="12"/>
      <c r="AE105" s="12"/>
      <c r="AF105" s="12"/>
      <c r="AG105" s="12"/>
      <c r="AH105" s="12"/>
      <c r="AI105" s="12"/>
      <c r="AJ105" s="12"/>
      <c r="AK105" s="12"/>
      <c r="AL105" s="12"/>
      <c r="AM105" s="12"/>
      <c r="AN105" s="12"/>
      <c r="AO105" s="12"/>
      <c r="AP105" s="12"/>
      <c r="AQ105" s="12"/>
      <c r="AR105" s="12"/>
      <c r="AS105" s="12"/>
      <c r="AT105" s="12"/>
      <c r="AU105" s="12"/>
      <c r="AV105" s="12"/>
      <c r="AW105" s="12"/>
      <c r="AX105" s="12"/>
      <c r="AY105" s="12"/>
      <c r="AZ105" s="12"/>
      <c r="BA105" s="12"/>
      <c r="BB105" s="12"/>
      <c r="BC105" s="12"/>
      <c r="BD105" s="12"/>
      <c r="BE105" s="12"/>
      <c r="BF105" s="12"/>
      <c r="BG105" s="12"/>
      <c r="BH105" s="12"/>
      <c r="BI105" s="12"/>
      <c r="BJ105" s="12"/>
      <c r="BK105" s="12"/>
      <c r="BL105" s="12"/>
      <c r="BM105" s="12"/>
      <c r="BN105" s="12"/>
      <c r="BO105" s="12"/>
      <c r="BP105" s="12"/>
      <c r="BQ105" s="12"/>
      <c r="BR105" s="12"/>
      <c r="BS105" s="12"/>
      <c r="BT105" s="12"/>
      <c r="BU105" s="12"/>
      <c r="BV105" s="12"/>
      <c r="BW105" s="12"/>
      <c r="BX105" s="12"/>
      <c r="BY105" s="12"/>
      <c r="BZ105" s="12"/>
      <c r="CA105" s="12"/>
      <c r="CB105" s="12"/>
      <c r="CC105" s="12"/>
      <c r="CD105" s="12"/>
      <c r="CE105" s="12"/>
      <c r="CF105" s="12"/>
      <c r="CG105" s="12"/>
      <c r="CH105" s="12"/>
      <c r="CI105" s="12"/>
      <c r="CJ105" s="12"/>
      <c r="CK105" s="12"/>
      <c r="CL105" s="13"/>
    </row>
    <row r="106" spans="1:90" x14ac:dyDescent="0.3">
      <c r="A106" s="448"/>
      <c r="B106" s="38" t="s">
        <v>42</v>
      </c>
      <c r="C106" s="39"/>
      <c r="D106" s="443"/>
      <c r="H106" s="12"/>
      <c r="I106" s="12"/>
      <c r="J106" s="12"/>
      <c r="K106" s="12"/>
      <c r="L106" s="12"/>
      <c r="M106" s="12"/>
      <c r="N106" s="12"/>
      <c r="O106" s="12"/>
      <c r="P106" s="12"/>
      <c r="Q106" s="12"/>
      <c r="R106" s="12"/>
      <c r="S106" s="12"/>
      <c r="T106" s="12"/>
      <c r="U106" s="12"/>
      <c r="V106" s="12"/>
      <c r="W106" s="12"/>
      <c r="X106" s="12"/>
      <c r="Y106" s="12"/>
      <c r="Z106" s="12"/>
      <c r="AA106" s="12"/>
      <c r="AB106" s="12"/>
      <c r="AC106" s="12"/>
      <c r="AD106" s="12"/>
      <c r="AE106" s="12"/>
      <c r="AF106" s="12"/>
      <c r="AG106" s="12"/>
      <c r="AH106" s="12"/>
      <c r="AI106" s="12"/>
      <c r="AJ106" s="12"/>
      <c r="AK106" s="12"/>
      <c r="AL106" s="12"/>
      <c r="AM106" s="12"/>
      <c r="AN106" s="12"/>
      <c r="AO106" s="12"/>
      <c r="AP106" s="12"/>
      <c r="AQ106" s="12"/>
      <c r="AR106" s="12"/>
      <c r="AS106" s="12"/>
      <c r="AT106" s="12"/>
      <c r="AU106" s="12"/>
      <c r="AV106" s="12"/>
      <c r="AW106" s="12"/>
      <c r="AX106" s="12"/>
      <c r="AY106" s="12"/>
      <c r="AZ106" s="12"/>
      <c r="BA106" s="12"/>
      <c r="BB106" s="12"/>
      <c r="BC106" s="12"/>
      <c r="BD106" s="12"/>
      <c r="BE106" s="12"/>
      <c r="BF106" s="12"/>
      <c r="BG106" s="12"/>
      <c r="BH106" s="12"/>
      <c r="BI106" s="12"/>
      <c r="BJ106" s="12"/>
      <c r="BK106" s="12"/>
      <c r="BL106" s="12"/>
      <c r="BM106" s="12"/>
      <c r="BN106" s="12"/>
      <c r="BO106" s="12"/>
      <c r="BP106" s="12"/>
      <c r="BQ106" s="12"/>
      <c r="BR106" s="12"/>
      <c r="BS106" s="12"/>
      <c r="BT106" s="12"/>
      <c r="BU106" s="12"/>
      <c r="BV106" s="12"/>
      <c r="BW106" s="12"/>
      <c r="BX106" s="12"/>
      <c r="BY106" s="12"/>
      <c r="BZ106" s="12"/>
      <c r="CA106" s="12"/>
      <c r="CB106" s="12"/>
      <c r="CC106" s="12"/>
      <c r="CD106" s="12"/>
      <c r="CE106" s="12"/>
      <c r="CF106" s="12"/>
      <c r="CG106" s="12"/>
      <c r="CH106" s="12"/>
      <c r="CI106" s="12"/>
      <c r="CJ106" s="12"/>
      <c r="CK106" s="12"/>
      <c r="CL106" s="13"/>
    </row>
    <row r="107" spans="1:90" x14ac:dyDescent="0.3">
      <c r="A107" s="448"/>
      <c r="B107" s="39" t="s">
        <v>785</v>
      </c>
      <c r="C107" s="39"/>
      <c r="D107" s="443"/>
      <c r="H107" s="12"/>
      <c r="I107" s="12"/>
      <c r="J107" s="12"/>
      <c r="K107" s="12"/>
      <c r="L107" s="12"/>
      <c r="M107" s="12"/>
      <c r="N107" s="12"/>
      <c r="O107" s="12"/>
      <c r="P107" s="12"/>
      <c r="Q107" s="12"/>
      <c r="R107" s="12"/>
      <c r="S107" s="12"/>
      <c r="T107" s="12"/>
      <c r="U107" s="12"/>
      <c r="V107" s="12"/>
      <c r="W107" s="12"/>
      <c r="X107" s="12"/>
      <c r="Y107" s="12"/>
      <c r="Z107" s="12"/>
      <c r="AA107" s="12"/>
      <c r="AB107" s="12"/>
      <c r="AC107" s="12"/>
      <c r="AD107" s="12"/>
      <c r="AE107" s="12"/>
      <c r="AF107" s="12"/>
      <c r="AG107" s="12"/>
      <c r="AH107" s="12"/>
      <c r="AI107" s="12"/>
      <c r="AJ107" s="12"/>
      <c r="AK107" s="12"/>
      <c r="AL107" s="12"/>
      <c r="AM107" s="12"/>
      <c r="AN107" s="12"/>
      <c r="AO107" s="12"/>
      <c r="AP107" s="12"/>
      <c r="AQ107" s="12"/>
      <c r="AR107" s="12"/>
      <c r="AS107" s="12"/>
      <c r="AT107" s="12"/>
      <c r="AU107" s="12"/>
      <c r="AV107" s="12"/>
      <c r="AW107" s="12"/>
      <c r="AX107" s="12"/>
      <c r="AY107" s="12"/>
      <c r="AZ107" s="12"/>
      <c r="BA107" s="12"/>
      <c r="BB107" s="12"/>
      <c r="BC107" s="12"/>
      <c r="BD107" s="12"/>
      <c r="BE107" s="12"/>
      <c r="BF107" s="12"/>
      <c r="BG107" s="12"/>
      <c r="BH107" s="12"/>
      <c r="BI107" s="12"/>
      <c r="BJ107" s="12"/>
      <c r="BK107" s="12"/>
      <c r="BL107" s="12"/>
      <c r="BM107" s="12"/>
      <c r="BN107" s="12"/>
      <c r="BO107" s="12"/>
      <c r="BP107" s="12"/>
      <c r="BQ107" s="12"/>
      <c r="BR107" s="12"/>
      <c r="BS107" s="12"/>
      <c r="BT107" s="12"/>
      <c r="BU107" s="12"/>
      <c r="BV107" s="12"/>
      <c r="BW107" s="12"/>
      <c r="BX107" s="12"/>
      <c r="BY107" s="12"/>
      <c r="BZ107" s="12"/>
      <c r="CA107" s="12"/>
      <c r="CB107" s="12"/>
      <c r="CC107" s="12"/>
      <c r="CD107" s="12"/>
      <c r="CE107" s="12"/>
      <c r="CF107" s="12"/>
      <c r="CG107" s="12"/>
      <c r="CH107" s="12"/>
      <c r="CI107" s="12"/>
      <c r="CJ107" s="12"/>
      <c r="CK107" s="12"/>
      <c r="CL107" s="13"/>
    </row>
    <row r="108" spans="1:90" ht="15" thickBot="1" x14ac:dyDescent="0.35">
      <c r="A108" s="448"/>
      <c r="B108" s="7"/>
      <c r="C108" s="39"/>
      <c r="D108" s="443"/>
      <c r="H108" s="41"/>
      <c r="I108" s="41"/>
      <c r="J108" s="41"/>
      <c r="K108" s="41"/>
      <c r="L108" s="41"/>
      <c r="M108" s="41"/>
      <c r="N108" s="41"/>
      <c r="O108" s="41"/>
      <c r="P108" s="41"/>
      <c r="Q108" s="41"/>
      <c r="R108" s="41"/>
      <c r="S108" s="41"/>
      <c r="T108" s="41"/>
      <c r="U108" s="41"/>
      <c r="V108" s="41"/>
      <c r="W108" s="41"/>
      <c r="X108" s="41"/>
      <c r="Y108" s="41"/>
      <c r="Z108" s="41"/>
      <c r="AA108" s="41"/>
      <c r="AB108" s="41"/>
      <c r="AC108" s="41"/>
      <c r="AD108" s="41"/>
      <c r="AE108" s="41"/>
      <c r="AF108" s="41"/>
      <c r="AG108" s="41"/>
      <c r="AH108" s="41"/>
      <c r="AI108" s="41"/>
      <c r="AJ108" s="41"/>
      <c r="AK108" s="41"/>
      <c r="AL108" s="41"/>
      <c r="AM108" s="41"/>
      <c r="AN108" s="41"/>
      <c r="AO108" s="41"/>
      <c r="AP108" s="41"/>
      <c r="AQ108" s="41"/>
      <c r="AR108" s="41"/>
      <c r="AS108" s="41"/>
      <c r="AT108" s="41"/>
      <c r="AU108" s="41"/>
      <c r="AV108" s="41"/>
      <c r="AW108" s="41"/>
      <c r="AX108" s="41"/>
      <c r="AY108" s="41"/>
      <c r="AZ108" s="41"/>
      <c r="BA108" s="41"/>
      <c r="BB108" s="41"/>
      <c r="BC108" s="41"/>
      <c r="BD108" s="41"/>
      <c r="BE108" s="41"/>
      <c r="BF108" s="41"/>
      <c r="BG108" s="41"/>
      <c r="BH108" s="41"/>
      <c r="BI108" s="41"/>
      <c r="BJ108" s="41"/>
      <c r="BK108" s="41"/>
      <c r="BL108" s="41"/>
      <c r="BM108" s="41"/>
      <c r="BN108" s="41"/>
      <c r="BO108" s="41"/>
      <c r="BP108" s="41"/>
      <c r="BQ108" s="41"/>
      <c r="BR108" s="41"/>
      <c r="BS108" s="41"/>
      <c r="BT108" s="41"/>
      <c r="BU108" s="41"/>
      <c r="BV108" s="41"/>
      <c r="BW108" s="41"/>
      <c r="BX108" s="41"/>
      <c r="BY108" s="41"/>
      <c r="BZ108" s="41"/>
      <c r="CA108" s="41"/>
      <c r="CB108" s="41"/>
      <c r="CC108" s="41"/>
      <c r="CD108" s="41"/>
      <c r="CE108" s="41"/>
      <c r="CF108" s="41"/>
      <c r="CG108" s="41"/>
      <c r="CH108" s="41"/>
      <c r="CI108" s="41"/>
      <c r="CJ108" s="41"/>
      <c r="CK108" s="41"/>
      <c r="CL108" s="42"/>
    </row>
    <row r="109" spans="1:90" x14ac:dyDescent="0.3">
      <c r="A109" s="9" t="s">
        <v>66</v>
      </c>
      <c r="B109" s="21"/>
      <c r="C109" s="21"/>
      <c r="D109" s="10"/>
      <c r="E109" s="10"/>
      <c r="F109" s="10"/>
      <c r="G109" s="10"/>
      <c r="H109" s="10"/>
      <c r="I109" s="10"/>
      <c r="J109" s="10"/>
      <c r="K109" s="10"/>
      <c r="L109" s="10"/>
      <c r="M109" s="10"/>
      <c r="N109" s="10"/>
      <c r="O109" s="10"/>
      <c r="P109" s="10"/>
      <c r="Q109" s="10"/>
      <c r="R109" s="10"/>
      <c r="S109" s="10"/>
      <c r="T109" s="10"/>
      <c r="U109" s="10"/>
      <c r="V109" s="10"/>
      <c r="W109" s="10"/>
      <c r="X109" s="10"/>
      <c r="Y109" s="10"/>
      <c r="Z109" s="10"/>
      <c r="AA109" s="10"/>
      <c r="AB109" s="10"/>
      <c r="AC109" s="10"/>
      <c r="AD109" s="10"/>
      <c r="AE109" s="10"/>
      <c r="AF109" s="10"/>
      <c r="AG109" s="10"/>
      <c r="AH109" s="10"/>
      <c r="AI109" s="10"/>
      <c r="AJ109" s="10"/>
      <c r="AK109" s="10"/>
      <c r="AL109" s="10"/>
      <c r="AM109" s="10"/>
      <c r="AN109" s="10"/>
      <c r="AO109" s="10"/>
      <c r="AP109" s="10"/>
      <c r="AQ109" s="10"/>
      <c r="AR109" s="10"/>
      <c r="AS109" s="10"/>
      <c r="AT109" s="10"/>
      <c r="AU109" s="10"/>
      <c r="AV109" s="10"/>
      <c r="AW109" s="10"/>
      <c r="AX109" s="10"/>
      <c r="AY109" s="10"/>
      <c r="AZ109" s="10"/>
      <c r="BA109" s="10"/>
      <c r="BB109" s="10"/>
      <c r="BC109" s="10"/>
      <c r="BD109" s="10"/>
      <c r="BE109" s="10"/>
      <c r="BF109" s="10"/>
      <c r="BG109" s="10"/>
      <c r="BH109" s="10"/>
      <c r="BI109" s="10"/>
      <c r="BJ109" s="10"/>
      <c r="BK109" s="10"/>
      <c r="BL109" s="10"/>
      <c r="BM109" s="10"/>
      <c r="BN109" s="10"/>
      <c r="BO109" s="10"/>
      <c r="BP109" s="10"/>
      <c r="BQ109" s="10"/>
      <c r="BR109" s="10"/>
      <c r="BS109" s="10"/>
      <c r="BT109" s="10"/>
      <c r="BU109" s="10"/>
      <c r="BV109" s="10"/>
      <c r="BW109" s="10"/>
      <c r="BX109" s="10"/>
      <c r="BY109" s="10"/>
      <c r="BZ109" s="10"/>
      <c r="CA109" s="10"/>
      <c r="CB109" s="10"/>
      <c r="CC109" s="10"/>
      <c r="CD109" s="10"/>
      <c r="CE109" s="10"/>
      <c r="CF109" s="10"/>
      <c r="CG109" s="10"/>
      <c r="CH109" s="10"/>
      <c r="CI109" s="10"/>
      <c r="CJ109" s="10"/>
      <c r="CK109" s="10"/>
      <c r="CL109" s="11"/>
    </row>
    <row r="110" spans="1:90" x14ac:dyDescent="0.3">
      <c r="A110" s="147" t="s">
        <v>6</v>
      </c>
      <c r="B110" s="33" t="s">
        <v>190</v>
      </c>
      <c r="C110" s="77">
        <v>0.05</v>
      </c>
      <c r="K110" s="167"/>
      <c r="L110" s="167"/>
      <c r="M110" s="167"/>
      <c r="N110" s="167"/>
      <c r="O110" s="167"/>
      <c r="P110" s="167"/>
      <c r="Q110" s="167"/>
      <c r="R110" s="167"/>
      <c r="S110" s="167"/>
      <c r="T110" s="167"/>
    </row>
    <row r="111" spans="1:90" x14ac:dyDescent="0.3">
      <c r="A111" s="9" t="s">
        <v>67</v>
      </c>
      <c r="B111" s="21"/>
      <c r="C111" s="21"/>
      <c r="D111" s="10"/>
      <c r="E111" s="10"/>
      <c r="F111" s="10"/>
      <c r="G111" s="10"/>
      <c r="H111" s="10"/>
      <c r="I111" s="10"/>
      <c r="J111" s="10"/>
      <c r="K111" s="10"/>
      <c r="L111" s="10"/>
      <c r="M111" s="10"/>
      <c r="N111" s="10"/>
      <c r="O111" s="10"/>
      <c r="P111" s="10"/>
      <c r="Q111" s="10"/>
      <c r="R111" s="10"/>
      <c r="S111" s="10"/>
      <c r="T111" s="10"/>
      <c r="U111" s="10"/>
      <c r="V111" s="10"/>
      <c r="W111" s="10"/>
      <c r="X111" s="10"/>
      <c r="Y111" s="10"/>
      <c r="Z111" s="10"/>
      <c r="AA111" s="10"/>
      <c r="AB111" s="10"/>
      <c r="AC111" s="10"/>
      <c r="AD111" s="10"/>
      <c r="AE111" s="10"/>
      <c r="AF111" s="10"/>
      <c r="AG111" s="10"/>
      <c r="AH111" s="10"/>
      <c r="AI111" s="10"/>
      <c r="AJ111" s="10"/>
      <c r="AK111" s="10"/>
      <c r="AL111" s="10"/>
      <c r="AM111" s="10"/>
      <c r="AN111" s="10"/>
      <c r="AO111" s="10"/>
      <c r="AP111" s="10"/>
      <c r="AQ111" s="10"/>
      <c r="AR111" s="10"/>
      <c r="AS111" s="10"/>
      <c r="AT111" s="10"/>
      <c r="AU111" s="10"/>
      <c r="AV111" s="10"/>
      <c r="AW111" s="10"/>
      <c r="AX111" s="10"/>
      <c r="AY111" s="10"/>
      <c r="AZ111" s="10"/>
      <c r="BA111" s="10"/>
      <c r="BB111" s="10"/>
      <c r="BC111" s="10"/>
      <c r="BD111" s="10"/>
      <c r="BE111" s="10"/>
      <c r="BF111" s="10"/>
      <c r="BG111" s="10"/>
      <c r="BH111" s="10"/>
      <c r="BI111" s="10"/>
      <c r="BJ111" s="10"/>
      <c r="BK111" s="10"/>
      <c r="BL111" s="10"/>
      <c r="BM111" s="10"/>
      <c r="BN111" s="10"/>
      <c r="BO111" s="10"/>
      <c r="BP111" s="10"/>
      <c r="BQ111" s="10"/>
      <c r="BR111" s="10"/>
      <c r="BS111" s="10"/>
      <c r="BT111" s="10"/>
      <c r="BU111" s="10"/>
      <c r="BV111" s="10"/>
      <c r="BW111" s="10"/>
      <c r="BX111" s="10"/>
      <c r="BY111" s="10"/>
      <c r="BZ111" s="10"/>
      <c r="CA111" s="10"/>
      <c r="CB111" s="10"/>
      <c r="CC111" s="10"/>
      <c r="CD111" s="10"/>
      <c r="CE111" s="10"/>
      <c r="CF111" s="10"/>
      <c r="CG111" s="10"/>
      <c r="CH111" s="10"/>
      <c r="CI111" s="10"/>
      <c r="CJ111" s="10"/>
      <c r="CK111" s="10"/>
      <c r="CL111" s="11"/>
    </row>
    <row r="112" spans="1:90" x14ac:dyDescent="0.3">
      <c r="A112" s="147" t="s">
        <v>7</v>
      </c>
      <c r="B112" s="33" t="s">
        <v>190</v>
      </c>
      <c r="C112" s="77">
        <v>0.05</v>
      </c>
      <c r="K112" s="167"/>
      <c r="L112" s="167"/>
      <c r="M112" s="167"/>
      <c r="N112" s="167"/>
      <c r="O112" s="167"/>
      <c r="P112" s="167"/>
      <c r="Q112" s="167"/>
      <c r="R112" s="167"/>
      <c r="S112" s="167"/>
      <c r="T112" s="167"/>
    </row>
    <row r="113" spans="1:20" x14ac:dyDescent="0.3">
      <c r="K113" s="167"/>
      <c r="L113" s="167"/>
      <c r="M113" s="167"/>
      <c r="N113" s="167"/>
      <c r="O113" s="167"/>
      <c r="P113" s="167"/>
      <c r="Q113" s="167"/>
      <c r="R113" s="167"/>
      <c r="S113" s="167"/>
      <c r="T113" s="167"/>
    </row>
    <row r="114" spans="1:20" x14ac:dyDescent="0.3">
      <c r="A114" s="80" t="s">
        <v>440</v>
      </c>
      <c r="B114" s="10"/>
      <c r="C114" s="10"/>
      <c r="D114" s="10"/>
      <c r="E114" s="209"/>
    </row>
    <row r="115" spans="1:20" x14ac:dyDescent="0.3">
      <c r="A115" s="484" t="s">
        <v>439</v>
      </c>
      <c r="B115" s="485"/>
      <c r="C115" s="485"/>
      <c r="D115" s="485"/>
      <c r="E115" s="486"/>
    </row>
    <row r="116" spans="1:20" x14ac:dyDescent="0.3">
      <c r="A116" s="211" t="s">
        <v>210</v>
      </c>
      <c r="B116" s="55" t="s">
        <v>202</v>
      </c>
      <c r="C116" s="214">
        <v>2.9</v>
      </c>
      <c r="D116" s="44"/>
      <c r="E116" s="44"/>
    </row>
    <row r="117" spans="1:20" x14ac:dyDescent="0.3">
      <c r="C117" s="208"/>
      <c r="D117" s="208"/>
      <c r="E117" s="208"/>
    </row>
    <row r="118" spans="1:20" x14ac:dyDescent="0.3">
      <c r="A118" s="80" t="s">
        <v>436</v>
      </c>
      <c r="B118" s="10"/>
      <c r="C118" s="10"/>
      <c r="D118" s="10"/>
      <c r="E118" s="209"/>
      <c r="F118" s="44"/>
      <c r="G118" s="44"/>
      <c r="H118" s="44"/>
      <c r="I118" s="44"/>
      <c r="J118" s="44"/>
      <c r="K118" s="44"/>
      <c r="L118" s="44"/>
      <c r="M118" s="44"/>
      <c r="N118" s="44"/>
      <c r="O118" s="44"/>
      <c r="P118" s="44"/>
      <c r="Q118" s="44"/>
      <c r="R118" s="44"/>
      <c r="S118" s="44"/>
      <c r="T118" s="44"/>
    </row>
    <row r="119" spans="1:20" x14ac:dyDescent="0.3">
      <c r="A119" s="211" t="s">
        <v>435</v>
      </c>
      <c r="B119" s="212" t="s">
        <v>80</v>
      </c>
      <c r="C119" s="214">
        <v>1</v>
      </c>
      <c r="D119" s="44"/>
      <c r="E119" s="45"/>
      <c r="F119" s="167"/>
      <c r="G119" s="167"/>
      <c r="H119" s="167"/>
      <c r="I119" s="44"/>
      <c r="J119" s="44"/>
      <c r="K119" s="44"/>
      <c r="L119" s="44"/>
      <c r="M119" s="44"/>
      <c r="N119" s="44"/>
      <c r="O119" s="44"/>
      <c r="P119" s="44"/>
      <c r="Q119" s="44"/>
      <c r="R119" s="44"/>
      <c r="S119" s="44"/>
      <c r="T119" s="44"/>
    </row>
    <row r="120" spans="1:20" x14ac:dyDescent="0.3">
      <c r="C120" s="167"/>
      <c r="D120" s="167"/>
      <c r="E120" s="167"/>
      <c r="F120" s="167"/>
      <c r="G120" s="167"/>
      <c r="H120" s="167"/>
      <c r="I120" s="167"/>
      <c r="J120" s="167"/>
      <c r="K120" s="167"/>
      <c r="L120" s="167"/>
      <c r="M120" s="167"/>
      <c r="N120" s="167"/>
      <c r="O120" s="167"/>
      <c r="P120" s="167"/>
      <c r="Q120" s="167"/>
      <c r="R120" s="167"/>
      <c r="S120" s="167"/>
      <c r="T120" s="167"/>
    </row>
    <row r="121" spans="1:20" x14ac:dyDescent="0.3">
      <c r="A121" s="80" t="s">
        <v>595</v>
      </c>
      <c r="B121" s="10"/>
      <c r="C121" s="10"/>
      <c r="D121" s="10"/>
      <c r="E121" s="10"/>
      <c r="F121" s="209"/>
      <c r="G121" s="44"/>
      <c r="H121" s="44"/>
      <c r="I121" s="44"/>
      <c r="J121" s="44"/>
      <c r="K121" s="44"/>
      <c r="L121" s="44"/>
      <c r="M121" s="44"/>
      <c r="N121" s="44"/>
      <c r="O121" s="44"/>
      <c r="P121" s="44"/>
      <c r="Q121" s="44"/>
      <c r="R121" s="44"/>
      <c r="S121" s="44"/>
      <c r="T121" s="44"/>
    </row>
    <row r="122" spans="1:20" x14ac:dyDescent="0.3">
      <c r="A122" s="455" t="s">
        <v>589</v>
      </c>
      <c r="B122" s="64" t="s">
        <v>590</v>
      </c>
      <c r="C122" s="267">
        <v>2015</v>
      </c>
      <c r="D122" s="469" t="s">
        <v>603</v>
      </c>
      <c r="E122" s="470" t="s">
        <v>590</v>
      </c>
      <c r="F122" s="452">
        <v>2015</v>
      </c>
      <c r="G122" s="265"/>
      <c r="H122" s="265"/>
      <c r="I122" s="48"/>
      <c r="J122" s="48"/>
      <c r="K122" s="48"/>
      <c r="L122" s="48"/>
      <c r="M122" s="48"/>
      <c r="N122" s="48"/>
      <c r="O122" s="48"/>
      <c r="P122" s="48"/>
      <c r="Q122" s="48"/>
      <c r="R122" s="48"/>
      <c r="S122" s="48"/>
      <c r="T122" s="48"/>
    </row>
    <row r="123" spans="1:20" ht="28.8" x14ac:dyDescent="0.3">
      <c r="A123" s="455"/>
      <c r="B123" s="266" t="s">
        <v>591</v>
      </c>
      <c r="C123" s="268">
        <v>0</v>
      </c>
      <c r="D123" s="466"/>
      <c r="E123" s="467"/>
      <c r="F123" s="443"/>
      <c r="G123" s="265"/>
      <c r="H123" s="265"/>
      <c r="I123" s="48"/>
      <c r="J123" s="48"/>
      <c r="K123" s="48"/>
      <c r="L123" s="48"/>
      <c r="M123" s="48"/>
      <c r="N123" s="48"/>
      <c r="O123" s="48"/>
      <c r="P123" s="48"/>
      <c r="Q123" s="48"/>
      <c r="R123" s="48"/>
      <c r="S123" s="48"/>
      <c r="T123" s="48"/>
    </row>
    <row r="124" spans="1:20" x14ac:dyDescent="0.3">
      <c r="A124" s="455" t="s">
        <v>592</v>
      </c>
      <c r="B124" s="64" t="s">
        <v>590</v>
      </c>
      <c r="C124" s="267">
        <v>2015</v>
      </c>
      <c r="D124" s="466"/>
      <c r="E124" s="467" t="s">
        <v>591</v>
      </c>
      <c r="F124" s="479">
        <v>0</v>
      </c>
    </row>
    <row r="125" spans="1:20" ht="28.8" x14ac:dyDescent="0.3">
      <c r="A125" s="455"/>
      <c r="B125" s="266" t="s">
        <v>591</v>
      </c>
      <c r="C125" s="268">
        <v>0</v>
      </c>
      <c r="D125" s="466"/>
      <c r="E125" s="468"/>
      <c r="F125" s="443"/>
    </row>
    <row r="126" spans="1:20" x14ac:dyDescent="0.3">
      <c r="A126" s="455" t="s">
        <v>593</v>
      </c>
      <c r="B126" s="64" t="s">
        <v>590</v>
      </c>
      <c r="C126" s="267">
        <v>2015</v>
      </c>
      <c r="D126" s="455" t="s">
        <v>604</v>
      </c>
      <c r="E126" s="467" t="s">
        <v>590</v>
      </c>
      <c r="F126" s="443">
        <v>2015</v>
      </c>
    </row>
    <row r="127" spans="1:20" ht="28.8" x14ac:dyDescent="0.3">
      <c r="A127" s="455"/>
      <c r="B127" s="266" t="s">
        <v>591</v>
      </c>
      <c r="C127" s="268">
        <v>0</v>
      </c>
      <c r="D127" s="466"/>
      <c r="E127" s="467"/>
      <c r="F127" s="443"/>
    </row>
    <row r="128" spans="1:20" x14ac:dyDescent="0.3">
      <c r="A128" s="455" t="s">
        <v>594</v>
      </c>
      <c r="B128" s="64" t="s">
        <v>590</v>
      </c>
      <c r="C128" s="267">
        <v>2015</v>
      </c>
      <c r="D128" s="466"/>
      <c r="E128" s="467" t="s">
        <v>591</v>
      </c>
      <c r="F128" s="479">
        <v>0</v>
      </c>
      <c r="G128" s="49"/>
      <c r="H128" s="44"/>
      <c r="I128" s="46"/>
      <c r="J128" s="46"/>
      <c r="K128" s="46"/>
      <c r="L128" s="46"/>
      <c r="M128" s="46"/>
      <c r="N128" s="46"/>
      <c r="O128" s="46"/>
      <c r="P128" s="46"/>
      <c r="Q128" s="46"/>
      <c r="R128" s="46"/>
      <c r="S128" s="46"/>
      <c r="T128" s="46"/>
    </row>
    <row r="129" spans="1:20" ht="28.8" x14ac:dyDescent="0.3">
      <c r="A129" s="455"/>
      <c r="B129" s="266" t="s">
        <v>591</v>
      </c>
      <c r="C129" s="268">
        <v>0</v>
      </c>
      <c r="D129" s="466"/>
      <c r="E129" s="468"/>
      <c r="F129" s="443"/>
    </row>
    <row r="130" spans="1:20" x14ac:dyDescent="0.3">
      <c r="A130" s="455" t="s">
        <v>29</v>
      </c>
      <c r="B130" s="64" t="s">
        <v>590</v>
      </c>
      <c r="C130" s="267">
        <v>2015</v>
      </c>
    </row>
    <row r="131" spans="1:20" ht="28.8" x14ac:dyDescent="0.3">
      <c r="A131" s="455"/>
      <c r="B131" s="266" t="s">
        <v>591</v>
      </c>
      <c r="C131" s="268">
        <v>0</v>
      </c>
    </row>
    <row r="132" spans="1:20" x14ac:dyDescent="0.3">
      <c r="A132" s="269" t="s">
        <v>596</v>
      </c>
      <c r="B132" s="15"/>
      <c r="C132" s="15"/>
    </row>
    <row r="133" spans="1:20" x14ac:dyDescent="0.3">
      <c r="A133" s="15"/>
      <c r="B133" s="15"/>
      <c r="C133" s="15"/>
    </row>
    <row r="134" spans="1:20" s="326" customFormat="1" x14ac:dyDescent="0.3">
      <c r="A134" s="80" t="s">
        <v>892</v>
      </c>
      <c r="B134" s="10"/>
      <c r="C134" s="10"/>
      <c r="D134" s="10"/>
      <c r="E134" s="209"/>
      <c r="F134" s="44"/>
      <c r="G134" s="44"/>
      <c r="H134" s="44"/>
      <c r="I134" s="44"/>
      <c r="J134" s="44"/>
      <c r="K134" s="44"/>
      <c r="L134" s="44"/>
      <c r="M134" s="44"/>
      <c r="N134" s="44"/>
      <c r="O134" s="44"/>
      <c r="P134" s="44"/>
      <c r="Q134" s="44"/>
      <c r="R134" s="44"/>
      <c r="S134" s="44"/>
      <c r="T134" s="44"/>
    </row>
    <row r="135" spans="1:20" s="326" customFormat="1" x14ac:dyDescent="0.3">
      <c r="A135" s="211" t="s">
        <v>893</v>
      </c>
      <c r="B135" s="212" t="s">
        <v>80</v>
      </c>
      <c r="C135" s="214">
        <v>0</v>
      </c>
      <c r="D135" s="44"/>
      <c r="E135" s="45"/>
      <c r="F135" s="344"/>
      <c r="G135" s="344"/>
      <c r="H135" s="344"/>
      <c r="I135" s="44"/>
      <c r="J135" s="44"/>
      <c r="K135" s="44"/>
      <c r="L135" s="44"/>
      <c r="M135" s="44"/>
      <c r="N135" s="44"/>
      <c r="O135" s="44"/>
      <c r="P135" s="44"/>
      <c r="Q135" s="44"/>
      <c r="R135" s="44"/>
      <c r="S135" s="44"/>
      <c r="T135" s="44"/>
    </row>
    <row r="136" spans="1:20" s="326" customFormat="1" x14ac:dyDescent="0.3">
      <c r="A136" s="211" t="s">
        <v>894</v>
      </c>
      <c r="B136" s="212" t="s">
        <v>80</v>
      </c>
      <c r="C136" s="214">
        <v>0</v>
      </c>
    </row>
    <row r="137" spans="1:20" x14ac:dyDescent="0.3">
      <c r="A137" s="15"/>
      <c r="B137" s="15"/>
      <c r="C137" s="15"/>
    </row>
    <row r="138" spans="1:20" x14ac:dyDescent="0.3">
      <c r="A138" s="15"/>
      <c r="B138" s="15"/>
      <c r="C138" s="15"/>
    </row>
    <row r="139" spans="1:20" x14ac:dyDescent="0.3">
      <c r="A139" s="15"/>
      <c r="B139" s="15"/>
      <c r="C139" s="15"/>
    </row>
    <row r="140" spans="1:20" hidden="1" x14ac:dyDescent="0.3">
      <c r="A140" s="15"/>
      <c r="B140" s="15"/>
      <c r="C140" s="15"/>
    </row>
    <row r="141" spans="1:20" hidden="1" x14ac:dyDescent="0.3">
      <c r="A141" s="15"/>
      <c r="B141" s="15"/>
      <c r="C141" s="15"/>
    </row>
    <row r="142" spans="1:20" hidden="1" x14ac:dyDescent="0.3">
      <c r="A142" s="15"/>
      <c r="B142" s="15"/>
      <c r="C142" s="15"/>
    </row>
    <row r="143" spans="1:20" hidden="1" x14ac:dyDescent="0.3">
      <c r="A143" s="15"/>
      <c r="B143" s="15"/>
      <c r="C143" s="15"/>
    </row>
    <row r="144" spans="1:20" hidden="1" x14ac:dyDescent="0.3">
      <c r="A144" s="15"/>
      <c r="B144" s="15"/>
      <c r="C144" s="15"/>
    </row>
    <row r="145" spans="1:3" hidden="1" x14ac:dyDescent="0.3">
      <c r="A145" s="15"/>
      <c r="B145" s="15"/>
      <c r="C145" s="15"/>
    </row>
    <row r="146" spans="1:3" hidden="1" x14ac:dyDescent="0.3">
      <c r="A146" s="15"/>
      <c r="B146" s="15"/>
      <c r="C146" s="15"/>
    </row>
    <row r="147" spans="1:3" hidden="1" x14ac:dyDescent="0.3">
      <c r="A147" s="15"/>
      <c r="B147" s="15"/>
      <c r="C147" s="15"/>
    </row>
    <row r="148" spans="1:3" hidden="1" x14ac:dyDescent="0.3">
      <c r="A148" s="15"/>
      <c r="B148" s="15"/>
      <c r="C148" s="15"/>
    </row>
    <row r="149" spans="1:3" hidden="1" x14ac:dyDescent="0.3">
      <c r="A149" s="15"/>
      <c r="B149" s="15"/>
      <c r="C149" s="15"/>
    </row>
    <row r="150" spans="1:3" hidden="1" x14ac:dyDescent="0.3">
      <c r="A150" s="15"/>
      <c r="B150" s="15"/>
      <c r="C150" s="15"/>
    </row>
    <row r="151" spans="1:3" hidden="1" x14ac:dyDescent="0.3">
      <c r="A151" s="15"/>
      <c r="B151" s="15"/>
      <c r="C151" s="15"/>
    </row>
    <row r="152" spans="1:3" hidden="1" x14ac:dyDescent="0.3">
      <c r="A152" s="15"/>
      <c r="B152" s="15"/>
      <c r="C152" s="15"/>
    </row>
    <row r="153" spans="1:3" hidden="1" x14ac:dyDescent="0.3">
      <c r="A153" s="15"/>
      <c r="B153" s="15"/>
      <c r="C153" s="15"/>
    </row>
    <row r="154" spans="1:3" hidden="1" x14ac:dyDescent="0.3">
      <c r="A154" s="15"/>
      <c r="B154" s="15"/>
      <c r="C154" s="15"/>
    </row>
    <row r="155" spans="1:3" hidden="1" x14ac:dyDescent="0.3">
      <c r="A155" s="15"/>
      <c r="B155" s="15"/>
      <c r="C155" s="15"/>
    </row>
    <row r="156" spans="1:3" hidden="1" x14ac:dyDescent="0.3">
      <c r="A156" s="15"/>
      <c r="B156" s="15"/>
      <c r="C156" s="15"/>
    </row>
    <row r="157" spans="1:3" hidden="1" x14ac:dyDescent="0.3"/>
    <row r="158" spans="1:3" hidden="1" x14ac:dyDescent="0.3"/>
    <row r="159" spans="1:3" hidden="1" x14ac:dyDescent="0.3"/>
    <row r="160" spans="1:3" hidden="1" x14ac:dyDescent="0.3"/>
    <row r="161" spans="1:3" hidden="1" x14ac:dyDescent="0.3"/>
    <row r="162" spans="1:3" hidden="1" x14ac:dyDescent="0.3"/>
    <row r="163" spans="1:3" hidden="1" x14ac:dyDescent="0.3"/>
    <row r="164" spans="1:3" hidden="1" x14ac:dyDescent="0.3"/>
    <row r="165" spans="1:3" hidden="1" x14ac:dyDescent="0.3"/>
    <row r="166" spans="1:3" hidden="1" x14ac:dyDescent="0.3"/>
    <row r="167" spans="1:3" hidden="1" x14ac:dyDescent="0.3"/>
    <row r="170" spans="1:3" x14ac:dyDescent="0.3">
      <c r="A170" s="296" t="s">
        <v>875</v>
      </c>
      <c r="B170" s="296"/>
      <c r="C170" s="296"/>
    </row>
    <row r="171" spans="1:3" x14ac:dyDescent="0.3">
      <c r="A171" s="29" t="s">
        <v>849</v>
      </c>
      <c r="B171" s="7" t="s">
        <v>80</v>
      </c>
      <c r="C171" s="70">
        <v>1</v>
      </c>
    </row>
    <row r="172" spans="1:3" x14ac:dyDescent="0.3">
      <c r="A172" s="29" t="s">
        <v>850</v>
      </c>
      <c r="B172" s="7" t="s">
        <v>80</v>
      </c>
      <c r="C172" s="70">
        <v>1</v>
      </c>
    </row>
    <row r="173" spans="1:3" x14ac:dyDescent="0.3">
      <c r="A173" s="29" t="s">
        <v>856</v>
      </c>
      <c r="B173" s="7" t="s">
        <v>167</v>
      </c>
      <c r="C173" s="70">
        <v>2015</v>
      </c>
    </row>
    <row r="174" spans="1:3" x14ac:dyDescent="0.3">
      <c r="A174" s="29" t="s">
        <v>851</v>
      </c>
      <c r="B174" s="7" t="s">
        <v>167</v>
      </c>
      <c r="C174" s="70">
        <v>2020</v>
      </c>
    </row>
    <row r="175" spans="1:3" x14ac:dyDescent="0.3">
      <c r="A175" s="29" t="s">
        <v>852</v>
      </c>
      <c r="B175" s="7" t="s">
        <v>167</v>
      </c>
      <c r="C175" s="70">
        <v>2015</v>
      </c>
    </row>
    <row r="176" spans="1:3" x14ac:dyDescent="0.3">
      <c r="A176" s="296" t="s">
        <v>866</v>
      </c>
      <c r="B176" s="296"/>
      <c r="C176" s="296" t="s">
        <v>900</v>
      </c>
    </row>
    <row r="177" spans="1:3" x14ac:dyDescent="0.3">
      <c r="A177" s="29" t="s">
        <v>869</v>
      </c>
      <c r="B177" s="7" t="s">
        <v>80</v>
      </c>
      <c r="C177" s="70">
        <v>6.4000000000000003E-3</v>
      </c>
    </row>
    <row r="178" spans="1:3" x14ac:dyDescent="0.3">
      <c r="A178" s="29" t="s">
        <v>867</v>
      </c>
      <c r="B178" s="7" t="s">
        <v>80</v>
      </c>
      <c r="C178" s="70">
        <v>1.0800000000000001E-2</v>
      </c>
    </row>
    <row r="179" spans="1:3" x14ac:dyDescent="0.3">
      <c r="A179" s="29" t="s">
        <v>868</v>
      </c>
      <c r="B179" s="7" t="s">
        <v>80</v>
      </c>
      <c r="C179" s="70">
        <v>0.1489</v>
      </c>
    </row>
    <row r="180" spans="1:3" x14ac:dyDescent="0.3">
      <c r="A180" s="29" t="s">
        <v>853</v>
      </c>
      <c r="B180" s="7" t="s">
        <v>80</v>
      </c>
      <c r="C180" s="70">
        <v>0.9254</v>
      </c>
    </row>
    <row r="181" spans="1:3" x14ac:dyDescent="0.3">
      <c r="A181" s="29" t="s">
        <v>854</v>
      </c>
      <c r="B181" s="7" t="s">
        <v>80</v>
      </c>
      <c r="C181" s="70">
        <v>0.33250000000000002</v>
      </c>
    </row>
    <row r="182" spans="1:3" x14ac:dyDescent="0.3">
      <c r="A182" s="296" t="s">
        <v>855</v>
      </c>
      <c r="B182" s="296"/>
      <c r="C182" s="296" t="s">
        <v>900</v>
      </c>
    </row>
    <row r="183" spans="1:3" x14ac:dyDescent="0.3">
      <c r="A183" s="29" t="s">
        <v>857</v>
      </c>
      <c r="B183" s="7" t="s">
        <v>80</v>
      </c>
      <c r="C183" s="70">
        <v>4.4999999999999999E-4</v>
      </c>
    </row>
    <row r="184" spans="1:3" x14ac:dyDescent="0.3">
      <c r="A184" s="29" t="s">
        <v>858</v>
      </c>
      <c r="B184" s="7" t="s">
        <v>80</v>
      </c>
      <c r="C184" s="70">
        <v>4.4999999999999999E-4</v>
      </c>
    </row>
    <row r="185" spans="1:3" x14ac:dyDescent="0.3">
      <c r="A185" s="29" t="s">
        <v>859</v>
      </c>
      <c r="B185" s="7" t="s">
        <v>80</v>
      </c>
      <c r="C185" s="70">
        <v>7.3999999999999999E-4</v>
      </c>
    </row>
    <row r="186" spans="1:3" x14ac:dyDescent="0.3">
      <c r="A186" s="29" t="s">
        <v>860</v>
      </c>
      <c r="B186" s="7" t="s">
        <v>80</v>
      </c>
      <c r="C186" s="70">
        <v>3.6000000000000002E-4</v>
      </c>
    </row>
    <row r="187" spans="1:3" x14ac:dyDescent="0.3">
      <c r="A187" s="29" t="s">
        <v>861</v>
      </c>
      <c r="B187" s="7" t="s">
        <v>80</v>
      </c>
      <c r="C187" s="70">
        <v>1.5970000000000002E-2</v>
      </c>
    </row>
    <row r="188" spans="1:3" x14ac:dyDescent="0.3">
      <c r="A188" s="29" t="s">
        <v>862</v>
      </c>
      <c r="B188" s="7" t="s">
        <v>80</v>
      </c>
      <c r="C188" s="70">
        <v>0</v>
      </c>
    </row>
    <row r="189" spans="1:3" x14ac:dyDescent="0.3">
      <c r="A189" s="29" t="s">
        <v>863</v>
      </c>
      <c r="B189" s="7" t="s">
        <v>80</v>
      </c>
      <c r="C189" s="70">
        <v>0</v>
      </c>
    </row>
    <row r="190" spans="1:3" x14ac:dyDescent="0.3">
      <c r="A190" s="29" t="s">
        <v>864</v>
      </c>
      <c r="B190" s="7" t="s">
        <v>80</v>
      </c>
      <c r="C190" s="70">
        <v>0</v>
      </c>
    </row>
    <row r="191" spans="1:3" x14ac:dyDescent="0.3">
      <c r="A191" s="29" t="s">
        <v>865</v>
      </c>
      <c r="B191" s="7" t="s">
        <v>80</v>
      </c>
      <c r="C191" s="70">
        <v>0.2</v>
      </c>
    </row>
  </sheetData>
  <mergeCells count="42">
    <mergeCell ref="A122:A123"/>
    <mergeCell ref="A124:A125"/>
    <mergeCell ref="A126:A127"/>
    <mergeCell ref="A128:A129"/>
    <mergeCell ref="A130:A131"/>
    <mergeCell ref="A72:A75"/>
    <mergeCell ref="D88:D91"/>
    <mergeCell ref="B19:C19"/>
    <mergeCell ref="D68:D71"/>
    <mergeCell ref="D72:D75"/>
    <mergeCell ref="D80:D82"/>
    <mergeCell ref="D84:D87"/>
    <mergeCell ref="D19:D22"/>
    <mergeCell ref="B20:C20"/>
    <mergeCell ref="B21:C21"/>
    <mergeCell ref="B22:C22"/>
    <mergeCell ref="A19:A22"/>
    <mergeCell ref="A76:A79"/>
    <mergeCell ref="A68:A71"/>
    <mergeCell ref="A80:A82"/>
    <mergeCell ref="D76:D79"/>
    <mergeCell ref="A84:A87"/>
    <mergeCell ref="A88:A91"/>
    <mergeCell ref="A115:E115"/>
    <mergeCell ref="D92:D95"/>
    <mergeCell ref="D100:D103"/>
    <mergeCell ref="D105:D108"/>
    <mergeCell ref="D96:D98"/>
    <mergeCell ref="A100:A103"/>
    <mergeCell ref="A105:A108"/>
    <mergeCell ref="A92:A95"/>
    <mergeCell ref="A96:A98"/>
    <mergeCell ref="D122:D125"/>
    <mergeCell ref="E122:E123"/>
    <mergeCell ref="F122:F123"/>
    <mergeCell ref="E124:E125"/>
    <mergeCell ref="F124:F125"/>
    <mergeCell ref="D126:D129"/>
    <mergeCell ref="E126:E127"/>
    <mergeCell ref="F126:F127"/>
    <mergeCell ref="E128:E129"/>
    <mergeCell ref="F128:F129"/>
  </mergeCell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CL191"/>
  <sheetViews>
    <sheetView zoomScaleNormal="100" workbookViewId="0"/>
  </sheetViews>
  <sheetFormatPr baseColWidth="10" defaultRowHeight="14.4" x14ac:dyDescent="0.3"/>
  <cols>
    <col min="1" max="1" width="44.88671875" bestFit="1" customWidth="1"/>
    <col min="2" max="2" width="35.33203125" bestFit="1" customWidth="1"/>
    <col min="3" max="3" width="46.5546875" bestFit="1" customWidth="1"/>
    <col min="4" max="4" width="59.6640625" bestFit="1" customWidth="1"/>
    <col min="5" max="5" width="47.5546875" bestFit="1" customWidth="1"/>
    <col min="6" max="6" width="26" customWidth="1"/>
    <col min="7" max="7" width="34.33203125" customWidth="1"/>
    <col min="8" max="8" width="32.44140625" customWidth="1"/>
    <col min="9" max="9" width="20.33203125" customWidth="1"/>
  </cols>
  <sheetData>
    <row r="1" spans="1:90" ht="31.8" thickBot="1" x14ac:dyDescent="0.65">
      <c r="A1" s="1" t="s">
        <v>248</v>
      </c>
      <c r="B1" s="115"/>
      <c r="C1" s="148"/>
      <c r="D1" s="148"/>
    </row>
    <row r="2" spans="1:90" x14ac:dyDescent="0.3">
      <c r="A2" s="71" t="s">
        <v>442</v>
      </c>
      <c r="B2" s="2"/>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c r="CA2" s="2"/>
      <c r="CB2" s="2"/>
      <c r="CC2" s="2"/>
      <c r="CD2" s="2"/>
      <c r="CE2" s="2"/>
      <c r="CF2" s="2"/>
      <c r="CG2" s="2"/>
      <c r="CH2" s="2"/>
      <c r="CI2" s="2"/>
      <c r="CJ2" s="2"/>
      <c r="CK2" s="2"/>
      <c r="CL2" s="3"/>
    </row>
    <row r="3" spans="1:90" s="35" customFormat="1" x14ac:dyDescent="0.3">
      <c r="A3" s="220"/>
      <c r="B3" s="314"/>
      <c r="C3" s="78"/>
      <c r="D3" s="215" t="s">
        <v>721</v>
      </c>
      <c r="E3" s="7">
        <v>2015</v>
      </c>
      <c r="F3" s="7">
        <v>2016</v>
      </c>
      <c r="G3" s="7">
        <v>2017</v>
      </c>
      <c r="H3" s="7">
        <v>2018</v>
      </c>
      <c r="I3" s="7">
        <v>2019</v>
      </c>
      <c r="J3" s="7">
        <v>2020</v>
      </c>
      <c r="K3" s="7">
        <v>2021</v>
      </c>
      <c r="L3" s="7">
        <v>2022</v>
      </c>
      <c r="M3" s="7">
        <v>2023</v>
      </c>
      <c r="N3" s="7">
        <v>2024</v>
      </c>
      <c r="O3" s="7">
        <v>2025</v>
      </c>
      <c r="P3" s="7">
        <v>2026</v>
      </c>
      <c r="Q3" s="7">
        <v>2027</v>
      </c>
      <c r="R3" s="7">
        <v>2028</v>
      </c>
      <c r="S3" s="7">
        <v>2029</v>
      </c>
      <c r="T3" s="7">
        <v>2030</v>
      </c>
      <c r="U3" s="7">
        <v>2031</v>
      </c>
      <c r="V3" s="7">
        <v>2032</v>
      </c>
      <c r="W3" s="7">
        <v>2033</v>
      </c>
      <c r="X3" s="7">
        <v>2034</v>
      </c>
      <c r="Y3" s="7">
        <v>2035</v>
      </c>
      <c r="Z3" s="7">
        <v>2036</v>
      </c>
      <c r="AA3" s="7">
        <v>2037</v>
      </c>
      <c r="AB3" s="7">
        <v>2038</v>
      </c>
      <c r="AC3" s="7">
        <v>2039</v>
      </c>
      <c r="AD3" s="7">
        <v>2040</v>
      </c>
      <c r="AE3" s="7">
        <v>2041</v>
      </c>
      <c r="AF3" s="7">
        <v>2042</v>
      </c>
      <c r="AG3" s="7">
        <v>2043</v>
      </c>
      <c r="AH3" s="7">
        <v>2044</v>
      </c>
      <c r="AI3" s="7">
        <v>2045</v>
      </c>
      <c r="AJ3" s="7">
        <v>2046</v>
      </c>
      <c r="AK3" s="7">
        <v>2047</v>
      </c>
      <c r="AL3" s="7">
        <v>2048</v>
      </c>
      <c r="AM3" s="7">
        <v>2049</v>
      </c>
      <c r="AN3" s="7">
        <v>2050</v>
      </c>
      <c r="AO3" s="7">
        <v>2051</v>
      </c>
      <c r="AP3" s="7">
        <v>2052</v>
      </c>
      <c r="AQ3" s="7">
        <v>2053</v>
      </c>
      <c r="AR3" s="7">
        <v>2054</v>
      </c>
      <c r="AS3" s="7">
        <v>2055</v>
      </c>
      <c r="AT3" s="7">
        <v>2056</v>
      </c>
      <c r="AU3" s="7">
        <v>2057</v>
      </c>
      <c r="AV3" s="7">
        <v>2058</v>
      </c>
      <c r="AW3" s="7">
        <v>2059</v>
      </c>
      <c r="AX3" s="7">
        <v>2060</v>
      </c>
      <c r="AY3" s="7">
        <v>2061</v>
      </c>
      <c r="AZ3" s="7">
        <v>2062</v>
      </c>
      <c r="BA3" s="7">
        <v>2063</v>
      </c>
      <c r="BB3" s="7">
        <v>2064</v>
      </c>
      <c r="BC3" s="7">
        <v>2065</v>
      </c>
      <c r="BD3" s="7">
        <v>2066</v>
      </c>
      <c r="BE3" s="7">
        <v>2067</v>
      </c>
      <c r="BF3" s="7">
        <v>2068</v>
      </c>
      <c r="BG3" s="7">
        <v>2069</v>
      </c>
      <c r="BH3" s="7">
        <v>2070</v>
      </c>
      <c r="BI3" s="7">
        <v>2071</v>
      </c>
      <c r="BJ3" s="7">
        <v>2072</v>
      </c>
      <c r="BK3" s="7">
        <v>2073</v>
      </c>
      <c r="BL3" s="7">
        <v>2074</v>
      </c>
      <c r="BM3" s="7">
        <v>2075</v>
      </c>
      <c r="BN3" s="7">
        <v>2076</v>
      </c>
      <c r="BO3" s="7">
        <v>2077</v>
      </c>
      <c r="BP3" s="7">
        <v>2078</v>
      </c>
      <c r="BQ3" s="7">
        <v>2079</v>
      </c>
      <c r="BR3" s="7">
        <v>2080</v>
      </c>
      <c r="BS3" s="7">
        <v>2081</v>
      </c>
      <c r="BT3" s="7">
        <v>2082</v>
      </c>
      <c r="BU3" s="7">
        <v>2083</v>
      </c>
      <c r="BV3" s="7">
        <v>2084</v>
      </c>
      <c r="BW3" s="7">
        <v>2085</v>
      </c>
      <c r="BX3" s="7">
        <v>2086</v>
      </c>
      <c r="BY3" s="7">
        <v>2087</v>
      </c>
      <c r="BZ3" s="7">
        <v>2088</v>
      </c>
      <c r="CA3" s="7">
        <v>2089</v>
      </c>
      <c r="CB3" s="7">
        <v>2090</v>
      </c>
      <c r="CC3" s="7">
        <v>2091</v>
      </c>
      <c r="CD3" s="7">
        <v>2092</v>
      </c>
      <c r="CE3" s="7">
        <v>2093</v>
      </c>
      <c r="CF3" s="7">
        <v>2094</v>
      </c>
      <c r="CG3" s="7">
        <v>2095</v>
      </c>
      <c r="CH3" s="7">
        <v>2096</v>
      </c>
      <c r="CI3" s="7">
        <v>2097</v>
      </c>
      <c r="CJ3" s="7">
        <v>2098</v>
      </c>
      <c r="CK3" s="7">
        <v>2099</v>
      </c>
      <c r="CL3" s="8">
        <v>2100</v>
      </c>
    </row>
    <row r="4" spans="1:90" s="315" customFormat="1" ht="15" thickBot="1" x14ac:dyDescent="0.35">
      <c r="A4" s="220" t="s">
        <v>722</v>
      </c>
      <c r="B4" s="314" t="s">
        <v>80</v>
      </c>
      <c r="C4" s="340">
        <v>2.1693664798472234E-3</v>
      </c>
      <c r="D4" s="216" t="s">
        <v>174</v>
      </c>
      <c r="E4" s="7">
        <v>1.5606E-2</v>
      </c>
      <c r="F4" s="7">
        <v>1.567E-2</v>
      </c>
      <c r="G4" s="7">
        <v>1.6028000000000001E-2</v>
      </c>
      <c r="H4" s="7">
        <v>1.6216999999999999E-2</v>
      </c>
      <c r="I4" s="7">
        <v>1.6393000000000001E-2</v>
      </c>
      <c r="J4" s="7">
        <v>1.6985E-2</v>
      </c>
      <c r="K4" s="7">
        <v>1.7122999999999999E-2</v>
      </c>
      <c r="L4" s="7">
        <v>1.7387E-2</v>
      </c>
      <c r="M4" s="7">
        <v>1.7496000000000001E-2</v>
      </c>
      <c r="N4" s="7">
        <v>1.7861999999999999E-2</v>
      </c>
      <c r="O4" s="7">
        <v>1.8464999999999999E-2</v>
      </c>
      <c r="P4" s="7">
        <v>1.8644999999999998E-2</v>
      </c>
      <c r="Q4" s="7">
        <v>1.8807999999999998E-2</v>
      </c>
      <c r="R4" s="7">
        <v>1.8957000000000002E-2</v>
      </c>
      <c r="S4" s="7">
        <v>1.9334E-2</v>
      </c>
      <c r="T4" s="7">
        <v>1.9324999999999998E-2</v>
      </c>
      <c r="U4" s="7">
        <v>1.9427E-2</v>
      </c>
      <c r="V4" s="7">
        <v>1.9630000000000002E-2</v>
      </c>
      <c r="W4" s="7">
        <v>1.959E-2</v>
      </c>
      <c r="X4" s="7">
        <v>1.9876000000000001E-2</v>
      </c>
      <c r="Y4" s="7">
        <v>1.9921999999999999E-2</v>
      </c>
      <c r="Z4" s="7">
        <v>1.9851000000000001E-2</v>
      </c>
      <c r="AA4" s="7">
        <v>1.9984999999999999E-2</v>
      </c>
      <c r="AB4" s="7">
        <v>2.0104E-2</v>
      </c>
      <c r="AC4" s="7">
        <v>2.0008000000000001E-2</v>
      </c>
      <c r="AD4" s="7">
        <v>2.0694000000000001E-2</v>
      </c>
      <c r="AE4" s="7">
        <v>2.0659E-2</v>
      </c>
      <c r="AF4" s="7">
        <v>2.0712000000000001E-2</v>
      </c>
      <c r="AG4" s="7">
        <v>2.0660000000000001E-2</v>
      </c>
      <c r="AH4" s="7">
        <v>2.0694000000000001E-2</v>
      </c>
      <c r="AI4" s="7">
        <v>2.1248E-2</v>
      </c>
      <c r="AJ4" s="7">
        <v>2.1153000000000002E-2</v>
      </c>
      <c r="AK4" s="7">
        <v>2.1139000000000002E-2</v>
      </c>
      <c r="AL4" s="7">
        <v>2.1034000000000001E-2</v>
      </c>
      <c r="AM4" s="7">
        <v>2.1089E-2</v>
      </c>
      <c r="AN4" s="7">
        <v>2.1371999999999999E-2</v>
      </c>
      <c r="AO4" s="7">
        <v>2.1315000000000001E-2</v>
      </c>
      <c r="AP4" s="7">
        <v>2.1252E-2</v>
      </c>
      <c r="AQ4" s="7">
        <v>2.1035000000000002E-2</v>
      </c>
      <c r="AR4" s="7">
        <v>2.0968000000000001E-2</v>
      </c>
      <c r="AS4" s="7">
        <v>2.104E-2</v>
      </c>
      <c r="AT4" s="7">
        <v>2.0816999999999999E-2</v>
      </c>
      <c r="AU4" s="7">
        <v>2.0598999999999999E-2</v>
      </c>
      <c r="AV4" s="7">
        <v>2.0319E-2</v>
      </c>
      <c r="AW4" s="7">
        <v>2.0112000000000001E-2</v>
      </c>
      <c r="AX4" s="7">
        <v>1.9975E-2</v>
      </c>
      <c r="AY4" s="7">
        <v>1.9710999999999999E-2</v>
      </c>
      <c r="AZ4" s="7">
        <v>1.9455E-2</v>
      </c>
      <c r="BA4" s="7">
        <v>1.9206000000000001E-2</v>
      </c>
      <c r="BB4" s="7">
        <v>1.8964000000000002E-2</v>
      </c>
      <c r="BC4" s="7">
        <v>1.9199999999999998E-2</v>
      </c>
      <c r="BD4" s="7">
        <v>1.9012000000000001E-2</v>
      </c>
      <c r="BE4" s="7">
        <v>1.8770999999999999E-2</v>
      </c>
      <c r="BF4" s="7">
        <v>1.8536E-2</v>
      </c>
      <c r="BG4" s="7">
        <v>1.8308000000000001E-2</v>
      </c>
      <c r="BH4" s="7">
        <v>1.8623000000000001E-2</v>
      </c>
      <c r="BI4" s="7">
        <v>1.8388000000000002E-2</v>
      </c>
      <c r="BJ4" s="7">
        <v>1.8263000000000001E-2</v>
      </c>
      <c r="BK4" s="7">
        <v>1.8088E-2</v>
      </c>
      <c r="BL4" s="7">
        <v>1.7916000000000001E-2</v>
      </c>
      <c r="BM4" s="7">
        <v>1.7698999999999999E-2</v>
      </c>
      <c r="BN4" s="7">
        <v>1.7583999999999999E-2</v>
      </c>
      <c r="BO4" s="7">
        <v>1.7422E-2</v>
      </c>
      <c r="BP4" s="7">
        <v>1.7309999999999999E-2</v>
      </c>
      <c r="BQ4" s="7">
        <v>1.7152000000000001E-2</v>
      </c>
      <c r="BR4" s="7">
        <v>1.7583000000000001E-2</v>
      </c>
      <c r="BS4" s="7">
        <v>1.7367E-2</v>
      </c>
      <c r="BT4" s="7">
        <v>1.7288000000000001E-2</v>
      </c>
      <c r="BU4" s="7">
        <v>1.7079E-2</v>
      </c>
      <c r="BV4" s="7">
        <v>1.6961E-2</v>
      </c>
      <c r="BW4" s="7">
        <v>1.7503000000000001E-2</v>
      </c>
      <c r="BX4" s="7">
        <v>1.7405E-2</v>
      </c>
      <c r="BY4" s="7">
        <v>1.7306999999999999E-2</v>
      </c>
      <c r="BZ4" s="7">
        <v>1.7208000000000001E-2</v>
      </c>
      <c r="CA4" s="7">
        <v>1.711E-2</v>
      </c>
      <c r="CB4" s="7">
        <v>1.7541999999999999E-2</v>
      </c>
      <c r="CC4" s="7">
        <v>1.7500000000000002E-2</v>
      </c>
      <c r="CD4" s="7">
        <v>1.7454999999999998E-2</v>
      </c>
      <c r="CE4" s="7">
        <v>1.7479000000000001E-2</v>
      </c>
      <c r="CF4" s="7">
        <v>1.7427000000000002E-2</v>
      </c>
      <c r="CG4" s="7">
        <v>1.7683999999999998E-2</v>
      </c>
      <c r="CH4" s="7">
        <v>1.7649999999999999E-2</v>
      </c>
      <c r="CI4" s="7">
        <v>1.7679E-2</v>
      </c>
      <c r="CJ4" s="7">
        <v>1.7669000000000001E-2</v>
      </c>
      <c r="CK4" s="7">
        <v>1.7654E-2</v>
      </c>
      <c r="CL4" s="7">
        <v>1.7654E-2</v>
      </c>
    </row>
    <row r="5" spans="1:90" x14ac:dyDescent="0.3">
      <c r="A5" s="71" t="s">
        <v>441</v>
      </c>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c r="BC5" s="2"/>
      <c r="BD5" s="2"/>
      <c r="BE5" s="2"/>
      <c r="BF5" s="2"/>
      <c r="BG5" s="2"/>
      <c r="BH5" s="2"/>
      <c r="BI5" s="2"/>
      <c r="BJ5" s="2"/>
      <c r="BK5" s="2"/>
      <c r="BL5" s="2"/>
      <c r="BM5" s="2"/>
      <c r="BN5" s="2"/>
      <c r="BO5" s="2"/>
      <c r="BP5" s="2"/>
      <c r="BQ5" s="2"/>
      <c r="BR5" s="2"/>
      <c r="BS5" s="2"/>
      <c r="BT5" s="2"/>
      <c r="BU5" s="2"/>
      <c r="BV5" s="2"/>
      <c r="BW5" s="2"/>
      <c r="BX5" s="2"/>
      <c r="BY5" s="2"/>
      <c r="BZ5" s="2"/>
      <c r="CA5" s="2"/>
      <c r="CB5" s="2"/>
      <c r="CC5" s="2"/>
      <c r="CD5" s="2"/>
      <c r="CE5" s="2"/>
      <c r="CF5" s="2"/>
      <c r="CG5" s="2"/>
      <c r="CH5" s="2"/>
      <c r="CI5" s="2"/>
      <c r="CJ5" s="2"/>
      <c r="CK5" s="2"/>
      <c r="CL5" s="3"/>
    </row>
    <row r="6" spans="1:90" x14ac:dyDescent="0.3">
      <c r="A6" s="147" t="s">
        <v>184</v>
      </c>
      <c r="B6" s="5" t="s">
        <v>174</v>
      </c>
      <c r="C6" s="5"/>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6"/>
    </row>
    <row r="7" spans="1:90" x14ac:dyDescent="0.3">
      <c r="A7" s="7">
        <v>2015</v>
      </c>
      <c r="B7" s="7">
        <v>2016</v>
      </c>
      <c r="C7" s="7">
        <v>2017</v>
      </c>
      <c r="D7" s="7">
        <v>2018</v>
      </c>
      <c r="E7" s="7">
        <v>2019</v>
      </c>
      <c r="F7" s="7">
        <v>2020</v>
      </c>
      <c r="G7" s="7">
        <v>2021</v>
      </c>
      <c r="H7" s="7">
        <v>2022</v>
      </c>
      <c r="I7" s="7">
        <v>2023</v>
      </c>
      <c r="J7" s="7">
        <v>2024</v>
      </c>
      <c r="K7" s="7">
        <v>2025</v>
      </c>
      <c r="L7" s="7">
        <v>2026</v>
      </c>
      <c r="M7" s="7">
        <v>2027</v>
      </c>
      <c r="N7" s="7">
        <v>2028</v>
      </c>
      <c r="O7" s="7">
        <v>2029</v>
      </c>
      <c r="P7" s="7">
        <v>2030</v>
      </c>
      <c r="Q7" s="7">
        <v>2031</v>
      </c>
      <c r="R7" s="7">
        <v>2032</v>
      </c>
      <c r="S7" s="7">
        <v>2033</v>
      </c>
      <c r="T7" s="7">
        <v>2034</v>
      </c>
      <c r="U7" s="7">
        <v>2035</v>
      </c>
      <c r="V7" s="7">
        <v>2036</v>
      </c>
      <c r="W7" s="7">
        <v>2037</v>
      </c>
      <c r="X7" s="7">
        <v>2038</v>
      </c>
      <c r="Y7" s="7">
        <v>2039</v>
      </c>
      <c r="Z7" s="7">
        <v>2040</v>
      </c>
      <c r="AA7" s="7">
        <v>2041</v>
      </c>
      <c r="AB7" s="7">
        <v>2042</v>
      </c>
      <c r="AC7" s="7">
        <v>2043</v>
      </c>
      <c r="AD7" s="7">
        <v>2044</v>
      </c>
      <c r="AE7" s="7">
        <v>2045</v>
      </c>
      <c r="AF7" s="7">
        <v>2046</v>
      </c>
      <c r="AG7" s="7">
        <v>2047</v>
      </c>
      <c r="AH7" s="7">
        <v>2048</v>
      </c>
      <c r="AI7" s="7">
        <v>2049</v>
      </c>
      <c r="AJ7" s="7">
        <v>2050</v>
      </c>
      <c r="AK7" s="7">
        <v>2051</v>
      </c>
      <c r="AL7" s="7">
        <v>2052</v>
      </c>
      <c r="AM7" s="7">
        <v>2053</v>
      </c>
      <c r="AN7" s="7">
        <v>2054</v>
      </c>
      <c r="AO7" s="7">
        <v>2055</v>
      </c>
      <c r="AP7" s="7">
        <v>2056</v>
      </c>
      <c r="AQ7" s="7">
        <v>2057</v>
      </c>
      <c r="AR7" s="7">
        <v>2058</v>
      </c>
      <c r="AS7" s="7">
        <v>2059</v>
      </c>
      <c r="AT7" s="7">
        <v>2060</v>
      </c>
      <c r="AU7" s="7">
        <v>2061</v>
      </c>
      <c r="AV7" s="7">
        <v>2062</v>
      </c>
      <c r="AW7" s="7">
        <v>2063</v>
      </c>
      <c r="AX7" s="7">
        <v>2064</v>
      </c>
      <c r="AY7" s="7">
        <v>2065</v>
      </c>
      <c r="AZ7" s="7">
        <v>2066</v>
      </c>
      <c r="BA7" s="7">
        <v>2067</v>
      </c>
      <c r="BB7" s="7">
        <v>2068</v>
      </c>
      <c r="BC7" s="7">
        <v>2069</v>
      </c>
      <c r="BD7" s="7">
        <v>2070</v>
      </c>
      <c r="BE7" s="7">
        <v>2071</v>
      </c>
      <c r="BF7" s="7">
        <v>2072</v>
      </c>
      <c r="BG7" s="7">
        <v>2073</v>
      </c>
      <c r="BH7" s="7">
        <v>2074</v>
      </c>
      <c r="BI7" s="7">
        <v>2075</v>
      </c>
      <c r="BJ7" s="7">
        <v>2076</v>
      </c>
      <c r="BK7" s="7">
        <v>2077</v>
      </c>
      <c r="BL7" s="7">
        <v>2078</v>
      </c>
      <c r="BM7" s="7">
        <v>2079</v>
      </c>
      <c r="BN7" s="7">
        <v>2080</v>
      </c>
      <c r="BO7" s="7">
        <v>2081</v>
      </c>
      <c r="BP7" s="7">
        <v>2082</v>
      </c>
      <c r="BQ7" s="7">
        <v>2083</v>
      </c>
      <c r="BR7" s="7">
        <v>2084</v>
      </c>
      <c r="BS7" s="7">
        <v>2085</v>
      </c>
      <c r="BT7" s="7">
        <v>2086</v>
      </c>
      <c r="BU7" s="7">
        <v>2087</v>
      </c>
      <c r="BV7" s="7">
        <v>2088</v>
      </c>
      <c r="BW7" s="7">
        <v>2089</v>
      </c>
      <c r="BX7" s="7">
        <v>2090</v>
      </c>
      <c r="BY7" s="7">
        <v>2091</v>
      </c>
      <c r="BZ7" s="7">
        <v>2092</v>
      </c>
      <c r="CA7" s="7">
        <v>2093</v>
      </c>
      <c r="CB7" s="7">
        <v>2094</v>
      </c>
      <c r="CC7" s="7">
        <v>2095</v>
      </c>
      <c r="CD7" s="7">
        <v>2096</v>
      </c>
      <c r="CE7" s="7">
        <v>2097</v>
      </c>
      <c r="CF7" s="7">
        <v>2098</v>
      </c>
      <c r="CG7" s="7">
        <v>2099</v>
      </c>
      <c r="CH7" s="7">
        <v>2100</v>
      </c>
      <c r="CI7" s="328">
        <v>2101</v>
      </c>
    </row>
    <row r="8" spans="1:90" x14ac:dyDescent="0.3">
      <c r="A8" s="7">
        <v>1.0744999999999999E-2</v>
      </c>
      <c r="B8" s="7">
        <v>1.0631E-2</v>
      </c>
      <c r="C8" s="7">
        <v>1.0519000000000001E-2</v>
      </c>
      <c r="D8" s="7">
        <v>1.0279999999999999E-2</v>
      </c>
      <c r="E8" s="7">
        <v>1.0304000000000001E-2</v>
      </c>
      <c r="F8" s="7">
        <v>9.306E-3</v>
      </c>
      <c r="G8" s="7">
        <v>9.221E-3</v>
      </c>
      <c r="H8" s="7">
        <v>9.136E-3</v>
      </c>
      <c r="I8" s="7">
        <v>9.0539999999999995E-3</v>
      </c>
      <c r="J8" s="7">
        <v>8.9720000000000008E-3</v>
      </c>
      <c r="K8" s="7">
        <v>8.0400000000000003E-3</v>
      </c>
      <c r="L8" s="7">
        <v>7.9760000000000005E-3</v>
      </c>
      <c r="M8" s="7">
        <v>7.9129999999999999E-3</v>
      </c>
      <c r="N8" s="7">
        <v>7.8510000000000003E-3</v>
      </c>
      <c r="O8" s="7">
        <v>7.7889999999999999E-3</v>
      </c>
      <c r="P8" s="7">
        <v>7.378E-3</v>
      </c>
      <c r="Q8" s="7">
        <v>7.208E-3</v>
      </c>
      <c r="R8" s="7">
        <v>7.2709999999999997E-3</v>
      </c>
      <c r="S8" s="7">
        <v>7.2189999999999997E-3</v>
      </c>
      <c r="T8" s="7">
        <v>7.1669999999999998E-3</v>
      </c>
      <c r="U8" s="7">
        <v>6.6639999999999998E-3</v>
      </c>
      <c r="V8" s="7">
        <v>6.62E-3</v>
      </c>
      <c r="W8" s="7">
        <v>6.4650000000000003E-3</v>
      </c>
      <c r="X8" s="7">
        <v>6.5339999999999999E-3</v>
      </c>
      <c r="Y8" s="7">
        <v>6.4920000000000004E-3</v>
      </c>
      <c r="Z8" s="7">
        <v>5.5760000000000002E-3</v>
      </c>
      <c r="AA8" s="7">
        <v>5.653E-3</v>
      </c>
      <c r="AB8" s="7">
        <v>5.5139999999999998E-3</v>
      </c>
      <c r="AC8" s="7">
        <v>5.483E-3</v>
      </c>
      <c r="AD8" s="7">
        <v>5.5599999999999998E-3</v>
      </c>
      <c r="AE8" s="7">
        <v>4.679E-3</v>
      </c>
      <c r="AF8" s="7">
        <v>4.7629999999999999E-3</v>
      </c>
      <c r="AG8" s="7">
        <v>4.7400000000000003E-3</v>
      </c>
      <c r="AH8" s="7">
        <v>4.718E-3</v>
      </c>
      <c r="AI8" s="7">
        <v>4.5909999999999996E-3</v>
      </c>
      <c r="AJ8" s="7">
        <v>4.3629999999999997E-3</v>
      </c>
      <c r="AK8" s="7">
        <v>4.3439999999999998E-3</v>
      </c>
      <c r="AL8" s="7">
        <v>4.2220000000000001E-3</v>
      </c>
      <c r="AM8" s="7">
        <v>4.3070000000000001E-3</v>
      </c>
      <c r="AN8" s="7">
        <v>4.2880000000000001E-3</v>
      </c>
      <c r="AO8" s="7">
        <v>3.6600000000000001E-3</v>
      </c>
      <c r="AP8" s="7">
        <v>3.6470000000000001E-3</v>
      </c>
      <c r="AQ8" s="7">
        <v>3.6329999999999999E-3</v>
      </c>
      <c r="AR8" s="7">
        <v>3.5200000000000001E-3</v>
      </c>
      <c r="AS8" s="7">
        <v>3.6080000000000001E-3</v>
      </c>
      <c r="AT8" s="7">
        <v>2.5959999999999998E-3</v>
      </c>
      <c r="AU8" s="7">
        <v>2.49E-3</v>
      </c>
      <c r="AV8" s="7">
        <v>2.4840000000000001E-3</v>
      </c>
      <c r="AW8" s="7">
        <v>2.477E-3</v>
      </c>
      <c r="AX8" s="7">
        <v>2.4710000000000001E-3</v>
      </c>
      <c r="AY8" s="7">
        <v>1.578E-3</v>
      </c>
      <c r="AZ8" s="7">
        <v>1.6739999999999999E-3</v>
      </c>
      <c r="BA8" s="7">
        <v>1.573E-3</v>
      </c>
      <c r="BB8" s="7">
        <v>1.57E-3</v>
      </c>
      <c r="BC8" s="7">
        <v>1.5679999999999999E-3</v>
      </c>
      <c r="BD8" s="7">
        <v>1.0759999999999999E-3</v>
      </c>
      <c r="BE8" s="7">
        <v>1.075E-3</v>
      </c>
      <c r="BF8" s="7">
        <v>9.7599999999999998E-4</v>
      </c>
      <c r="BG8" s="7">
        <v>1.073E-3</v>
      </c>
      <c r="BH8" s="7">
        <v>9.7400000000000004E-4</v>
      </c>
      <c r="BI8" s="7">
        <v>-2.92E-4</v>
      </c>
      <c r="BJ8" s="7">
        <v>-3.8900000000000002E-4</v>
      </c>
      <c r="BK8" s="7">
        <v>-3.8999999999999999E-4</v>
      </c>
      <c r="BL8" s="7">
        <v>-3.8999999999999999E-4</v>
      </c>
      <c r="BM8" s="7">
        <v>-3.8999999999999999E-4</v>
      </c>
      <c r="BN8" s="7">
        <v>-1.073E-3</v>
      </c>
      <c r="BO8" s="7">
        <v>-1.0740000000000001E-3</v>
      </c>
      <c r="BP8" s="7">
        <v>-1.075E-3</v>
      </c>
      <c r="BQ8" s="7">
        <v>-1.1739999999999999E-3</v>
      </c>
      <c r="BR8" s="7">
        <v>-1.077E-3</v>
      </c>
      <c r="BS8" s="7">
        <v>-1.176E-3</v>
      </c>
      <c r="BT8" s="7">
        <v>-1.178E-3</v>
      </c>
      <c r="BU8" s="7">
        <v>-1.1789999999999999E-3</v>
      </c>
      <c r="BV8" s="7">
        <v>-1.181E-3</v>
      </c>
      <c r="BW8" s="7">
        <v>-1.1820000000000001E-3</v>
      </c>
      <c r="BX8" s="7">
        <v>-1.3810000000000001E-3</v>
      </c>
      <c r="BY8" s="7">
        <v>-1.284E-3</v>
      </c>
      <c r="BZ8" s="7">
        <v>-1.384E-3</v>
      </c>
      <c r="CA8" s="7">
        <v>-1.3860000000000001E-3</v>
      </c>
      <c r="CB8" s="7">
        <v>-1.289E-3</v>
      </c>
      <c r="CC8" s="7">
        <v>-2.4819999999999998E-3</v>
      </c>
      <c r="CD8" s="7">
        <v>-2.4880000000000002E-3</v>
      </c>
      <c r="CE8" s="7">
        <v>-2.4949999999999998E-3</v>
      </c>
      <c r="CF8" s="7">
        <v>-2.5010000000000002E-3</v>
      </c>
      <c r="CG8" s="7">
        <v>-2.5070000000000001E-3</v>
      </c>
      <c r="CH8" s="7">
        <v>0</v>
      </c>
      <c r="CI8" s="329">
        <v>0</v>
      </c>
    </row>
    <row r="9" spans="1:90" x14ac:dyDescent="0.3">
      <c r="A9" s="72" t="s">
        <v>564</v>
      </c>
      <c r="B9" s="10"/>
      <c r="C9" s="10"/>
      <c r="D9" s="10"/>
      <c r="E9" s="10" t="s">
        <v>744</v>
      </c>
      <c r="F9" s="10"/>
      <c r="G9" s="10"/>
      <c r="H9" s="10"/>
      <c r="I9" s="10"/>
      <c r="J9" s="10"/>
      <c r="K9" s="10"/>
      <c r="L9" s="10"/>
      <c r="M9" s="10"/>
      <c r="N9" s="10"/>
      <c r="O9" s="10"/>
      <c r="P9" s="10"/>
      <c r="Q9" s="10"/>
      <c r="R9" s="10"/>
      <c r="S9" s="10"/>
      <c r="T9" s="10"/>
      <c r="U9" s="10"/>
      <c r="V9" s="10"/>
      <c r="W9" s="10"/>
      <c r="X9" s="10"/>
      <c r="Y9" s="10"/>
      <c r="Z9" s="10"/>
      <c r="AA9" s="10"/>
      <c r="AB9" s="10"/>
      <c r="AC9" s="10"/>
      <c r="AD9" s="10"/>
      <c r="AE9" s="10"/>
      <c r="AF9" s="10"/>
      <c r="AG9" s="10"/>
      <c r="AH9" s="10"/>
      <c r="AI9" s="10"/>
      <c r="AJ9" s="10"/>
      <c r="AK9" s="10"/>
      <c r="AL9" s="10"/>
      <c r="AM9" s="10"/>
      <c r="AN9" s="10"/>
      <c r="AO9" s="10"/>
      <c r="AP9" s="10"/>
      <c r="AQ9" s="10"/>
      <c r="AR9" s="10"/>
      <c r="AS9" s="10"/>
      <c r="AT9" s="10"/>
      <c r="AU9" s="10"/>
      <c r="AV9" s="10"/>
      <c r="AW9" s="10"/>
      <c r="AX9" s="10"/>
      <c r="AY9" s="10"/>
      <c r="AZ9" s="10"/>
      <c r="BA9" s="10"/>
      <c r="BB9" s="10"/>
      <c r="BC9" s="10"/>
      <c r="BD9" s="10"/>
      <c r="BE9" s="10"/>
      <c r="BF9" s="10"/>
      <c r="BG9" s="10"/>
      <c r="BH9" s="10"/>
      <c r="BI9" s="10"/>
      <c r="BJ9" s="10"/>
      <c r="BK9" s="10"/>
      <c r="BL9" s="10"/>
      <c r="BM9" s="10"/>
      <c r="BN9" s="10"/>
      <c r="BO9" s="10"/>
      <c r="BP9" s="10"/>
      <c r="BQ9" s="10"/>
      <c r="BR9" s="10"/>
      <c r="BS9" s="10"/>
      <c r="BT9" s="10"/>
      <c r="BU9" s="10"/>
      <c r="BV9" s="10"/>
      <c r="BW9" s="10"/>
      <c r="BX9" s="10"/>
      <c r="BY9" s="10"/>
      <c r="BZ9" s="10"/>
      <c r="CA9" s="10"/>
      <c r="CB9" s="10"/>
      <c r="CC9" s="10"/>
      <c r="CD9" s="10"/>
      <c r="CE9" s="10"/>
      <c r="CF9" s="10"/>
      <c r="CG9" s="10"/>
      <c r="CH9" s="10"/>
      <c r="CI9" s="10"/>
      <c r="CJ9" s="10"/>
      <c r="CK9" s="10"/>
      <c r="CL9" s="11"/>
    </row>
    <row r="10" spans="1:90" x14ac:dyDescent="0.3">
      <c r="A10" s="147" t="s">
        <v>637</v>
      </c>
      <c r="B10" s="7" t="s">
        <v>94</v>
      </c>
      <c r="C10" s="78">
        <v>0</v>
      </c>
      <c r="E10" s="147" t="s">
        <v>745</v>
      </c>
      <c r="F10" s="313" t="s">
        <v>80</v>
      </c>
      <c r="G10" s="78">
        <v>0.3</v>
      </c>
      <c r="H10" s="12"/>
      <c r="I10" s="12"/>
      <c r="J10" s="12"/>
      <c r="K10" s="12"/>
      <c r="L10" s="12"/>
      <c r="M10" s="12"/>
      <c r="N10" s="12"/>
      <c r="O10" s="12"/>
      <c r="P10" s="12"/>
      <c r="Q10" s="12"/>
      <c r="R10" s="12"/>
      <c r="S10" s="12"/>
      <c r="T10" s="12"/>
      <c r="U10" s="12"/>
      <c r="V10" s="12"/>
      <c r="W10" s="12"/>
      <c r="X10" s="12"/>
      <c r="Y10" s="12"/>
      <c r="Z10" s="12"/>
      <c r="AA10" s="12"/>
      <c r="AB10" s="12"/>
      <c r="AC10" s="12"/>
      <c r="AD10" s="12"/>
      <c r="AE10" s="12"/>
      <c r="AF10" s="12"/>
      <c r="AG10" s="12"/>
      <c r="AH10" s="12"/>
      <c r="AI10" s="12"/>
      <c r="AJ10" s="12"/>
      <c r="AK10" s="12"/>
      <c r="AL10" s="12"/>
      <c r="AM10" s="12"/>
      <c r="AN10" s="12"/>
      <c r="AO10" s="12"/>
      <c r="AP10" s="12"/>
      <c r="AQ10" s="12"/>
      <c r="AR10" s="12"/>
      <c r="AS10" s="12"/>
      <c r="AT10" s="12"/>
      <c r="AU10" s="12"/>
      <c r="AV10" s="12"/>
      <c r="AW10" s="12"/>
      <c r="AX10" s="12"/>
      <c r="AY10" s="12"/>
      <c r="AZ10" s="12"/>
      <c r="BA10" s="12"/>
      <c r="BB10" s="12"/>
      <c r="BC10" s="12"/>
      <c r="BD10" s="12"/>
      <c r="BE10" s="12"/>
      <c r="BF10" s="12"/>
      <c r="BG10" s="12"/>
      <c r="BH10" s="12"/>
      <c r="BI10" s="12"/>
      <c r="BJ10" s="12"/>
      <c r="BK10" s="12"/>
      <c r="BL10" s="12"/>
      <c r="BM10" s="12"/>
      <c r="BN10" s="12"/>
      <c r="BO10" s="12"/>
      <c r="BP10" s="12"/>
      <c r="BQ10" s="12"/>
      <c r="BR10" s="12"/>
      <c r="BS10" s="12"/>
      <c r="BT10" s="12"/>
      <c r="BU10" s="12"/>
      <c r="BV10" s="12"/>
      <c r="BW10" s="12"/>
      <c r="BX10" s="12"/>
      <c r="BY10" s="12"/>
      <c r="BZ10" s="12"/>
      <c r="CA10" s="12"/>
      <c r="CB10" s="12"/>
      <c r="CC10" s="12"/>
      <c r="CD10" s="12"/>
      <c r="CE10" s="12"/>
      <c r="CF10" s="12"/>
      <c r="CG10" s="12"/>
      <c r="CH10" s="12"/>
      <c r="CI10" s="12"/>
      <c r="CJ10" s="12"/>
      <c r="CK10" s="12"/>
      <c r="CL10" s="13"/>
    </row>
    <row r="11" spans="1:90" x14ac:dyDescent="0.3">
      <c r="A11" s="147" t="s">
        <v>638</v>
      </c>
      <c r="B11" s="33" t="s">
        <v>190</v>
      </c>
      <c r="C11" s="78">
        <v>-0.2</v>
      </c>
      <c r="D11" s="14"/>
      <c r="E11" s="12"/>
      <c r="F11" s="12"/>
      <c r="G11" s="12"/>
      <c r="H11" s="12"/>
      <c r="I11" s="12"/>
      <c r="J11" s="12"/>
      <c r="K11" s="12"/>
      <c r="L11" s="12"/>
      <c r="M11" s="12"/>
      <c r="N11" s="12"/>
      <c r="O11" s="12"/>
      <c r="P11" s="12"/>
      <c r="Q11" s="12"/>
      <c r="R11" s="12"/>
      <c r="S11" s="12"/>
      <c r="T11" s="12"/>
      <c r="U11" s="12"/>
      <c r="V11" s="12"/>
      <c r="W11" s="12"/>
      <c r="X11" s="12"/>
      <c r="Y11" s="12"/>
      <c r="Z11" s="12"/>
      <c r="AA11" s="12"/>
      <c r="AB11" s="12"/>
      <c r="AC11" s="12"/>
      <c r="AD11" s="12"/>
      <c r="AE11" s="12"/>
      <c r="AF11" s="12"/>
      <c r="AG11" s="12"/>
      <c r="AH11" s="12"/>
      <c r="AI11" s="12"/>
      <c r="AJ11" s="12"/>
      <c r="AK11" s="12"/>
      <c r="AL11" s="12"/>
      <c r="AM11" s="12"/>
      <c r="AN11" s="12"/>
      <c r="AO11" s="12"/>
      <c r="AP11" s="12"/>
      <c r="AQ11" s="12"/>
      <c r="AR11" s="12"/>
      <c r="AS11" s="12"/>
      <c r="AT11" s="12"/>
      <c r="AU11" s="12"/>
      <c r="AV11" s="12"/>
      <c r="AW11" s="12"/>
      <c r="AX11" s="12"/>
      <c r="AY11" s="12"/>
      <c r="AZ11" s="12"/>
      <c r="BA11" s="12"/>
      <c r="BB11" s="12"/>
      <c r="BC11" s="12"/>
      <c r="BD11" s="12"/>
      <c r="BE11" s="12"/>
      <c r="BF11" s="12"/>
      <c r="BG11" s="12"/>
      <c r="BH11" s="12"/>
      <c r="BI11" s="12"/>
      <c r="BJ11" s="12"/>
      <c r="BK11" s="12"/>
      <c r="BL11" s="12"/>
      <c r="BM11" s="12"/>
      <c r="BN11" s="12"/>
      <c r="BO11" s="12"/>
      <c r="BP11" s="12"/>
      <c r="BQ11" s="12"/>
      <c r="BR11" s="12"/>
      <c r="BS11" s="12"/>
      <c r="BT11" s="12"/>
      <c r="BU11" s="12"/>
      <c r="BV11" s="12"/>
      <c r="BW11" s="12"/>
      <c r="BX11" s="12"/>
      <c r="BY11" s="12"/>
      <c r="BZ11" s="12"/>
      <c r="CA11" s="12"/>
      <c r="CB11" s="12"/>
      <c r="CC11" s="12"/>
      <c r="CD11" s="12"/>
      <c r="CE11" s="12"/>
      <c r="CF11" s="12"/>
      <c r="CG11" s="12"/>
      <c r="CH11" s="12"/>
      <c r="CI11" s="12"/>
      <c r="CJ11" s="12"/>
      <c r="CK11" s="12"/>
      <c r="CL11" s="13"/>
    </row>
    <row r="12" spans="1:90" x14ac:dyDescent="0.3">
      <c r="A12" s="147"/>
      <c r="B12" s="7"/>
      <c r="C12" s="78"/>
      <c r="E12" s="12"/>
      <c r="F12" s="12"/>
      <c r="G12" s="12"/>
      <c r="H12" s="12"/>
      <c r="I12" s="12"/>
      <c r="J12" s="12"/>
      <c r="K12" s="12"/>
      <c r="L12" s="12"/>
      <c r="M12" s="12"/>
      <c r="N12" s="12"/>
      <c r="O12" s="12"/>
      <c r="P12" s="12"/>
      <c r="Q12" s="12"/>
      <c r="R12" s="12"/>
      <c r="S12" s="12"/>
      <c r="T12" s="12"/>
      <c r="U12" s="12"/>
      <c r="V12" s="12"/>
      <c r="W12" s="12"/>
      <c r="X12" s="12"/>
      <c r="Y12" s="12"/>
      <c r="Z12" s="12"/>
      <c r="AA12" s="12"/>
      <c r="AB12" s="12"/>
      <c r="AC12" s="12"/>
      <c r="AD12" s="12"/>
      <c r="AE12" s="12"/>
      <c r="AF12" s="12"/>
      <c r="AG12" s="12"/>
      <c r="AH12" s="12"/>
      <c r="AI12" s="12"/>
      <c r="AJ12" s="12"/>
      <c r="AK12" s="12"/>
      <c r="AL12" s="12"/>
      <c r="AM12" s="12"/>
      <c r="AN12" s="12"/>
      <c r="AO12" s="12"/>
      <c r="AP12" s="12"/>
      <c r="AQ12" s="12"/>
      <c r="AR12" s="12"/>
      <c r="AS12" s="12"/>
      <c r="AT12" s="12"/>
      <c r="AU12" s="12"/>
      <c r="AV12" s="12"/>
      <c r="AW12" s="12"/>
      <c r="AX12" s="12"/>
      <c r="AY12" s="12"/>
      <c r="AZ12" s="12"/>
      <c r="BA12" s="12"/>
      <c r="BB12" s="12"/>
      <c r="BC12" s="12"/>
      <c r="BD12" s="12"/>
      <c r="BE12" s="12"/>
      <c r="BF12" s="12"/>
      <c r="BG12" s="12"/>
      <c r="BH12" s="12"/>
      <c r="BI12" s="12"/>
      <c r="BJ12" s="12"/>
      <c r="BK12" s="12"/>
      <c r="BL12" s="12"/>
      <c r="BM12" s="12"/>
      <c r="BN12" s="12"/>
      <c r="BO12" s="12"/>
      <c r="BP12" s="12"/>
      <c r="BQ12" s="12"/>
      <c r="BR12" s="12"/>
      <c r="BS12" s="12"/>
      <c r="BT12" s="12"/>
      <c r="BU12" s="12"/>
      <c r="BV12" s="12"/>
      <c r="BW12" s="12"/>
      <c r="BX12" s="12"/>
      <c r="BY12" s="12"/>
      <c r="BZ12" s="12"/>
      <c r="CA12" s="12"/>
      <c r="CB12" s="12"/>
      <c r="CC12" s="12"/>
      <c r="CD12" s="12"/>
      <c r="CE12" s="12"/>
      <c r="CF12" s="12"/>
      <c r="CG12" s="12"/>
      <c r="CH12" s="12"/>
      <c r="CI12" s="12"/>
      <c r="CJ12" s="12"/>
      <c r="CK12" s="12"/>
      <c r="CL12" s="13"/>
    </row>
    <row r="13" spans="1:90" x14ac:dyDescent="0.3">
      <c r="A13" s="147"/>
      <c r="B13" s="7"/>
      <c r="C13" s="78"/>
      <c r="D13" s="14"/>
      <c r="E13" s="12"/>
      <c r="F13" s="12"/>
      <c r="G13" s="12"/>
      <c r="H13" s="12"/>
      <c r="I13" s="12"/>
      <c r="J13" s="12"/>
      <c r="K13" s="12"/>
      <c r="L13" s="12"/>
      <c r="M13" s="12"/>
      <c r="N13" s="12"/>
      <c r="O13" s="12"/>
      <c r="P13" s="12"/>
      <c r="Q13" s="12"/>
      <c r="R13" s="12"/>
      <c r="S13" s="12"/>
      <c r="T13" s="12"/>
      <c r="U13" s="12"/>
      <c r="V13" s="12"/>
      <c r="W13" s="12"/>
      <c r="X13" s="12"/>
      <c r="Y13" s="12"/>
      <c r="Z13" s="12"/>
      <c r="AA13" s="12"/>
      <c r="AB13" s="12"/>
      <c r="AC13" s="12"/>
      <c r="AD13" s="12"/>
      <c r="AE13" s="12"/>
      <c r="AF13" s="12"/>
      <c r="AG13" s="12"/>
      <c r="AH13" s="12"/>
      <c r="AI13" s="12"/>
      <c r="AJ13" s="12"/>
      <c r="AK13" s="12"/>
      <c r="AL13" s="12"/>
      <c r="AM13" s="12"/>
      <c r="AN13" s="12"/>
      <c r="AO13" s="12"/>
      <c r="AP13" s="12"/>
      <c r="AQ13" s="12"/>
      <c r="AR13" s="12"/>
      <c r="AS13" s="12"/>
      <c r="AT13" s="12"/>
      <c r="AU13" s="12"/>
      <c r="AV13" s="12"/>
      <c r="AW13" s="12"/>
      <c r="AX13" s="12"/>
      <c r="AY13" s="12"/>
      <c r="AZ13" s="12"/>
      <c r="BA13" s="12"/>
      <c r="BB13" s="12"/>
      <c r="BC13" s="12"/>
      <c r="BD13" s="12"/>
      <c r="BE13" s="12"/>
      <c r="BF13" s="12"/>
      <c r="BG13" s="12"/>
      <c r="BH13" s="12"/>
      <c r="BI13" s="12"/>
      <c r="BJ13" s="12"/>
      <c r="BK13" s="12"/>
      <c r="BL13" s="12"/>
      <c r="BM13" s="12"/>
      <c r="BN13" s="12"/>
      <c r="BO13" s="12"/>
      <c r="BP13" s="12"/>
      <c r="BQ13" s="12"/>
      <c r="BR13" s="12"/>
      <c r="BS13" s="12"/>
      <c r="BT13" s="12"/>
      <c r="BU13" s="12"/>
      <c r="BV13" s="12"/>
      <c r="BW13" s="12"/>
      <c r="BX13" s="12"/>
      <c r="BY13" s="12"/>
      <c r="BZ13" s="12"/>
      <c r="CA13" s="12"/>
      <c r="CB13" s="12"/>
      <c r="CC13" s="12"/>
      <c r="CD13" s="12"/>
      <c r="CE13" s="12"/>
      <c r="CF13" s="12"/>
      <c r="CG13" s="12"/>
      <c r="CH13" s="12"/>
      <c r="CI13" s="12"/>
      <c r="CJ13" s="12"/>
      <c r="CK13" s="12"/>
      <c r="CL13" s="13"/>
    </row>
    <row r="14" spans="1:90" x14ac:dyDescent="0.3">
      <c r="A14" s="147"/>
      <c r="B14" s="7"/>
      <c r="C14" s="78"/>
      <c r="E14" s="12"/>
      <c r="F14" s="12"/>
      <c r="G14" s="12"/>
      <c r="H14" s="12"/>
      <c r="I14" s="12"/>
      <c r="J14" s="12"/>
      <c r="K14" s="12"/>
      <c r="L14" s="12"/>
      <c r="M14" s="12"/>
      <c r="N14" s="12"/>
      <c r="O14" s="12"/>
      <c r="P14" s="12"/>
      <c r="Q14" s="12"/>
      <c r="R14" s="12"/>
      <c r="S14" s="12"/>
      <c r="T14" s="12"/>
      <c r="U14" s="12"/>
      <c r="V14" s="12"/>
      <c r="W14" s="12"/>
      <c r="X14" s="12"/>
      <c r="Y14" s="12"/>
      <c r="Z14" s="12"/>
      <c r="AA14" s="12"/>
      <c r="AB14" s="12"/>
      <c r="AC14" s="12"/>
      <c r="AD14" s="12"/>
      <c r="AE14" s="12"/>
      <c r="AF14" s="12"/>
      <c r="AG14" s="12"/>
      <c r="AH14" s="12"/>
      <c r="AI14" s="12"/>
      <c r="AJ14" s="12"/>
      <c r="AK14" s="12"/>
      <c r="AL14" s="12"/>
      <c r="AM14" s="12"/>
      <c r="AN14" s="12"/>
      <c r="AO14" s="12"/>
      <c r="AP14" s="12"/>
      <c r="AQ14" s="12"/>
      <c r="AR14" s="12"/>
      <c r="AS14" s="12"/>
      <c r="AT14" s="12"/>
      <c r="AU14" s="12"/>
      <c r="AV14" s="12"/>
      <c r="AW14" s="12"/>
      <c r="AX14" s="12"/>
      <c r="AY14" s="12"/>
      <c r="AZ14" s="12"/>
      <c r="BA14" s="12"/>
      <c r="BB14" s="12"/>
      <c r="BC14" s="12"/>
      <c r="BD14" s="12"/>
      <c r="BE14" s="12"/>
      <c r="BF14" s="12"/>
      <c r="BG14" s="12"/>
      <c r="BH14" s="12"/>
      <c r="BI14" s="12"/>
      <c r="BJ14" s="12"/>
      <c r="BK14" s="12"/>
      <c r="BL14" s="12"/>
      <c r="BM14" s="12"/>
      <c r="BN14" s="12"/>
      <c r="BO14" s="12"/>
      <c r="BP14" s="12"/>
      <c r="BQ14" s="12"/>
      <c r="BR14" s="12"/>
      <c r="BS14" s="12"/>
      <c r="BT14" s="12"/>
      <c r="BU14" s="12"/>
      <c r="BV14" s="12"/>
      <c r="BW14" s="12"/>
      <c r="BX14" s="12"/>
      <c r="BY14" s="12"/>
      <c r="BZ14" s="12"/>
      <c r="CA14" s="12"/>
      <c r="CB14" s="12"/>
      <c r="CC14" s="12"/>
      <c r="CD14" s="12"/>
      <c r="CE14" s="12"/>
      <c r="CF14" s="12"/>
      <c r="CG14" s="12"/>
      <c r="CH14" s="12"/>
      <c r="CI14" s="12"/>
      <c r="CJ14" s="12"/>
      <c r="CK14" s="12"/>
      <c r="CL14" s="13"/>
    </row>
    <row r="15" spans="1:90" x14ac:dyDescent="0.3">
      <c r="A15" s="72" t="s">
        <v>665</v>
      </c>
      <c r="B15" s="10"/>
      <c r="C15" s="10"/>
      <c r="D15" s="23"/>
      <c r="E15" s="23"/>
      <c r="F15" s="23"/>
      <c r="G15" s="23"/>
      <c r="H15" s="23"/>
      <c r="I15" s="23"/>
      <c r="J15" s="23"/>
      <c r="K15" s="23"/>
      <c r="L15" s="23"/>
      <c r="M15" s="23"/>
      <c r="N15" s="23"/>
      <c r="O15" s="23"/>
      <c r="P15" s="23"/>
      <c r="Q15" s="23"/>
      <c r="R15" s="23"/>
      <c r="S15" s="23"/>
      <c r="T15" s="23"/>
      <c r="U15" s="23"/>
      <c r="V15" s="23"/>
      <c r="W15" s="23"/>
      <c r="X15" s="23"/>
      <c r="Y15" s="23"/>
      <c r="Z15" s="23"/>
      <c r="AA15" s="23"/>
      <c r="AB15" s="23"/>
      <c r="AC15" s="23"/>
      <c r="AD15" s="23"/>
      <c r="AE15" s="23"/>
      <c r="AF15" s="23"/>
      <c r="AG15" s="23"/>
      <c r="AH15" s="23"/>
      <c r="AI15" s="23"/>
      <c r="AJ15" s="23"/>
      <c r="AK15" s="23"/>
      <c r="AL15" s="23"/>
      <c r="AM15" s="23"/>
      <c r="AN15" s="23"/>
      <c r="AO15" s="23"/>
      <c r="AP15" s="23"/>
      <c r="AQ15" s="23"/>
      <c r="AR15" s="23"/>
      <c r="AS15" s="23"/>
      <c r="AT15" s="23"/>
      <c r="AU15" s="23"/>
      <c r="AV15" s="23"/>
      <c r="AW15" s="23"/>
      <c r="AX15" s="23"/>
      <c r="AY15" s="23"/>
      <c r="AZ15" s="23"/>
      <c r="BA15" s="23"/>
      <c r="BB15" s="23"/>
      <c r="BC15" s="23"/>
      <c r="BD15" s="23"/>
      <c r="BE15" s="23"/>
      <c r="BF15" s="23"/>
      <c r="BG15" s="23"/>
      <c r="BH15" s="23"/>
      <c r="BI15" s="23"/>
      <c r="BJ15" s="23"/>
      <c r="BK15" s="23"/>
      <c r="BL15" s="23"/>
      <c r="BM15" s="23"/>
      <c r="BN15" s="23"/>
      <c r="BO15" s="23"/>
      <c r="BP15" s="23"/>
      <c r="BQ15" s="23"/>
      <c r="BR15" s="23"/>
      <c r="BS15" s="23"/>
      <c r="BT15" s="23"/>
      <c r="BU15" s="23"/>
      <c r="BV15" s="23"/>
      <c r="BW15" s="23"/>
      <c r="BX15" s="23"/>
      <c r="BY15" s="23"/>
      <c r="BZ15" s="23"/>
      <c r="CA15" s="23"/>
      <c r="CB15" s="23"/>
      <c r="CC15" s="23"/>
      <c r="CD15" s="23"/>
      <c r="CE15" s="23"/>
      <c r="CF15" s="23"/>
      <c r="CG15" s="23"/>
      <c r="CH15" s="23"/>
      <c r="CI15" s="23"/>
      <c r="CJ15" s="23"/>
      <c r="CK15" s="23"/>
      <c r="CL15" s="299"/>
    </row>
    <row r="16" spans="1:90" s="15" customFormat="1" x14ac:dyDescent="0.3">
      <c r="A16" s="147" t="s">
        <v>799</v>
      </c>
      <c r="B16" s="159" t="s">
        <v>664</v>
      </c>
      <c r="C16" s="298">
        <v>0.05</v>
      </c>
    </row>
    <row r="17" spans="1:90" x14ac:dyDescent="0.3">
      <c r="A17" s="147" t="s">
        <v>800</v>
      </c>
      <c r="B17" s="159" t="s">
        <v>664</v>
      </c>
      <c r="C17" s="232">
        <v>0.05</v>
      </c>
      <c r="D17" s="15"/>
      <c r="E17" s="15"/>
      <c r="F17" s="12"/>
      <c r="G17" s="12"/>
      <c r="H17" s="12"/>
      <c r="I17" s="12"/>
      <c r="J17" s="12"/>
      <c r="K17" s="12"/>
      <c r="L17" s="12"/>
      <c r="M17" s="12"/>
      <c r="N17" s="12"/>
      <c r="O17" s="12"/>
      <c r="P17" s="12"/>
      <c r="Q17" s="12"/>
      <c r="R17" s="12"/>
      <c r="S17" s="12"/>
      <c r="T17" s="12"/>
      <c r="U17" s="12"/>
      <c r="V17" s="12"/>
      <c r="W17" s="12"/>
      <c r="X17" s="12"/>
      <c r="Y17" s="12"/>
      <c r="Z17" s="12"/>
      <c r="AA17" s="12"/>
      <c r="AB17" s="12"/>
      <c r="AC17" s="12"/>
      <c r="AD17" s="12"/>
      <c r="AE17" s="12"/>
      <c r="AF17" s="12"/>
      <c r="AG17" s="12"/>
      <c r="AH17" s="12"/>
      <c r="AI17" s="12"/>
      <c r="AJ17" s="12"/>
      <c r="AK17" s="12"/>
      <c r="AL17" s="12"/>
      <c r="AM17" s="12"/>
      <c r="AN17" s="12"/>
      <c r="AO17" s="12"/>
      <c r="AP17" s="12"/>
      <c r="AQ17" s="12"/>
      <c r="AR17" s="12"/>
      <c r="AS17" s="12"/>
      <c r="AT17" s="12"/>
      <c r="AU17" s="12"/>
      <c r="AV17" s="12"/>
      <c r="AW17" s="12"/>
      <c r="AX17" s="12"/>
      <c r="AY17" s="12"/>
      <c r="AZ17" s="12"/>
      <c r="BA17" s="12"/>
      <c r="BB17" s="12"/>
      <c r="BC17" s="12"/>
      <c r="BD17" s="12"/>
      <c r="BE17" s="12"/>
      <c r="BF17" s="12"/>
      <c r="BG17" s="12"/>
      <c r="BH17" s="12"/>
      <c r="BI17" s="12"/>
      <c r="BJ17" s="12"/>
      <c r="BK17" s="12"/>
      <c r="BL17" s="12"/>
      <c r="BM17" s="12"/>
      <c r="BN17" s="12"/>
      <c r="BO17" s="12"/>
      <c r="BP17" s="12"/>
      <c r="BQ17" s="12"/>
      <c r="BR17" s="12"/>
      <c r="BS17" s="12"/>
      <c r="BT17" s="12"/>
      <c r="BU17" s="12"/>
      <c r="BV17" s="12"/>
      <c r="BW17" s="12"/>
      <c r="BX17" s="12"/>
      <c r="BY17" s="12"/>
      <c r="BZ17" s="12"/>
      <c r="CA17" s="12"/>
      <c r="CB17" s="12"/>
      <c r="CC17" s="12"/>
      <c r="CD17" s="12"/>
      <c r="CE17" s="12"/>
      <c r="CF17" s="12"/>
      <c r="CG17" s="12"/>
      <c r="CH17" s="12"/>
      <c r="CI17" s="12"/>
      <c r="CJ17" s="12"/>
      <c r="CK17" s="12"/>
      <c r="CL17" s="13"/>
    </row>
    <row r="18" spans="1:90" x14ac:dyDescent="0.3">
      <c r="A18" s="72" t="s">
        <v>8</v>
      </c>
      <c r="B18" s="10"/>
      <c r="C18" s="10"/>
      <c r="D18" s="10"/>
      <c r="E18" s="21"/>
      <c r="F18" s="21"/>
      <c r="G18" s="21"/>
      <c r="H18" s="10"/>
      <c r="I18" s="10"/>
      <c r="J18" s="10"/>
      <c r="K18" s="10"/>
      <c r="L18" s="10"/>
      <c r="M18" s="10"/>
      <c r="N18" s="10"/>
      <c r="O18" s="10"/>
      <c r="P18" s="10"/>
      <c r="Q18" s="10"/>
      <c r="R18" s="10"/>
      <c r="S18" s="10"/>
      <c r="T18" s="10"/>
      <c r="U18" s="10"/>
      <c r="V18" s="10"/>
      <c r="W18" s="10"/>
      <c r="X18" s="10"/>
      <c r="Y18" s="10"/>
      <c r="Z18" s="10"/>
      <c r="AA18" s="10"/>
      <c r="AB18" s="10"/>
      <c r="AC18" s="10"/>
      <c r="AD18" s="10"/>
      <c r="AE18" s="10"/>
      <c r="AF18" s="10"/>
      <c r="AG18" s="10"/>
      <c r="AH18" s="10"/>
      <c r="AI18" s="10"/>
      <c r="AJ18" s="10"/>
      <c r="AK18" s="10"/>
      <c r="AL18" s="10"/>
      <c r="AM18" s="10"/>
      <c r="AN18" s="10"/>
      <c r="AO18" s="10"/>
      <c r="AP18" s="10"/>
      <c r="AQ18" s="10"/>
      <c r="AR18" s="10"/>
      <c r="AS18" s="10"/>
      <c r="AT18" s="10"/>
      <c r="AU18" s="10"/>
      <c r="AV18" s="10"/>
      <c r="AW18" s="10"/>
      <c r="AX18" s="10"/>
      <c r="AY18" s="10"/>
      <c r="AZ18" s="10"/>
      <c r="BA18" s="10"/>
      <c r="BB18" s="10"/>
      <c r="BC18" s="10"/>
      <c r="BD18" s="10"/>
      <c r="BE18" s="10"/>
      <c r="BF18" s="10"/>
      <c r="BG18" s="10"/>
      <c r="BH18" s="10"/>
      <c r="BI18" s="10"/>
      <c r="BJ18" s="10"/>
      <c r="BK18" s="10"/>
      <c r="BL18" s="10"/>
      <c r="BM18" s="10"/>
      <c r="BN18" s="10"/>
      <c r="BO18" s="10"/>
      <c r="BP18" s="10"/>
      <c r="BQ18" s="10"/>
      <c r="BR18" s="10"/>
      <c r="BS18" s="10"/>
      <c r="BT18" s="10"/>
      <c r="BU18" s="10"/>
      <c r="BV18" s="10"/>
      <c r="BW18" s="10"/>
      <c r="BX18" s="10"/>
      <c r="BY18" s="10"/>
      <c r="BZ18" s="10"/>
      <c r="CA18" s="10"/>
      <c r="CB18" s="10"/>
      <c r="CC18" s="10"/>
      <c r="CD18" s="10"/>
      <c r="CE18" s="10"/>
      <c r="CF18" s="10"/>
      <c r="CG18" s="10"/>
      <c r="CH18" s="10"/>
      <c r="CI18" s="10"/>
      <c r="CJ18" s="10"/>
      <c r="CK18" s="10"/>
      <c r="CL18" s="11"/>
    </row>
    <row r="19" spans="1:90" x14ac:dyDescent="0.3">
      <c r="A19" s="445" t="s">
        <v>9</v>
      </c>
      <c r="B19" s="453" t="s">
        <v>445</v>
      </c>
      <c r="C19" s="453"/>
      <c r="D19" s="443">
        <v>2</v>
      </c>
      <c r="E19" s="44"/>
      <c r="F19" s="44"/>
      <c r="G19" s="226"/>
      <c r="H19" s="12"/>
      <c r="J19" s="12"/>
      <c r="K19" s="12"/>
      <c r="L19" s="223"/>
      <c r="M19" s="12"/>
      <c r="N19" s="12"/>
      <c r="O19" s="12"/>
      <c r="P19" s="12"/>
      <c r="Q19" s="12"/>
      <c r="R19" s="12"/>
      <c r="S19" s="12"/>
      <c r="T19" s="12"/>
      <c r="U19" s="12"/>
      <c r="V19" s="12"/>
      <c r="W19" s="12"/>
      <c r="X19" s="12"/>
      <c r="Y19" s="12"/>
      <c r="Z19" s="12"/>
      <c r="AA19" s="12"/>
      <c r="AB19" s="12"/>
      <c r="AC19" s="12"/>
      <c r="AD19" s="12"/>
      <c r="AE19" s="12"/>
      <c r="AF19" s="12"/>
      <c r="AG19" s="12"/>
      <c r="AH19" s="12"/>
      <c r="AI19" s="12"/>
      <c r="AJ19" s="12"/>
      <c r="AK19" s="12"/>
      <c r="AL19" s="12"/>
      <c r="AM19" s="12"/>
      <c r="AN19" s="12"/>
      <c r="AO19" s="12"/>
      <c r="AP19" s="12"/>
      <c r="AQ19" s="12"/>
      <c r="AR19" s="12"/>
      <c r="AS19" s="12"/>
      <c r="AT19" s="12"/>
      <c r="AU19" s="12"/>
      <c r="AV19" s="12"/>
      <c r="AW19" s="12"/>
      <c r="AX19" s="12"/>
      <c r="AY19" s="12"/>
      <c r="AZ19" s="12"/>
      <c r="BA19" s="12"/>
      <c r="BB19" s="12"/>
      <c r="BC19" s="12"/>
      <c r="BD19" s="12"/>
      <c r="BE19" s="12"/>
      <c r="BF19" s="12"/>
      <c r="BG19" s="12"/>
      <c r="BH19" s="12"/>
      <c r="BI19" s="12"/>
      <c r="BJ19" s="12"/>
      <c r="BK19" s="12"/>
      <c r="BL19" s="12"/>
      <c r="BM19" s="12"/>
      <c r="BN19" s="12"/>
      <c r="BO19" s="12"/>
      <c r="BP19" s="12"/>
      <c r="BQ19" s="12"/>
      <c r="BR19" s="12"/>
      <c r="BS19" s="12"/>
      <c r="BT19" s="12"/>
      <c r="BU19" s="12"/>
      <c r="BV19" s="12"/>
      <c r="BW19" s="12"/>
      <c r="BX19" s="12"/>
      <c r="BY19" s="12"/>
      <c r="BZ19" s="12"/>
      <c r="CA19" s="12"/>
      <c r="CB19" s="12"/>
      <c r="CC19" s="12"/>
      <c r="CD19" s="12"/>
      <c r="CE19" s="12"/>
      <c r="CF19" s="12"/>
      <c r="CG19" s="12"/>
      <c r="CH19" s="12"/>
      <c r="CI19" s="12"/>
      <c r="CJ19" s="12"/>
      <c r="CK19" s="12"/>
      <c r="CL19" s="13"/>
    </row>
    <row r="20" spans="1:90" x14ac:dyDescent="0.3">
      <c r="A20" s="445"/>
      <c r="B20" s="453" t="s">
        <v>446</v>
      </c>
      <c r="C20" s="453"/>
      <c r="D20" s="443"/>
      <c r="E20" s="44"/>
      <c r="F20" s="44"/>
      <c r="G20" s="226"/>
      <c r="H20" s="12"/>
      <c r="J20" s="12"/>
      <c r="K20" s="12"/>
      <c r="L20" s="224"/>
      <c r="M20" s="12"/>
      <c r="N20" s="12"/>
      <c r="O20" s="12"/>
      <c r="P20" s="12"/>
      <c r="Q20" s="12"/>
      <c r="R20" s="12"/>
      <c r="S20" s="12"/>
      <c r="T20" s="12"/>
      <c r="U20" s="12"/>
      <c r="V20" s="12"/>
      <c r="W20" s="12"/>
      <c r="X20" s="12"/>
      <c r="Y20" s="12"/>
      <c r="Z20" s="12"/>
      <c r="AA20" s="12"/>
      <c r="AB20" s="12"/>
      <c r="AC20" s="12"/>
      <c r="AD20" s="12"/>
      <c r="AE20" s="12"/>
      <c r="AF20" s="12"/>
      <c r="AG20" s="12"/>
      <c r="AH20" s="12"/>
      <c r="AI20" s="12"/>
      <c r="AJ20" s="12"/>
      <c r="AK20" s="12"/>
      <c r="AL20" s="12"/>
      <c r="AM20" s="12"/>
      <c r="AN20" s="12"/>
      <c r="AO20" s="12"/>
      <c r="AP20" s="12"/>
      <c r="AQ20" s="12"/>
      <c r="AR20" s="12"/>
      <c r="AS20" s="12"/>
      <c r="AT20" s="12"/>
      <c r="AU20" s="12"/>
      <c r="AV20" s="12"/>
      <c r="AW20" s="12"/>
      <c r="AX20" s="12"/>
      <c r="AY20" s="12"/>
      <c r="AZ20" s="12"/>
      <c r="BA20" s="12"/>
      <c r="BB20" s="12"/>
      <c r="BC20" s="12"/>
      <c r="BD20" s="12"/>
      <c r="BE20" s="12"/>
      <c r="BF20" s="12"/>
      <c r="BG20" s="12"/>
      <c r="BH20" s="12"/>
      <c r="BI20" s="12"/>
      <c r="BJ20" s="12"/>
      <c r="BK20" s="12"/>
      <c r="BL20" s="12"/>
      <c r="BM20" s="12"/>
      <c r="BN20" s="12"/>
      <c r="BO20" s="12"/>
      <c r="BP20" s="12"/>
      <c r="BQ20" s="12"/>
      <c r="BR20" s="12"/>
      <c r="BS20" s="12"/>
      <c r="BT20" s="12"/>
      <c r="BU20" s="12"/>
      <c r="BV20" s="12"/>
      <c r="BW20" s="12"/>
      <c r="BX20" s="12"/>
      <c r="BY20" s="12"/>
      <c r="BZ20" s="12"/>
      <c r="CA20" s="12"/>
      <c r="CB20" s="12"/>
      <c r="CC20" s="12"/>
      <c r="CD20" s="12"/>
      <c r="CE20" s="12"/>
      <c r="CF20" s="12"/>
      <c r="CG20" s="12"/>
      <c r="CH20" s="12"/>
      <c r="CI20" s="12"/>
      <c r="CJ20" s="12"/>
      <c r="CK20" s="12"/>
      <c r="CL20" s="13"/>
    </row>
    <row r="21" spans="1:90" x14ac:dyDescent="0.3">
      <c r="A21" s="445"/>
      <c r="B21" s="453" t="s">
        <v>447</v>
      </c>
      <c r="C21" s="453"/>
      <c r="D21" s="443"/>
      <c r="E21" s="44"/>
      <c r="F21" s="44"/>
      <c r="G21" s="226"/>
      <c r="H21" s="12"/>
      <c r="J21" s="12"/>
      <c r="K21" s="12"/>
      <c r="L21" s="224"/>
      <c r="M21" s="12"/>
      <c r="N21" s="12"/>
      <c r="O21" s="12"/>
      <c r="P21" s="12"/>
      <c r="Q21" s="12"/>
      <c r="R21" s="12"/>
      <c r="S21" s="12"/>
      <c r="T21" s="12"/>
      <c r="U21" s="12"/>
      <c r="V21" s="12"/>
      <c r="W21" s="12"/>
      <c r="X21" s="12"/>
      <c r="Y21" s="12"/>
      <c r="Z21" s="12"/>
      <c r="AA21" s="12"/>
      <c r="AB21" s="12"/>
      <c r="AC21" s="12"/>
      <c r="AD21" s="12"/>
      <c r="AE21" s="12"/>
      <c r="AF21" s="12"/>
      <c r="AG21" s="12"/>
      <c r="AH21" s="12"/>
      <c r="AI21" s="12"/>
      <c r="AJ21" s="12"/>
      <c r="AK21" s="12"/>
      <c r="AL21" s="12"/>
      <c r="AM21" s="12"/>
      <c r="AN21" s="12"/>
      <c r="AO21" s="12"/>
      <c r="AP21" s="12"/>
      <c r="AQ21" s="12"/>
      <c r="AR21" s="12"/>
      <c r="AS21" s="12"/>
      <c r="AT21" s="12"/>
      <c r="AU21" s="12"/>
      <c r="AV21" s="12"/>
      <c r="AW21" s="12"/>
      <c r="AX21" s="12"/>
      <c r="AY21" s="12"/>
      <c r="AZ21" s="12"/>
      <c r="BA21" s="12"/>
      <c r="BB21" s="12"/>
      <c r="BC21" s="12"/>
      <c r="BD21" s="12"/>
      <c r="BE21" s="12"/>
      <c r="BF21" s="12"/>
      <c r="BG21" s="12"/>
      <c r="BH21" s="12"/>
      <c r="BI21" s="12"/>
      <c r="BJ21" s="12"/>
      <c r="BK21" s="12"/>
      <c r="BL21" s="12"/>
      <c r="BM21" s="12"/>
      <c r="BN21" s="12"/>
      <c r="BO21" s="12"/>
      <c r="BP21" s="12"/>
      <c r="BQ21" s="12"/>
      <c r="BR21" s="12"/>
      <c r="BS21" s="12"/>
      <c r="BT21" s="12"/>
      <c r="BU21" s="12"/>
      <c r="BV21" s="12"/>
      <c r="BW21" s="12"/>
      <c r="BX21" s="12"/>
      <c r="BY21" s="12"/>
      <c r="BZ21" s="12"/>
      <c r="CA21" s="12"/>
      <c r="CB21" s="12"/>
      <c r="CC21" s="12"/>
      <c r="CD21" s="12"/>
      <c r="CE21" s="12"/>
      <c r="CF21" s="12"/>
      <c r="CG21" s="12"/>
      <c r="CH21" s="12"/>
      <c r="CI21" s="12"/>
      <c r="CJ21" s="12"/>
      <c r="CK21" s="12"/>
      <c r="CL21" s="13"/>
    </row>
    <row r="22" spans="1:90" x14ac:dyDescent="0.3">
      <c r="A22" s="446"/>
      <c r="B22" s="453" t="s">
        <v>448</v>
      </c>
      <c r="C22" s="453"/>
      <c r="D22" s="443"/>
      <c r="E22" s="28" t="s">
        <v>449</v>
      </c>
      <c r="F22" s="222">
        <v>0</v>
      </c>
      <c r="G22" s="29" t="s">
        <v>450</v>
      </c>
      <c r="H22" s="70">
        <v>2015</v>
      </c>
      <c r="L22" s="225"/>
      <c r="M22" s="34"/>
      <c r="N22" s="227"/>
      <c r="O22" s="15"/>
      <c r="P22" s="15"/>
      <c r="Q22" s="12"/>
      <c r="R22" s="12"/>
      <c r="S22" s="12"/>
      <c r="T22" s="12"/>
      <c r="U22" s="12"/>
      <c r="V22" s="12"/>
      <c r="W22" s="12"/>
      <c r="X22" s="12"/>
      <c r="Y22" s="12"/>
      <c r="Z22" s="12"/>
      <c r="AA22" s="12"/>
      <c r="AB22" s="12"/>
      <c r="AC22" s="12"/>
      <c r="AD22" s="12"/>
      <c r="AE22" s="12"/>
      <c r="AF22" s="12"/>
      <c r="AG22" s="12"/>
      <c r="AH22" s="12"/>
      <c r="AI22" s="12"/>
      <c r="AJ22" s="12"/>
      <c r="AK22" s="12"/>
      <c r="AL22" s="12"/>
      <c r="AM22" s="12"/>
      <c r="AN22" s="12"/>
      <c r="AO22" s="12"/>
      <c r="AP22" s="12"/>
      <c r="AQ22" s="12"/>
      <c r="AR22" s="12"/>
      <c r="AS22" s="12"/>
      <c r="AT22" s="12"/>
      <c r="AU22" s="12"/>
      <c r="AV22" s="12"/>
      <c r="AW22" s="12"/>
      <c r="AX22" s="12"/>
      <c r="AY22" s="12"/>
      <c r="AZ22" s="12"/>
      <c r="BA22" s="12"/>
      <c r="BB22" s="12"/>
      <c r="BC22" s="12"/>
      <c r="BD22" s="12"/>
      <c r="BE22" s="12"/>
      <c r="BF22" s="12"/>
      <c r="BG22" s="12"/>
      <c r="BH22" s="12"/>
      <c r="BI22" s="12"/>
      <c r="BJ22" s="12"/>
      <c r="BK22" s="12"/>
      <c r="BL22" s="12"/>
      <c r="BM22" s="12"/>
      <c r="BN22" s="12"/>
      <c r="BO22" s="12"/>
      <c r="BP22" s="12"/>
      <c r="BQ22" s="12"/>
      <c r="BR22" s="12"/>
      <c r="BS22" s="12"/>
      <c r="BT22" s="12"/>
      <c r="BU22" s="12"/>
      <c r="BV22" s="12"/>
      <c r="BW22" s="12"/>
      <c r="BX22" s="12"/>
      <c r="BY22" s="12"/>
      <c r="BZ22" s="12"/>
      <c r="CA22" s="12"/>
      <c r="CB22" s="12"/>
      <c r="CC22" s="12"/>
      <c r="CD22" s="12"/>
      <c r="CE22" s="12"/>
      <c r="CF22" s="12"/>
      <c r="CG22" s="12"/>
      <c r="CH22" s="12"/>
      <c r="CI22" s="12"/>
      <c r="CJ22" s="12"/>
      <c r="CK22" s="12"/>
      <c r="CL22" s="13"/>
    </row>
    <row r="23" spans="1:90" x14ac:dyDescent="0.3">
      <c r="A23" s="72" t="s">
        <v>44</v>
      </c>
      <c r="B23" s="10"/>
      <c r="C23" s="10"/>
      <c r="D23" s="10"/>
      <c r="E23" s="10"/>
      <c r="F23" s="10"/>
      <c r="G23" s="10"/>
      <c r="H23" s="10"/>
      <c r="I23" s="10"/>
      <c r="J23" s="10"/>
      <c r="K23" s="10"/>
      <c r="L23" s="10"/>
      <c r="M23" s="10"/>
      <c r="N23" s="10"/>
      <c r="O23" s="10"/>
      <c r="P23" s="10"/>
      <c r="Q23" s="10"/>
      <c r="R23" s="10"/>
      <c r="S23" s="10"/>
      <c r="T23" s="10"/>
      <c r="U23" s="10"/>
      <c r="V23" s="10"/>
      <c r="W23" s="10"/>
      <c r="X23" s="10"/>
      <c r="Y23" s="10"/>
      <c r="Z23" s="10"/>
      <c r="AA23" s="10"/>
      <c r="AB23" s="10"/>
      <c r="AC23" s="10"/>
      <c r="AD23" s="10"/>
      <c r="AE23" s="10"/>
      <c r="AF23" s="10"/>
      <c r="AG23" s="10"/>
      <c r="AH23" s="10"/>
      <c r="AI23" s="10"/>
      <c r="AJ23" s="10"/>
      <c r="AK23" s="10"/>
      <c r="AL23" s="10"/>
      <c r="AM23" s="10"/>
      <c r="AN23" s="10"/>
      <c r="AO23" s="10"/>
      <c r="AP23" s="10"/>
      <c r="AQ23" s="10"/>
      <c r="AR23" s="10"/>
      <c r="AS23" s="10"/>
      <c r="AT23" s="10"/>
      <c r="AU23" s="10"/>
      <c r="AV23" s="10"/>
      <c r="AW23" s="10"/>
      <c r="AX23" s="10"/>
      <c r="AY23" s="10"/>
      <c r="AZ23" s="10"/>
      <c r="BA23" s="10"/>
      <c r="BB23" s="10"/>
      <c r="BC23" s="10"/>
      <c r="BD23" s="10"/>
      <c r="BE23" s="10"/>
      <c r="BF23" s="10"/>
      <c r="BG23" s="10"/>
      <c r="BH23" s="10"/>
      <c r="BI23" s="10"/>
      <c r="BJ23" s="10"/>
      <c r="BK23" s="10"/>
      <c r="BL23" s="10"/>
      <c r="BM23" s="10"/>
      <c r="BN23" s="10"/>
      <c r="BO23" s="10"/>
      <c r="BP23" s="10"/>
      <c r="BQ23" s="10"/>
      <c r="BR23" s="10"/>
      <c r="BS23" s="10"/>
      <c r="BT23" s="10"/>
      <c r="BU23" s="10"/>
      <c r="BV23" s="10"/>
      <c r="BW23" s="10"/>
      <c r="BX23" s="10"/>
      <c r="BY23" s="10"/>
      <c r="BZ23" s="10"/>
      <c r="CA23" s="10"/>
      <c r="CB23" s="10"/>
      <c r="CC23" s="10"/>
      <c r="CD23" s="10"/>
      <c r="CE23" s="10"/>
      <c r="CF23" s="10"/>
      <c r="CG23" s="10"/>
      <c r="CH23" s="10"/>
      <c r="CI23" s="10"/>
      <c r="CJ23" s="10"/>
      <c r="CK23" s="10"/>
      <c r="CL23" s="11"/>
    </row>
    <row r="24" spans="1:90" ht="15" customHeight="1" x14ac:dyDescent="0.3">
      <c r="A24" s="147" t="s">
        <v>186</v>
      </c>
      <c r="B24" s="33" t="s">
        <v>312</v>
      </c>
      <c r="C24" s="78">
        <v>1</v>
      </c>
      <c r="D24" s="14"/>
      <c r="E24" s="147" t="s">
        <v>703</v>
      </c>
      <c r="F24" s="313" t="s">
        <v>312</v>
      </c>
      <c r="G24" s="78">
        <v>0.25</v>
      </c>
      <c r="K24" s="12"/>
      <c r="L24" s="12"/>
      <c r="M24" s="12"/>
      <c r="N24" s="12"/>
      <c r="O24" s="12"/>
      <c r="P24" s="12"/>
      <c r="Q24" s="12"/>
      <c r="R24" s="12"/>
      <c r="S24" s="12"/>
      <c r="T24" s="12"/>
      <c r="U24" s="12"/>
      <c r="V24" s="12"/>
      <c r="W24" s="12"/>
      <c r="X24" s="12"/>
      <c r="Y24" s="12"/>
      <c r="Z24" s="12"/>
      <c r="AA24" s="12"/>
      <c r="AB24" s="12"/>
      <c r="AC24" s="12"/>
      <c r="AD24" s="12"/>
      <c r="AE24" s="12"/>
      <c r="AF24" s="12"/>
      <c r="AG24" s="12"/>
      <c r="AH24" s="12"/>
      <c r="AI24" s="12"/>
      <c r="AJ24" s="12"/>
      <c r="AK24" s="12"/>
      <c r="AL24" s="12"/>
      <c r="AM24" s="12"/>
      <c r="AN24" s="12"/>
      <c r="AO24" s="12"/>
      <c r="AP24" s="12"/>
      <c r="AQ24" s="12"/>
      <c r="AR24" s="12"/>
      <c r="AS24" s="12"/>
      <c r="AT24" s="12"/>
      <c r="AU24" s="12"/>
      <c r="AV24" s="12"/>
      <c r="AW24" s="12"/>
      <c r="AX24" s="12"/>
      <c r="AY24" s="12"/>
      <c r="AZ24" s="12"/>
      <c r="BA24" s="12"/>
      <c r="BB24" s="12"/>
      <c r="BC24" s="12"/>
      <c r="BD24" s="12"/>
      <c r="BE24" s="12"/>
      <c r="BF24" s="12"/>
      <c r="BG24" s="12"/>
      <c r="BH24" s="12"/>
      <c r="BI24" s="12"/>
      <c r="BJ24" s="12"/>
      <c r="BK24" s="12"/>
      <c r="BL24" s="12"/>
      <c r="BM24" s="12"/>
      <c r="BN24" s="12"/>
      <c r="BO24" s="12"/>
      <c r="BP24" s="12"/>
      <c r="BQ24" s="12"/>
      <c r="BR24" s="12"/>
      <c r="BS24" s="12"/>
      <c r="BT24" s="12"/>
      <c r="BU24" s="12"/>
      <c r="BV24" s="12"/>
      <c r="BW24" s="12"/>
      <c r="BX24" s="12"/>
      <c r="BY24" s="12"/>
      <c r="BZ24" s="12"/>
      <c r="CA24" s="12"/>
      <c r="CB24" s="12"/>
      <c r="CC24" s="12"/>
      <c r="CD24" s="12"/>
      <c r="CE24" s="12"/>
      <c r="CF24" s="12"/>
      <c r="CG24" s="12"/>
      <c r="CH24" s="12"/>
      <c r="CI24" s="12"/>
      <c r="CJ24" s="12"/>
      <c r="CK24" s="12"/>
      <c r="CL24" s="13"/>
    </row>
    <row r="25" spans="1:90" x14ac:dyDescent="0.3">
      <c r="A25" s="147" t="s">
        <v>587</v>
      </c>
      <c r="B25" s="33" t="s">
        <v>230</v>
      </c>
      <c r="C25" s="78">
        <v>0.3</v>
      </c>
      <c r="D25" s="14"/>
      <c r="E25" s="14"/>
      <c r="F25" s="34"/>
      <c r="K25" s="12"/>
      <c r="L25" s="12"/>
      <c r="M25" s="12"/>
      <c r="N25" s="12"/>
      <c r="O25" s="12"/>
      <c r="P25" s="12"/>
      <c r="Q25" s="12"/>
      <c r="R25" s="12"/>
      <c r="S25" s="12"/>
      <c r="T25" s="12"/>
      <c r="U25" s="12"/>
      <c r="V25" s="12"/>
      <c r="W25" s="12"/>
      <c r="X25" s="12"/>
      <c r="Y25" s="12"/>
      <c r="Z25" s="12"/>
      <c r="AA25" s="12"/>
      <c r="AB25" s="12"/>
      <c r="AC25" s="12"/>
      <c r="AD25" s="12"/>
      <c r="AE25" s="12"/>
      <c r="AF25" s="12"/>
      <c r="AG25" s="12"/>
      <c r="AH25" s="12"/>
      <c r="AI25" s="12"/>
      <c r="AJ25" s="12"/>
      <c r="AK25" s="12"/>
      <c r="AL25" s="12"/>
      <c r="AM25" s="12"/>
      <c r="AN25" s="12"/>
      <c r="AO25" s="12"/>
      <c r="AP25" s="12"/>
      <c r="AQ25" s="12"/>
      <c r="AR25" s="12"/>
      <c r="AS25" s="12"/>
      <c r="AT25" s="12"/>
      <c r="AU25" s="12"/>
      <c r="AV25" s="12"/>
      <c r="AW25" s="12"/>
      <c r="AX25" s="12"/>
      <c r="AY25" s="12"/>
      <c r="AZ25" s="12"/>
      <c r="BA25" s="12"/>
      <c r="BB25" s="12"/>
      <c r="BC25" s="12"/>
      <c r="BD25" s="12"/>
      <c r="BE25" s="12"/>
      <c r="BF25" s="12"/>
      <c r="BG25" s="12"/>
      <c r="BH25" s="12"/>
      <c r="BI25" s="12"/>
      <c r="BJ25" s="12"/>
      <c r="BK25" s="12"/>
      <c r="BL25" s="12"/>
      <c r="BM25" s="12"/>
      <c r="BN25" s="12"/>
      <c r="BO25" s="12"/>
      <c r="BP25" s="12"/>
      <c r="BQ25" s="12"/>
      <c r="BR25" s="12"/>
      <c r="BS25" s="12"/>
      <c r="BT25" s="12"/>
      <c r="BU25" s="12"/>
      <c r="BV25" s="12"/>
      <c r="BW25" s="12"/>
      <c r="BX25" s="12"/>
      <c r="BY25" s="12"/>
      <c r="BZ25" s="12"/>
      <c r="CA25" s="12"/>
      <c r="CB25" s="12"/>
      <c r="CC25" s="12"/>
      <c r="CD25" s="12"/>
      <c r="CE25" s="12"/>
      <c r="CF25" s="12"/>
      <c r="CG25" s="12"/>
      <c r="CH25" s="12"/>
      <c r="CI25" s="12"/>
      <c r="CJ25" s="12"/>
      <c r="CK25" s="12"/>
      <c r="CL25" s="13"/>
    </row>
    <row r="26" spans="1:90" x14ac:dyDescent="0.3">
      <c r="A26" s="147"/>
      <c r="B26" s="33"/>
      <c r="C26" s="78"/>
      <c r="D26" s="14"/>
      <c r="E26" s="14"/>
      <c r="K26" s="12"/>
      <c r="L26" s="12"/>
      <c r="M26" s="12"/>
      <c r="N26" s="12"/>
      <c r="O26" s="12"/>
      <c r="P26" s="12"/>
      <c r="Q26" s="12"/>
      <c r="R26" s="12"/>
      <c r="S26" s="12"/>
      <c r="T26" s="12"/>
      <c r="U26" s="12"/>
      <c r="V26" s="12"/>
      <c r="W26" s="12"/>
      <c r="X26" s="12"/>
      <c r="Y26" s="12"/>
      <c r="Z26" s="12"/>
      <c r="AA26" s="12"/>
      <c r="AB26" s="12"/>
      <c r="AC26" s="12"/>
      <c r="AD26" s="12"/>
      <c r="AE26" s="12"/>
      <c r="AF26" s="12"/>
      <c r="AG26" s="12"/>
      <c r="AH26" s="12"/>
      <c r="AI26" s="12"/>
      <c r="AJ26" s="12"/>
      <c r="AK26" s="12"/>
      <c r="AL26" s="12"/>
      <c r="AM26" s="12"/>
      <c r="AN26" s="12"/>
      <c r="AO26" s="12"/>
      <c r="AP26" s="12"/>
      <c r="AQ26" s="12"/>
      <c r="AR26" s="12"/>
      <c r="AS26" s="12"/>
      <c r="AT26" s="12"/>
      <c r="AU26" s="12"/>
      <c r="AV26" s="12"/>
      <c r="AW26" s="12"/>
      <c r="AX26" s="12"/>
      <c r="AY26" s="12"/>
      <c r="AZ26" s="12"/>
      <c r="BA26" s="12"/>
      <c r="BB26" s="12"/>
      <c r="BC26" s="12"/>
      <c r="BD26" s="12"/>
      <c r="BE26" s="12"/>
      <c r="BF26" s="12"/>
      <c r="BG26" s="12"/>
      <c r="BH26" s="12"/>
      <c r="BI26" s="12"/>
      <c r="BJ26" s="12"/>
      <c r="BK26" s="12"/>
      <c r="BL26" s="12"/>
      <c r="BM26" s="12"/>
      <c r="BN26" s="12"/>
      <c r="BO26" s="12"/>
      <c r="BP26" s="12"/>
      <c r="BQ26" s="12"/>
      <c r="BR26" s="12"/>
      <c r="BS26" s="12"/>
      <c r="BT26" s="12"/>
      <c r="BU26" s="12"/>
      <c r="BV26" s="12"/>
      <c r="BW26" s="12"/>
      <c r="BX26" s="12"/>
      <c r="BY26" s="12"/>
      <c r="BZ26" s="12"/>
      <c r="CA26" s="12"/>
      <c r="CB26" s="12"/>
      <c r="CC26" s="12"/>
      <c r="CD26" s="12"/>
      <c r="CE26" s="12"/>
      <c r="CF26" s="12"/>
      <c r="CG26" s="12"/>
      <c r="CH26" s="12"/>
      <c r="CI26" s="12"/>
      <c r="CJ26" s="12"/>
      <c r="CK26" s="12"/>
      <c r="CL26" s="13"/>
    </row>
    <row r="27" spans="1:90" x14ac:dyDescent="0.3">
      <c r="A27" s="147" t="s">
        <v>187</v>
      </c>
      <c r="B27" s="33" t="s">
        <v>312</v>
      </c>
      <c r="C27" s="78">
        <v>0.05</v>
      </c>
      <c r="D27" s="14"/>
      <c r="E27" s="14"/>
      <c r="F27" s="14"/>
      <c r="K27" s="12"/>
      <c r="L27" s="12"/>
      <c r="M27" s="12"/>
      <c r="N27" s="12"/>
      <c r="O27" s="12"/>
      <c r="P27" s="12"/>
      <c r="Q27" s="12"/>
      <c r="R27" s="12"/>
      <c r="S27" s="12"/>
      <c r="T27" s="12"/>
      <c r="U27" s="12"/>
      <c r="V27" s="12"/>
      <c r="W27" s="12"/>
      <c r="X27" s="12"/>
      <c r="Y27" s="12"/>
      <c r="Z27" s="12"/>
      <c r="AA27" s="12"/>
      <c r="AB27" s="12"/>
      <c r="AC27" s="12"/>
      <c r="AD27" s="12"/>
      <c r="AE27" s="12"/>
      <c r="AF27" s="12"/>
      <c r="AG27" s="12"/>
      <c r="AH27" s="12"/>
      <c r="AI27" s="12"/>
      <c r="AJ27" s="12"/>
      <c r="AK27" s="12"/>
      <c r="AL27" s="12"/>
      <c r="AM27" s="12"/>
      <c r="AN27" s="12"/>
      <c r="AO27" s="12"/>
      <c r="AP27" s="12"/>
      <c r="AQ27" s="12"/>
      <c r="AR27" s="12"/>
      <c r="AS27" s="12"/>
      <c r="AT27" s="12"/>
      <c r="AU27" s="12"/>
      <c r="AV27" s="12"/>
      <c r="AW27" s="12"/>
      <c r="AX27" s="12"/>
      <c r="AY27" s="12"/>
      <c r="AZ27" s="12"/>
      <c r="BA27" s="12"/>
      <c r="BB27" s="12"/>
      <c r="BC27" s="12"/>
      <c r="BD27" s="12"/>
      <c r="BE27" s="12"/>
      <c r="BF27" s="12"/>
      <c r="BG27" s="12"/>
      <c r="BH27" s="12"/>
      <c r="BI27" s="12"/>
      <c r="BJ27" s="12"/>
      <c r="BK27" s="12"/>
      <c r="BL27" s="12"/>
      <c r="BM27" s="12"/>
      <c r="BN27" s="12"/>
      <c r="BO27" s="12"/>
      <c r="BP27" s="12"/>
      <c r="BQ27" s="12"/>
      <c r="BR27" s="12"/>
      <c r="BS27" s="12"/>
      <c r="BT27" s="12"/>
      <c r="BU27" s="12"/>
      <c r="BV27" s="12"/>
      <c r="BW27" s="12"/>
      <c r="BX27" s="12"/>
      <c r="BY27" s="12"/>
      <c r="BZ27" s="12"/>
      <c r="CA27" s="12"/>
      <c r="CB27" s="12"/>
      <c r="CC27" s="12"/>
      <c r="CD27" s="12"/>
      <c r="CE27" s="12"/>
      <c r="CF27" s="12"/>
      <c r="CG27" s="12"/>
      <c r="CH27" s="12"/>
      <c r="CI27" s="12"/>
      <c r="CJ27" s="12"/>
      <c r="CK27" s="12"/>
      <c r="CL27" s="13"/>
    </row>
    <row r="28" spans="1:90" x14ac:dyDescent="0.3">
      <c r="A28" s="147" t="s">
        <v>188</v>
      </c>
      <c r="B28" s="33" t="s">
        <v>312</v>
      </c>
      <c r="C28" s="78">
        <v>1</v>
      </c>
      <c r="D28" s="14"/>
      <c r="E28" s="14"/>
      <c r="F28" s="34"/>
      <c r="K28" s="12"/>
      <c r="L28" s="12"/>
      <c r="M28" s="12"/>
      <c r="N28" s="12"/>
      <c r="O28" s="12"/>
      <c r="P28" s="12"/>
      <c r="Q28" s="12"/>
      <c r="R28" s="12"/>
      <c r="S28" s="12"/>
      <c r="T28" s="12"/>
      <c r="U28" s="12"/>
      <c r="V28" s="12"/>
      <c r="W28" s="12"/>
      <c r="X28" s="12"/>
      <c r="Y28" s="12"/>
      <c r="Z28" s="12"/>
      <c r="AA28" s="12"/>
      <c r="AB28" s="12"/>
      <c r="AC28" s="12"/>
      <c r="AD28" s="12"/>
      <c r="AE28" s="12"/>
      <c r="AF28" s="12"/>
      <c r="AG28" s="12"/>
      <c r="AH28" s="12"/>
      <c r="AI28" s="12"/>
      <c r="AJ28" s="12"/>
      <c r="AK28" s="12"/>
      <c r="AL28" s="12"/>
      <c r="AM28" s="12"/>
      <c r="AN28" s="12"/>
      <c r="AO28" s="12"/>
      <c r="AP28" s="12"/>
      <c r="AQ28" s="12"/>
      <c r="AR28" s="12"/>
      <c r="AS28" s="12"/>
      <c r="AT28" s="12"/>
      <c r="AU28" s="12"/>
      <c r="AV28" s="12"/>
      <c r="AW28" s="12"/>
      <c r="AX28" s="12"/>
      <c r="AY28" s="12"/>
      <c r="AZ28" s="12"/>
      <c r="BA28" s="12"/>
      <c r="BB28" s="12"/>
      <c r="BC28" s="12"/>
      <c r="BD28" s="12"/>
      <c r="BE28" s="12"/>
      <c r="BF28" s="12"/>
      <c r="BG28" s="12"/>
      <c r="BH28" s="12"/>
      <c r="BI28" s="12"/>
      <c r="BJ28" s="12"/>
      <c r="BK28" s="12"/>
      <c r="BL28" s="12"/>
      <c r="BM28" s="12"/>
      <c r="BN28" s="12"/>
      <c r="BO28" s="12"/>
      <c r="BP28" s="12"/>
      <c r="BQ28" s="12"/>
      <c r="BR28" s="12"/>
      <c r="BS28" s="12"/>
      <c r="BT28" s="12"/>
      <c r="BU28" s="12"/>
      <c r="BV28" s="12"/>
      <c r="BW28" s="12"/>
      <c r="BX28" s="12"/>
      <c r="BY28" s="12"/>
      <c r="BZ28" s="12"/>
      <c r="CA28" s="12"/>
      <c r="CB28" s="12"/>
      <c r="CC28" s="12"/>
      <c r="CD28" s="12"/>
      <c r="CE28" s="12"/>
      <c r="CF28" s="12"/>
      <c r="CG28" s="12"/>
      <c r="CH28" s="12"/>
      <c r="CI28" s="12"/>
      <c r="CJ28" s="12"/>
      <c r="CK28" s="12"/>
      <c r="CL28" s="13"/>
    </row>
    <row r="29" spans="1:90" x14ac:dyDescent="0.3">
      <c r="A29" s="147" t="s">
        <v>189</v>
      </c>
      <c r="B29" s="33" t="s">
        <v>312</v>
      </c>
      <c r="C29" s="78">
        <v>0.25</v>
      </c>
      <c r="D29" s="14"/>
      <c r="E29" s="14"/>
      <c r="F29" s="34"/>
      <c r="K29" s="12"/>
      <c r="L29" s="12"/>
      <c r="M29" s="12"/>
      <c r="N29" s="12"/>
      <c r="O29" s="12"/>
      <c r="P29" s="12"/>
      <c r="Q29" s="12"/>
      <c r="R29" s="12"/>
      <c r="S29" s="12"/>
      <c r="T29" s="12"/>
      <c r="U29" s="12"/>
      <c r="V29" s="12"/>
      <c r="W29" s="12"/>
      <c r="X29" s="12"/>
      <c r="Y29" s="12"/>
      <c r="Z29" s="12"/>
      <c r="AA29" s="12"/>
      <c r="AB29" s="12"/>
      <c r="AC29" s="12"/>
      <c r="AD29" s="12"/>
      <c r="AE29" s="12"/>
      <c r="AF29" s="12"/>
      <c r="AG29" s="12"/>
      <c r="AH29" s="12"/>
      <c r="AI29" s="12"/>
      <c r="AJ29" s="12"/>
      <c r="AK29" s="12"/>
      <c r="AL29" s="12"/>
      <c r="AM29" s="12"/>
      <c r="AN29" s="12"/>
      <c r="AO29" s="12"/>
      <c r="AP29" s="12"/>
      <c r="AQ29" s="12"/>
      <c r="AR29" s="12"/>
      <c r="AS29" s="12"/>
      <c r="AT29" s="12"/>
      <c r="AU29" s="12"/>
      <c r="AV29" s="12"/>
      <c r="AW29" s="12"/>
      <c r="AX29" s="12"/>
      <c r="AY29" s="12"/>
      <c r="AZ29" s="12"/>
      <c r="BA29" s="12"/>
      <c r="BB29" s="12"/>
      <c r="BC29" s="12"/>
      <c r="BD29" s="12"/>
      <c r="BE29" s="12"/>
      <c r="BF29" s="12"/>
      <c r="BG29" s="12"/>
      <c r="BH29" s="12"/>
      <c r="BI29" s="12"/>
      <c r="BJ29" s="12"/>
      <c r="BK29" s="12"/>
      <c r="BL29" s="12"/>
      <c r="BM29" s="12"/>
      <c r="BN29" s="12"/>
      <c r="BO29" s="12"/>
      <c r="BP29" s="12"/>
      <c r="BQ29" s="12"/>
      <c r="BR29" s="12"/>
      <c r="BS29" s="12"/>
      <c r="BT29" s="12"/>
      <c r="BU29" s="12"/>
      <c r="BV29" s="12"/>
      <c r="BW29" s="12"/>
      <c r="BX29" s="12"/>
      <c r="BY29" s="12"/>
      <c r="BZ29" s="12"/>
      <c r="CA29" s="12"/>
      <c r="CB29" s="12"/>
      <c r="CC29" s="12"/>
      <c r="CD29" s="12"/>
      <c r="CE29" s="12"/>
      <c r="CF29" s="12"/>
      <c r="CG29" s="12"/>
      <c r="CH29" s="12"/>
      <c r="CI29" s="12"/>
      <c r="CJ29" s="12"/>
      <c r="CK29" s="12"/>
      <c r="CL29" s="13"/>
    </row>
    <row r="30" spans="1:90" x14ac:dyDescent="0.3">
      <c r="A30" s="147" t="s">
        <v>891</v>
      </c>
      <c r="B30" s="33" t="s">
        <v>185</v>
      </c>
      <c r="C30" s="78">
        <v>100</v>
      </c>
      <c r="D30" s="14"/>
      <c r="E30" s="229"/>
      <c r="F30" s="314"/>
      <c r="G30" s="34"/>
      <c r="K30" s="12"/>
      <c r="L30" s="12"/>
      <c r="M30" s="12"/>
      <c r="N30" s="12"/>
      <c r="O30" s="12"/>
      <c r="P30" s="12"/>
      <c r="Q30" s="12"/>
      <c r="R30" s="12"/>
      <c r="S30" s="12"/>
      <c r="T30" s="12"/>
      <c r="U30" s="12"/>
      <c r="V30" s="12"/>
      <c r="W30" s="12"/>
      <c r="X30" s="12"/>
      <c r="Y30" s="12"/>
      <c r="Z30" s="12"/>
      <c r="AA30" s="12"/>
      <c r="AB30" s="12"/>
      <c r="AC30" s="12"/>
      <c r="AD30" s="12"/>
      <c r="AE30" s="12"/>
      <c r="AF30" s="12"/>
      <c r="AG30" s="12"/>
      <c r="AH30" s="12"/>
      <c r="AI30" s="12"/>
      <c r="AJ30" s="12"/>
      <c r="AK30" s="12"/>
      <c r="AL30" s="12"/>
      <c r="AM30" s="12"/>
      <c r="AN30" s="12"/>
      <c r="AO30" s="12"/>
      <c r="AP30" s="12"/>
      <c r="AQ30" s="12"/>
      <c r="AR30" s="12"/>
      <c r="AS30" s="12"/>
      <c r="AT30" s="12"/>
      <c r="AU30" s="12"/>
      <c r="AV30" s="12"/>
      <c r="AW30" s="12"/>
      <c r="AX30" s="12"/>
      <c r="AY30" s="12"/>
      <c r="AZ30" s="12"/>
      <c r="BA30" s="12"/>
      <c r="BB30" s="12"/>
      <c r="BC30" s="12"/>
      <c r="BD30" s="12"/>
      <c r="BE30" s="12"/>
      <c r="BF30" s="12"/>
      <c r="BG30" s="12"/>
      <c r="BH30" s="12"/>
      <c r="BI30" s="12"/>
      <c r="BJ30" s="12"/>
      <c r="BK30" s="12"/>
      <c r="BL30" s="12"/>
      <c r="BM30" s="12"/>
      <c r="BN30" s="12"/>
      <c r="BO30" s="12"/>
      <c r="BP30" s="12"/>
      <c r="BQ30" s="12"/>
      <c r="BR30" s="12"/>
      <c r="BS30" s="12"/>
      <c r="BT30" s="12"/>
      <c r="BU30" s="12"/>
      <c r="BV30" s="12"/>
      <c r="BW30" s="12"/>
      <c r="BX30" s="12"/>
      <c r="BY30" s="12"/>
      <c r="BZ30" s="12"/>
      <c r="CA30" s="12"/>
      <c r="CB30" s="12"/>
      <c r="CC30" s="12"/>
      <c r="CD30" s="12"/>
      <c r="CE30" s="12"/>
      <c r="CF30" s="12"/>
      <c r="CG30" s="12"/>
      <c r="CH30" s="12"/>
      <c r="CI30" s="12"/>
      <c r="CJ30" s="12"/>
      <c r="CK30" s="12"/>
      <c r="CL30" s="13"/>
    </row>
    <row r="31" spans="1:90" x14ac:dyDescent="0.3">
      <c r="A31" s="72" t="s">
        <v>64</v>
      </c>
      <c r="B31" s="10"/>
      <c r="C31" s="10"/>
      <c r="D31" s="21"/>
      <c r="E31" s="22"/>
      <c r="F31" s="22"/>
      <c r="G31" s="22"/>
      <c r="H31" s="10"/>
      <c r="I31" s="10"/>
      <c r="J31" s="10"/>
      <c r="K31" s="10"/>
      <c r="L31" s="10"/>
      <c r="M31" s="10"/>
      <c r="N31" s="10"/>
      <c r="O31" s="10"/>
      <c r="P31" s="10"/>
      <c r="Q31" s="10"/>
      <c r="R31" s="10"/>
      <c r="S31" s="10"/>
      <c r="T31" s="10"/>
      <c r="U31" s="10"/>
      <c r="V31" s="10"/>
      <c r="W31" s="10"/>
      <c r="X31" s="10"/>
      <c r="Y31" s="10"/>
      <c r="Z31" s="10"/>
      <c r="AA31" s="10"/>
      <c r="AB31" s="10"/>
      <c r="AC31" s="10"/>
      <c r="AD31" s="10"/>
      <c r="AE31" s="10"/>
      <c r="AF31" s="10"/>
      <c r="AG31" s="10"/>
      <c r="AH31" s="10"/>
      <c r="AI31" s="10"/>
      <c r="AJ31" s="10"/>
      <c r="AK31" s="10"/>
      <c r="AL31" s="10"/>
      <c r="AM31" s="10"/>
      <c r="AN31" s="10"/>
      <c r="AO31" s="10"/>
      <c r="AP31" s="10"/>
      <c r="AQ31" s="10"/>
      <c r="AR31" s="10"/>
      <c r="AS31" s="10"/>
      <c r="AT31" s="10"/>
      <c r="AU31" s="10"/>
      <c r="AV31" s="10"/>
      <c r="AW31" s="10"/>
      <c r="AX31" s="10"/>
      <c r="AY31" s="10"/>
      <c r="AZ31" s="10"/>
      <c r="BA31" s="10"/>
      <c r="BB31" s="10"/>
      <c r="BC31" s="10"/>
      <c r="BD31" s="10"/>
      <c r="BE31" s="10"/>
      <c r="BF31" s="10"/>
      <c r="BG31" s="10"/>
      <c r="BH31" s="10"/>
      <c r="BI31" s="10"/>
      <c r="BJ31" s="10"/>
      <c r="BK31" s="10"/>
      <c r="BL31" s="10"/>
      <c r="BM31" s="10"/>
      <c r="BN31" s="10"/>
      <c r="BO31" s="10"/>
      <c r="BP31" s="10"/>
      <c r="BQ31" s="10"/>
      <c r="BR31" s="10"/>
      <c r="BS31" s="10"/>
      <c r="BT31" s="10"/>
      <c r="BU31" s="10"/>
      <c r="BV31" s="10"/>
      <c r="BW31" s="10"/>
      <c r="BX31" s="10"/>
      <c r="BY31" s="10"/>
      <c r="BZ31" s="10"/>
      <c r="CA31" s="10"/>
      <c r="CB31" s="10"/>
      <c r="CC31" s="10"/>
      <c r="CD31" s="10"/>
      <c r="CE31" s="10"/>
      <c r="CF31" s="10"/>
      <c r="CG31" s="10"/>
      <c r="CH31" s="10"/>
      <c r="CI31" s="10"/>
      <c r="CJ31" s="10"/>
      <c r="CK31" s="10"/>
      <c r="CL31" s="11"/>
    </row>
    <row r="32" spans="1:90" x14ac:dyDescent="0.3">
      <c r="A32" s="147" t="s">
        <v>885</v>
      </c>
      <c r="B32" s="33" t="s">
        <v>192</v>
      </c>
      <c r="C32" s="78">
        <v>3</v>
      </c>
      <c r="D32" s="24"/>
      <c r="E32" s="229"/>
      <c r="F32" s="24"/>
      <c r="G32" s="24"/>
      <c r="H32" s="24"/>
      <c r="I32" s="24"/>
      <c r="J32" s="24"/>
      <c r="K32" s="24"/>
      <c r="L32" s="24"/>
      <c r="M32" s="24"/>
      <c r="N32" s="24"/>
      <c r="O32" s="24"/>
      <c r="P32" s="24"/>
      <c r="Q32" s="24"/>
      <c r="R32" s="24"/>
      <c r="S32" s="24"/>
      <c r="T32" s="24"/>
      <c r="U32" s="12"/>
      <c r="V32" s="12"/>
      <c r="W32" s="12"/>
      <c r="X32" s="12"/>
      <c r="Y32" s="12"/>
      <c r="Z32" s="12"/>
      <c r="AA32" s="12"/>
      <c r="AB32" s="12"/>
      <c r="AC32" s="12"/>
      <c r="AD32" s="12"/>
      <c r="AE32" s="12"/>
      <c r="AF32" s="12"/>
      <c r="AG32" s="12"/>
      <c r="AH32" s="12"/>
      <c r="AI32" s="12"/>
      <c r="AJ32" s="12"/>
      <c r="AK32" s="12"/>
      <c r="AL32" s="12"/>
      <c r="AM32" s="12"/>
      <c r="AN32" s="12"/>
      <c r="AO32" s="12"/>
      <c r="AP32" s="12"/>
      <c r="AQ32" s="12"/>
      <c r="AR32" s="12"/>
      <c r="AS32" s="12"/>
      <c r="AT32" s="12"/>
      <c r="AU32" s="12"/>
      <c r="AV32" s="12"/>
      <c r="AW32" s="12"/>
      <c r="AX32" s="12"/>
      <c r="AY32" s="12"/>
      <c r="AZ32" s="12"/>
      <c r="BA32" s="12"/>
      <c r="BB32" s="12"/>
      <c r="BC32" s="12"/>
      <c r="BD32" s="12"/>
      <c r="BE32" s="12"/>
      <c r="BF32" s="12"/>
      <c r="BG32" s="12"/>
      <c r="BH32" s="12"/>
      <c r="BI32" s="12"/>
      <c r="BJ32" s="12"/>
      <c r="BK32" s="12"/>
      <c r="BL32" s="12"/>
      <c r="BM32" s="12"/>
      <c r="BN32" s="12"/>
      <c r="BO32" s="12"/>
      <c r="BP32" s="12"/>
      <c r="BQ32" s="12"/>
      <c r="BR32" s="12"/>
      <c r="BS32" s="12"/>
      <c r="BT32" s="12"/>
      <c r="BU32" s="12"/>
      <c r="BV32" s="12"/>
      <c r="BW32" s="12"/>
      <c r="BX32" s="12"/>
      <c r="BY32" s="12"/>
      <c r="BZ32" s="12"/>
      <c r="CA32" s="12"/>
      <c r="CB32" s="12"/>
      <c r="CC32" s="12"/>
      <c r="CD32" s="12"/>
      <c r="CE32" s="12"/>
      <c r="CF32" s="12"/>
      <c r="CG32" s="12"/>
      <c r="CH32" s="12"/>
      <c r="CI32" s="12"/>
      <c r="CJ32" s="12"/>
      <c r="CK32" s="12"/>
      <c r="CL32" s="13"/>
    </row>
    <row r="33" spans="1:90" x14ac:dyDescent="0.3">
      <c r="A33" s="147" t="s">
        <v>886</v>
      </c>
      <c r="B33" s="33" t="s">
        <v>192</v>
      </c>
      <c r="C33" s="78">
        <v>3</v>
      </c>
      <c r="D33" s="24"/>
      <c r="E33" s="24"/>
      <c r="F33" s="24"/>
      <c r="G33" s="24"/>
      <c r="H33" s="24"/>
      <c r="I33" s="24"/>
      <c r="J33" s="24"/>
      <c r="K33" s="24"/>
      <c r="L33" s="24"/>
      <c r="M33" s="24"/>
      <c r="N33" s="24"/>
      <c r="O33" s="24"/>
      <c r="P33" s="24"/>
      <c r="Q33" s="24"/>
      <c r="R33" s="24"/>
      <c r="S33" s="24"/>
      <c r="T33" s="24"/>
      <c r="U33" s="12"/>
      <c r="V33" s="12"/>
      <c r="W33" s="12"/>
      <c r="X33" s="12"/>
      <c r="Y33" s="12"/>
      <c r="Z33" s="12"/>
      <c r="AA33" s="12"/>
      <c r="AB33" s="12"/>
      <c r="AC33" s="12"/>
      <c r="AD33" s="12"/>
      <c r="AE33" s="12"/>
      <c r="AF33" s="12"/>
      <c r="AG33" s="12"/>
      <c r="AH33" s="12"/>
      <c r="AI33" s="12"/>
      <c r="AJ33" s="12"/>
      <c r="AK33" s="12"/>
      <c r="AL33" s="12"/>
      <c r="AM33" s="12"/>
      <c r="AN33" s="12"/>
      <c r="AO33" s="12"/>
      <c r="AP33" s="12"/>
      <c r="AQ33" s="12"/>
      <c r="AR33" s="12"/>
      <c r="AS33" s="12"/>
      <c r="AT33" s="12"/>
      <c r="AU33" s="12"/>
      <c r="AV33" s="12"/>
      <c r="AW33" s="12"/>
      <c r="AX33" s="12"/>
      <c r="AY33" s="12"/>
      <c r="AZ33" s="12"/>
      <c r="BA33" s="12"/>
      <c r="BB33" s="12"/>
      <c r="BC33" s="12"/>
      <c r="BD33" s="12"/>
      <c r="BE33" s="12"/>
      <c r="BF33" s="12"/>
      <c r="BG33" s="12"/>
      <c r="BH33" s="12"/>
      <c r="BI33" s="12"/>
      <c r="BJ33" s="12"/>
      <c r="BK33" s="12"/>
      <c r="BL33" s="12"/>
      <c r="BM33" s="12"/>
      <c r="BN33" s="12"/>
      <c r="BO33" s="12"/>
      <c r="BP33" s="12"/>
      <c r="BQ33" s="12"/>
      <c r="BR33" s="12"/>
      <c r="BS33" s="12"/>
      <c r="BT33" s="12"/>
      <c r="BU33" s="12"/>
      <c r="BV33" s="12"/>
      <c r="BW33" s="12"/>
      <c r="BX33" s="12"/>
      <c r="BY33" s="12"/>
      <c r="BZ33" s="12"/>
      <c r="CA33" s="12"/>
      <c r="CB33" s="12"/>
      <c r="CC33" s="12"/>
      <c r="CD33" s="12"/>
      <c r="CE33" s="12"/>
      <c r="CF33" s="12"/>
      <c r="CG33" s="12"/>
      <c r="CH33" s="12"/>
      <c r="CI33" s="12"/>
      <c r="CJ33" s="12"/>
      <c r="CK33" s="12"/>
      <c r="CL33" s="13"/>
    </row>
    <row r="34" spans="1:90" x14ac:dyDescent="0.3">
      <c r="A34" s="147" t="s">
        <v>887</v>
      </c>
      <c r="B34" s="33" t="s">
        <v>192</v>
      </c>
      <c r="C34" s="78">
        <v>3</v>
      </c>
      <c r="D34" s="24"/>
      <c r="E34" s="24"/>
      <c r="F34" s="24"/>
      <c r="G34" s="24"/>
      <c r="H34" s="24"/>
      <c r="I34" s="24"/>
      <c r="J34" s="24"/>
      <c r="K34" s="24"/>
      <c r="L34" s="24"/>
      <c r="M34" s="24"/>
      <c r="N34" s="24"/>
      <c r="O34" s="24"/>
      <c r="P34" s="24"/>
      <c r="Q34" s="24"/>
      <c r="R34" s="24"/>
      <c r="S34" s="24"/>
      <c r="T34" s="24"/>
      <c r="U34" s="12"/>
      <c r="V34" s="12"/>
      <c r="W34" s="12"/>
      <c r="X34" s="12"/>
      <c r="Y34" s="12"/>
      <c r="Z34" s="12"/>
      <c r="AA34" s="12"/>
      <c r="AB34" s="12"/>
      <c r="AC34" s="12"/>
      <c r="AD34" s="12"/>
      <c r="AE34" s="12"/>
      <c r="AF34" s="12"/>
      <c r="AG34" s="12"/>
      <c r="AH34" s="12"/>
      <c r="AI34" s="12"/>
      <c r="AJ34" s="12"/>
      <c r="AK34" s="12"/>
      <c r="AL34" s="12"/>
      <c r="AM34" s="12"/>
      <c r="AN34" s="12"/>
      <c r="AO34" s="12"/>
      <c r="AP34" s="12"/>
      <c r="AQ34" s="12"/>
      <c r="AR34" s="12"/>
      <c r="AS34" s="12"/>
      <c r="AT34" s="12"/>
      <c r="AU34" s="12"/>
      <c r="AV34" s="12"/>
      <c r="AW34" s="12"/>
      <c r="AX34" s="12"/>
      <c r="AY34" s="12"/>
      <c r="AZ34" s="12"/>
      <c r="BA34" s="12"/>
      <c r="BB34" s="12"/>
      <c r="BC34" s="12"/>
      <c r="BD34" s="12"/>
      <c r="BE34" s="12"/>
      <c r="BF34" s="12"/>
      <c r="BG34" s="12"/>
      <c r="BH34" s="12"/>
      <c r="BI34" s="12"/>
      <c r="BJ34" s="12"/>
      <c r="BK34" s="12"/>
      <c r="BL34" s="12"/>
      <c r="BM34" s="12"/>
      <c r="BN34" s="12"/>
      <c r="BO34" s="12"/>
      <c r="BP34" s="12"/>
      <c r="BQ34" s="12"/>
      <c r="BR34" s="12"/>
      <c r="BS34" s="12"/>
      <c r="BT34" s="12"/>
      <c r="BU34" s="12"/>
      <c r="BV34" s="12"/>
      <c r="BW34" s="12"/>
      <c r="BX34" s="12"/>
      <c r="BY34" s="12"/>
      <c r="BZ34" s="12"/>
      <c r="CA34" s="12"/>
      <c r="CB34" s="12"/>
      <c r="CC34" s="12"/>
      <c r="CD34" s="12"/>
      <c r="CE34" s="12"/>
      <c r="CF34" s="12"/>
      <c r="CG34" s="12"/>
      <c r="CH34" s="12"/>
      <c r="CI34" s="12"/>
      <c r="CJ34" s="12"/>
      <c r="CK34" s="12"/>
      <c r="CL34" s="13"/>
    </row>
    <row r="35" spans="1:90" x14ac:dyDescent="0.3">
      <c r="A35" s="147" t="s">
        <v>228</v>
      </c>
      <c r="B35" s="33" t="s">
        <v>191</v>
      </c>
      <c r="C35" s="77">
        <v>0.15</v>
      </c>
      <c r="D35" s="24"/>
      <c r="E35" s="24"/>
      <c r="F35" s="24"/>
      <c r="G35" s="24"/>
      <c r="H35" s="12"/>
      <c r="I35" s="12"/>
      <c r="J35" s="12"/>
      <c r="K35" s="12"/>
      <c r="L35" s="12"/>
      <c r="M35" s="12"/>
      <c r="N35" s="12"/>
      <c r="O35" s="12"/>
      <c r="P35" s="12"/>
      <c r="Q35" s="12"/>
      <c r="R35" s="12"/>
      <c r="S35" s="12"/>
      <c r="T35" s="12"/>
      <c r="U35" s="12"/>
      <c r="V35" s="12"/>
      <c r="W35" s="12"/>
      <c r="X35" s="12"/>
      <c r="Y35" s="12"/>
      <c r="Z35" s="12"/>
      <c r="AA35" s="12"/>
      <c r="AB35" s="12"/>
      <c r="AC35" s="12"/>
      <c r="AD35" s="12"/>
      <c r="AE35" s="12"/>
      <c r="AF35" s="12"/>
      <c r="AG35" s="12"/>
      <c r="AH35" s="12"/>
      <c r="AI35" s="12"/>
      <c r="AJ35" s="12"/>
      <c r="AK35" s="12"/>
      <c r="AL35" s="12"/>
      <c r="AM35" s="12"/>
      <c r="AN35" s="12"/>
      <c r="AO35" s="12"/>
      <c r="AP35" s="12"/>
      <c r="AQ35" s="12"/>
      <c r="AR35" s="12"/>
      <c r="AS35" s="12"/>
      <c r="AT35" s="12"/>
      <c r="AU35" s="12"/>
      <c r="AV35" s="12"/>
      <c r="AW35" s="12"/>
      <c r="AX35" s="12"/>
      <c r="AY35" s="12"/>
      <c r="AZ35" s="12"/>
      <c r="BA35" s="12"/>
      <c r="BB35" s="12"/>
      <c r="BC35" s="12"/>
      <c r="BD35" s="12"/>
      <c r="BE35" s="12"/>
      <c r="BF35" s="12"/>
      <c r="BG35" s="12"/>
      <c r="BH35" s="12"/>
      <c r="BI35" s="12"/>
      <c r="BJ35" s="12"/>
      <c r="BK35" s="12"/>
      <c r="BL35" s="12"/>
      <c r="BM35" s="12"/>
      <c r="BN35" s="12"/>
      <c r="BO35" s="12"/>
      <c r="BP35" s="12"/>
      <c r="BQ35" s="12"/>
      <c r="BR35" s="12"/>
      <c r="BS35" s="12"/>
      <c r="BT35" s="12"/>
      <c r="BU35" s="12"/>
      <c r="BV35" s="12"/>
      <c r="BW35" s="12"/>
      <c r="BX35" s="12"/>
      <c r="BY35" s="12"/>
      <c r="BZ35" s="12"/>
      <c r="CA35" s="12"/>
      <c r="CB35" s="12"/>
      <c r="CC35" s="12"/>
      <c r="CD35" s="12"/>
      <c r="CE35" s="12"/>
      <c r="CF35" s="12"/>
      <c r="CG35" s="12"/>
      <c r="CH35" s="12"/>
      <c r="CI35" s="12"/>
      <c r="CJ35" s="12"/>
      <c r="CK35" s="12"/>
      <c r="CL35" s="13"/>
    </row>
    <row r="36" spans="1:90" x14ac:dyDescent="0.3">
      <c r="A36" s="147" t="s">
        <v>227</v>
      </c>
      <c r="B36" s="33" t="s">
        <v>190</v>
      </c>
      <c r="C36" s="77">
        <v>0.2</v>
      </c>
      <c r="D36" s="24"/>
      <c r="E36" s="24"/>
      <c r="F36" s="24"/>
      <c r="G36" s="25"/>
      <c r="H36" s="12"/>
      <c r="I36" s="12"/>
      <c r="J36" s="12"/>
      <c r="K36" s="12"/>
      <c r="L36" s="12"/>
      <c r="M36" s="12"/>
      <c r="N36" s="12"/>
      <c r="O36" s="12"/>
      <c r="P36" s="12"/>
      <c r="Q36" s="12"/>
      <c r="R36" s="12"/>
      <c r="S36" s="12"/>
      <c r="T36" s="12"/>
      <c r="U36" s="12"/>
      <c r="V36" s="12"/>
      <c r="W36" s="12"/>
      <c r="X36" s="12"/>
      <c r="Y36" s="12"/>
      <c r="Z36" s="12"/>
      <c r="AA36" s="12"/>
      <c r="AB36" s="12"/>
      <c r="AC36" s="12"/>
      <c r="AD36" s="12"/>
      <c r="AE36" s="12"/>
      <c r="AF36" s="12"/>
      <c r="AG36" s="12"/>
      <c r="AH36" s="12"/>
      <c r="AI36" s="12"/>
      <c r="AJ36" s="12"/>
      <c r="AK36" s="12"/>
      <c r="AL36" s="12"/>
      <c r="AM36" s="12"/>
      <c r="AN36" s="12"/>
      <c r="AO36" s="12"/>
      <c r="AP36" s="12"/>
      <c r="AQ36" s="12"/>
      <c r="AR36" s="12"/>
      <c r="AS36" s="12"/>
      <c r="AT36" s="12"/>
      <c r="AU36" s="12"/>
      <c r="AV36" s="12"/>
      <c r="AW36" s="12"/>
      <c r="AX36" s="12"/>
      <c r="AY36" s="12"/>
      <c r="AZ36" s="12"/>
      <c r="BA36" s="12"/>
      <c r="BB36" s="12"/>
      <c r="BC36" s="12"/>
      <c r="BD36" s="12"/>
      <c r="BE36" s="12"/>
      <c r="BF36" s="12"/>
      <c r="BG36" s="12"/>
      <c r="BH36" s="12"/>
      <c r="BI36" s="12"/>
      <c r="BJ36" s="12"/>
      <c r="BK36" s="12"/>
      <c r="BL36" s="12"/>
      <c r="BM36" s="12"/>
      <c r="BN36" s="12"/>
      <c r="BO36" s="12"/>
      <c r="BP36" s="12"/>
      <c r="BQ36" s="12"/>
      <c r="BR36" s="12"/>
      <c r="BS36" s="12"/>
      <c r="BT36" s="12"/>
      <c r="BU36" s="12"/>
      <c r="BV36" s="12"/>
      <c r="BW36" s="12"/>
      <c r="BX36" s="12"/>
      <c r="BY36" s="12"/>
      <c r="BZ36" s="12"/>
      <c r="CA36" s="12"/>
      <c r="CB36" s="12"/>
      <c r="CC36" s="12"/>
      <c r="CD36" s="12"/>
      <c r="CE36" s="12"/>
      <c r="CF36" s="12"/>
      <c r="CG36" s="12"/>
      <c r="CH36" s="12"/>
      <c r="CI36" s="12"/>
      <c r="CJ36" s="12"/>
      <c r="CK36" s="12"/>
      <c r="CL36" s="13"/>
    </row>
    <row r="37" spans="1:90" x14ac:dyDescent="0.3">
      <c r="A37" s="147" t="s">
        <v>229</v>
      </c>
      <c r="B37" s="33" t="s">
        <v>190</v>
      </c>
      <c r="C37" s="232">
        <v>0.2</v>
      </c>
      <c r="D37" s="24"/>
      <c r="E37" s="24"/>
      <c r="F37" s="24"/>
      <c r="G37" s="24"/>
      <c r="H37" s="24"/>
      <c r="I37" s="24"/>
      <c r="J37" s="24"/>
      <c r="K37" s="24"/>
      <c r="L37" s="24"/>
      <c r="M37" s="24"/>
      <c r="N37" s="24"/>
      <c r="O37" s="24"/>
      <c r="P37" s="24"/>
      <c r="Q37" s="24"/>
      <c r="R37" s="24"/>
      <c r="S37" s="24"/>
      <c r="T37" s="24"/>
      <c r="U37" s="12"/>
      <c r="V37" s="12"/>
      <c r="W37" s="12"/>
      <c r="X37" s="12"/>
      <c r="Y37" s="12"/>
      <c r="Z37" s="12"/>
      <c r="AA37" s="12"/>
      <c r="AB37" s="12"/>
      <c r="AC37" s="12"/>
      <c r="AD37" s="12"/>
      <c r="AE37" s="12"/>
      <c r="AF37" s="12"/>
      <c r="AG37" s="12"/>
      <c r="AH37" s="12"/>
      <c r="AI37" s="12"/>
      <c r="AJ37" s="12"/>
      <c r="AK37" s="12"/>
      <c r="AL37" s="12"/>
      <c r="AM37" s="12"/>
      <c r="AN37" s="12"/>
      <c r="AO37" s="12"/>
      <c r="AP37" s="12"/>
      <c r="AQ37" s="12"/>
      <c r="AR37" s="12"/>
      <c r="AS37" s="12"/>
      <c r="AT37" s="12"/>
      <c r="AU37" s="12"/>
      <c r="AV37" s="12"/>
      <c r="AW37" s="12"/>
      <c r="AX37" s="12"/>
      <c r="AY37" s="12"/>
      <c r="AZ37" s="12"/>
      <c r="BA37" s="12"/>
      <c r="BB37" s="12"/>
      <c r="BC37" s="12"/>
      <c r="BD37" s="12"/>
      <c r="BE37" s="12"/>
      <c r="BF37" s="12"/>
      <c r="BG37" s="12"/>
      <c r="BH37" s="12"/>
      <c r="BI37" s="12"/>
      <c r="BJ37" s="12"/>
      <c r="BK37" s="12"/>
      <c r="BL37" s="12"/>
      <c r="BM37" s="12"/>
      <c r="BN37" s="12"/>
      <c r="BO37" s="12"/>
      <c r="BP37" s="12"/>
      <c r="BQ37" s="12"/>
      <c r="BR37" s="12"/>
      <c r="BS37" s="12"/>
      <c r="BT37" s="12"/>
      <c r="BU37" s="12"/>
      <c r="BV37" s="12"/>
      <c r="BW37" s="12"/>
      <c r="BX37" s="12"/>
      <c r="BY37" s="12"/>
      <c r="BZ37" s="12"/>
      <c r="CA37" s="12"/>
      <c r="CB37" s="12"/>
      <c r="CC37" s="12"/>
      <c r="CD37" s="12"/>
      <c r="CE37" s="12"/>
      <c r="CF37" s="12"/>
      <c r="CG37" s="12"/>
      <c r="CH37" s="12"/>
      <c r="CI37" s="12"/>
      <c r="CJ37" s="12"/>
      <c r="CK37" s="12"/>
      <c r="CL37" s="13"/>
    </row>
    <row r="38" spans="1:90" x14ac:dyDescent="0.3">
      <c r="A38" s="147" t="s">
        <v>457</v>
      </c>
      <c r="B38" s="33" t="s">
        <v>190</v>
      </c>
      <c r="C38" s="77">
        <v>0.2</v>
      </c>
      <c r="E38" s="147" t="s">
        <v>458</v>
      </c>
      <c r="F38" s="33" t="s">
        <v>190</v>
      </c>
      <c r="G38" s="232">
        <v>0.4</v>
      </c>
      <c r="H38" s="12"/>
      <c r="I38" s="12"/>
      <c r="J38" s="12"/>
      <c r="K38" s="12"/>
      <c r="L38" s="12"/>
      <c r="M38" s="12"/>
      <c r="N38" s="12"/>
      <c r="O38" s="12"/>
      <c r="P38" s="12"/>
      <c r="Q38" s="12"/>
      <c r="R38" s="12"/>
      <c r="S38" s="12"/>
      <c r="T38" s="12"/>
      <c r="U38" s="12"/>
      <c r="V38" s="12"/>
      <c r="W38" s="12"/>
      <c r="X38" s="12"/>
      <c r="Y38" s="12"/>
      <c r="Z38" s="12"/>
      <c r="AA38" s="12"/>
      <c r="AB38" s="12"/>
      <c r="AC38" s="12"/>
      <c r="AD38" s="12"/>
      <c r="AE38" s="12"/>
      <c r="AF38" s="12"/>
      <c r="AG38" s="12"/>
      <c r="AH38" s="12"/>
      <c r="AI38" s="12"/>
      <c r="AJ38" s="12"/>
      <c r="AK38" s="12"/>
      <c r="AL38" s="12"/>
      <c r="AM38" s="12"/>
      <c r="AN38" s="12"/>
      <c r="AO38" s="12"/>
      <c r="AP38" s="12"/>
      <c r="AQ38" s="12"/>
      <c r="AR38" s="12"/>
      <c r="AS38" s="12"/>
      <c r="AT38" s="12"/>
      <c r="AU38" s="12"/>
      <c r="AV38" s="12"/>
      <c r="AW38" s="12"/>
      <c r="AX38" s="12"/>
      <c r="AY38" s="12"/>
      <c r="AZ38" s="12"/>
      <c r="BA38" s="12"/>
      <c r="BB38" s="12"/>
      <c r="BC38" s="12"/>
      <c r="BD38" s="12"/>
      <c r="BE38" s="12"/>
      <c r="BF38" s="12"/>
      <c r="BG38" s="12"/>
      <c r="BH38" s="12"/>
      <c r="BI38" s="12"/>
      <c r="BJ38" s="12"/>
      <c r="BK38" s="12"/>
      <c r="BL38" s="12"/>
      <c r="BM38" s="12"/>
      <c r="BN38" s="12"/>
      <c r="BO38" s="12"/>
      <c r="BP38" s="12"/>
      <c r="BQ38" s="12"/>
      <c r="BR38" s="12"/>
      <c r="BS38" s="12"/>
      <c r="BT38" s="12"/>
      <c r="BU38" s="12"/>
      <c r="BV38" s="12"/>
      <c r="BW38" s="12"/>
      <c r="BX38" s="12"/>
      <c r="BY38" s="12"/>
      <c r="BZ38" s="12"/>
      <c r="CA38" s="12"/>
      <c r="CB38" s="12"/>
      <c r="CC38" s="12"/>
      <c r="CD38" s="12"/>
      <c r="CE38" s="12"/>
      <c r="CF38" s="12"/>
      <c r="CG38" s="12"/>
      <c r="CH38" s="12"/>
      <c r="CI38" s="12"/>
      <c r="CJ38" s="12"/>
      <c r="CK38" s="12"/>
      <c r="CL38" s="13"/>
    </row>
    <row r="39" spans="1:90" x14ac:dyDescent="0.3">
      <c r="A39" s="73" t="s">
        <v>11</v>
      </c>
      <c r="B39" s="10"/>
      <c r="C39" s="10"/>
      <c r="D39" s="10"/>
      <c r="E39" s="10"/>
      <c r="F39" s="10"/>
      <c r="G39" s="10"/>
      <c r="H39" s="10"/>
      <c r="I39" s="10"/>
      <c r="J39" s="10"/>
      <c r="K39" s="10"/>
      <c r="L39" s="10"/>
      <c r="M39" s="10"/>
      <c r="N39" s="10"/>
      <c r="O39" s="10"/>
      <c r="P39" s="10"/>
      <c r="Q39" s="10"/>
      <c r="R39" s="10"/>
      <c r="S39" s="10"/>
      <c r="T39" s="10"/>
      <c r="U39" s="10"/>
      <c r="V39" s="10"/>
      <c r="W39" s="10"/>
      <c r="X39" s="10"/>
      <c r="Y39" s="10"/>
      <c r="Z39" s="10"/>
      <c r="AA39" s="10"/>
      <c r="AB39" s="10"/>
      <c r="AC39" s="10"/>
      <c r="AD39" s="10"/>
      <c r="AE39" s="10"/>
      <c r="AF39" s="10"/>
      <c r="AG39" s="10"/>
      <c r="AH39" s="10"/>
      <c r="AI39" s="10"/>
      <c r="AJ39" s="10"/>
      <c r="AK39" s="10"/>
      <c r="AL39" s="10"/>
      <c r="AM39" s="10"/>
      <c r="AN39" s="10"/>
      <c r="AO39" s="10"/>
      <c r="AP39" s="10"/>
      <c r="AQ39" s="10"/>
      <c r="AR39" s="10"/>
      <c r="AS39" s="10"/>
      <c r="AT39" s="10"/>
      <c r="AU39" s="10"/>
      <c r="AV39" s="10"/>
      <c r="AW39" s="10"/>
      <c r="AX39" s="10"/>
      <c r="AY39" s="10"/>
      <c r="AZ39" s="10"/>
      <c r="BA39" s="10"/>
      <c r="BB39" s="10"/>
      <c r="BC39" s="10"/>
      <c r="BD39" s="10"/>
      <c r="BE39" s="10"/>
      <c r="BF39" s="10"/>
      <c r="BG39" s="10"/>
      <c r="BH39" s="10"/>
      <c r="BI39" s="10"/>
      <c r="BJ39" s="10"/>
      <c r="BK39" s="10"/>
      <c r="BL39" s="10"/>
      <c r="BM39" s="10"/>
      <c r="BN39" s="10"/>
      <c r="BO39" s="10"/>
      <c r="BP39" s="10"/>
      <c r="BQ39" s="10"/>
      <c r="BR39" s="10"/>
      <c r="BS39" s="10"/>
      <c r="BT39" s="10"/>
      <c r="BU39" s="10"/>
      <c r="BV39" s="10"/>
      <c r="BW39" s="10"/>
      <c r="BX39" s="10"/>
      <c r="BY39" s="10"/>
      <c r="BZ39" s="10"/>
      <c r="CA39" s="10"/>
      <c r="CB39" s="10"/>
      <c r="CC39" s="10"/>
      <c r="CD39" s="10"/>
      <c r="CE39" s="10"/>
      <c r="CF39" s="10"/>
      <c r="CG39" s="10"/>
      <c r="CH39" s="10"/>
      <c r="CI39" s="10"/>
      <c r="CJ39" s="10"/>
      <c r="CK39" s="10"/>
      <c r="CL39" s="11"/>
    </row>
    <row r="40" spans="1:90" x14ac:dyDescent="0.3">
      <c r="A40" s="147" t="s">
        <v>193</v>
      </c>
      <c r="B40" s="33" t="s">
        <v>190</v>
      </c>
      <c r="C40" s="77">
        <v>0.05</v>
      </c>
      <c r="E40" s="147" t="s">
        <v>568</v>
      </c>
      <c r="F40" s="33" t="s">
        <v>192</v>
      </c>
      <c r="G40" s="78">
        <v>3</v>
      </c>
      <c r="H40" s="12"/>
      <c r="I40" s="12"/>
      <c r="J40" s="12"/>
      <c r="K40" s="12"/>
      <c r="L40" s="12"/>
      <c r="M40" s="12"/>
      <c r="N40" s="12"/>
      <c r="O40" s="12"/>
      <c r="P40" s="12"/>
      <c r="Q40" s="12"/>
      <c r="R40" s="12"/>
      <c r="S40" s="12"/>
      <c r="T40" s="12"/>
      <c r="U40" s="12"/>
      <c r="V40" s="12"/>
      <c r="W40" s="12"/>
      <c r="X40" s="12"/>
      <c r="Y40" s="12"/>
      <c r="Z40" s="12"/>
      <c r="AA40" s="12"/>
      <c r="AB40" s="12"/>
      <c r="AC40" s="12"/>
      <c r="AD40" s="12"/>
      <c r="AE40" s="12"/>
      <c r="AF40" s="12"/>
      <c r="AG40" s="12"/>
      <c r="AH40" s="12"/>
      <c r="AI40" s="12"/>
      <c r="AJ40" s="12"/>
      <c r="AK40" s="12"/>
      <c r="AL40" s="12"/>
      <c r="AM40" s="12"/>
      <c r="AN40" s="12"/>
      <c r="AO40" s="12"/>
      <c r="AP40" s="12"/>
      <c r="AQ40" s="12"/>
      <c r="AR40" s="12"/>
      <c r="AS40" s="12"/>
      <c r="AT40" s="12"/>
      <c r="AU40" s="12"/>
      <c r="AV40" s="12"/>
      <c r="AW40" s="12"/>
      <c r="AX40" s="12"/>
      <c r="AY40" s="12"/>
      <c r="AZ40" s="12"/>
      <c r="BA40" s="12"/>
      <c r="BB40" s="12"/>
      <c r="BC40" s="12"/>
      <c r="BD40" s="12"/>
      <c r="BE40" s="12"/>
      <c r="BF40" s="12"/>
      <c r="BG40" s="12"/>
      <c r="BH40" s="12"/>
      <c r="BI40" s="12"/>
      <c r="BJ40" s="12"/>
      <c r="BK40" s="12"/>
      <c r="BL40" s="12"/>
      <c r="BM40" s="12"/>
      <c r="BN40" s="12"/>
      <c r="BO40" s="12"/>
      <c r="BP40" s="12"/>
      <c r="BQ40" s="12"/>
      <c r="BR40" s="12"/>
      <c r="BS40" s="12"/>
      <c r="BT40" s="12"/>
      <c r="BU40" s="12"/>
      <c r="BV40" s="12"/>
      <c r="BW40" s="12"/>
      <c r="BX40" s="12"/>
      <c r="BY40" s="12"/>
      <c r="BZ40" s="12"/>
      <c r="CA40" s="12"/>
      <c r="CB40" s="12"/>
      <c r="CC40" s="12"/>
      <c r="CD40" s="12"/>
      <c r="CE40" s="12"/>
      <c r="CF40" s="12"/>
      <c r="CG40" s="12"/>
      <c r="CH40" s="12"/>
      <c r="CI40" s="12"/>
      <c r="CJ40" s="12"/>
      <c r="CK40" s="12"/>
      <c r="CL40" s="13"/>
    </row>
    <row r="41" spans="1:90" x14ac:dyDescent="0.3">
      <c r="A41" s="147" t="s">
        <v>257</v>
      </c>
      <c r="B41" s="33" t="s">
        <v>185</v>
      </c>
      <c r="C41" s="78">
        <v>100</v>
      </c>
      <c r="E41" s="147" t="s">
        <v>567</v>
      </c>
      <c r="F41" s="33" t="s">
        <v>94</v>
      </c>
      <c r="G41" s="78">
        <v>5</v>
      </c>
      <c r="H41" s="12"/>
      <c r="I41" s="12"/>
      <c r="J41" s="12"/>
      <c r="K41" s="12"/>
      <c r="L41" s="12"/>
      <c r="M41" s="12"/>
      <c r="N41" s="12"/>
      <c r="O41" s="12"/>
      <c r="P41" s="12"/>
      <c r="Q41" s="12"/>
      <c r="R41" s="12"/>
      <c r="S41" s="12"/>
      <c r="T41" s="12"/>
      <c r="U41" s="12"/>
      <c r="V41" s="12"/>
      <c r="W41" s="12"/>
      <c r="X41" s="12"/>
      <c r="Y41" s="12"/>
      <c r="Z41" s="12"/>
      <c r="AA41" s="12"/>
      <c r="AB41" s="12"/>
      <c r="AC41" s="12"/>
      <c r="AD41" s="12"/>
      <c r="AE41" s="12"/>
      <c r="AF41" s="12"/>
      <c r="AG41" s="12"/>
      <c r="AH41" s="12"/>
      <c r="AI41" s="12"/>
      <c r="AJ41" s="12"/>
      <c r="AK41" s="12"/>
      <c r="AL41" s="12"/>
      <c r="AM41" s="12"/>
      <c r="AN41" s="12"/>
      <c r="AO41" s="12"/>
      <c r="AP41" s="12"/>
      <c r="AQ41" s="12"/>
      <c r="AR41" s="12"/>
      <c r="AS41" s="12"/>
      <c r="AT41" s="12"/>
      <c r="AU41" s="12"/>
      <c r="AV41" s="12"/>
      <c r="AW41" s="12"/>
      <c r="AX41" s="12"/>
      <c r="AY41" s="12"/>
      <c r="AZ41" s="12"/>
      <c r="BA41" s="12"/>
      <c r="BB41" s="12"/>
      <c r="BC41" s="12"/>
      <c r="BD41" s="12"/>
      <c r="BE41" s="12"/>
      <c r="BF41" s="12"/>
      <c r="BG41" s="12"/>
      <c r="BH41" s="12"/>
      <c r="BI41" s="12"/>
      <c r="BJ41" s="12"/>
      <c r="BK41" s="12"/>
      <c r="BL41" s="12"/>
      <c r="BM41" s="12"/>
      <c r="BN41" s="12"/>
      <c r="BO41" s="12"/>
      <c r="BP41" s="12"/>
      <c r="BQ41" s="12"/>
      <c r="BR41" s="12"/>
      <c r="BS41" s="12"/>
      <c r="BT41" s="12"/>
      <c r="BU41" s="12"/>
      <c r="BV41" s="12"/>
      <c r="BW41" s="12"/>
      <c r="BX41" s="12"/>
      <c r="BY41" s="12"/>
      <c r="BZ41" s="12"/>
      <c r="CA41" s="12"/>
      <c r="CB41" s="12"/>
      <c r="CC41" s="12"/>
      <c r="CD41" s="12"/>
      <c r="CE41" s="12"/>
      <c r="CF41" s="12"/>
      <c r="CG41" s="12"/>
      <c r="CH41" s="12"/>
      <c r="CI41" s="12"/>
      <c r="CJ41" s="12"/>
      <c r="CK41" s="12"/>
      <c r="CL41" s="13"/>
    </row>
    <row r="42" spans="1:90" x14ac:dyDescent="0.3">
      <c r="A42" s="147" t="s">
        <v>195</v>
      </c>
      <c r="B42" s="33" t="s">
        <v>190</v>
      </c>
      <c r="C42" s="77">
        <v>0.15</v>
      </c>
      <c r="E42" s="147" t="s">
        <v>325</v>
      </c>
      <c r="F42" s="293" t="s">
        <v>93</v>
      </c>
      <c r="G42" s="78">
        <v>30</v>
      </c>
      <c r="H42" s="12"/>
      <c r="I42" s="12"/>
      <c r="J42" s="12"/>
      <c r="K42" s="12"/>
      <c r="L42" s="12"/>
      <c r="M42" s="12"/>
      <c r="N42" s="12"/>
      <c r="O42" s="12"/>
      <c r="P42" s="12"/>
      <c r="Q42" s="12"/>
      <c r="R42" s="12"/>
      <c r="S42" s="12"/>
      <c r="T42" s="12"/>
      <c r="U42" s="12"/>
      <c r="V42" s="12"/>
      <c r="W42" s="12"/>
      <c r="X42" s="12"/>
      <c r="Y42" s="12"/>
      <c r="Z42" s="12"/>
      <c r="AA42" s="12"/>
      <c r="AB42" s="12"/>
      <c r="AC42" s="12"/>
      <c r="AD42" s="12"/>
      <c r="AE42" s="12"/>
      <c r="AF42" s="12"/>
      <c r="AG42" s="12"/>
      <c r="AH42" s="12"/>
      <c r="AI42" s="12"/>
      <c r="AJ42" s="12"/>
      <c r="AK42" s="12"/>
      <c r="AL42" s="12"/>
      <c r="AM42" s="12"/>
      <c r="AN42" s="12"/>
      <c r="AO42" s="12"/>
      <c r="AP42" s="12"/>
      <c r="AQ42" s="12"/>
      <c r="AR42" s="12"/>
      <c r="AS42" s="12"/>
      <c r="AT42" s="12"/>
      <c r="AU42" s="12"/>
      <c r="AV42" s="12"/>
      <c r="AW42" s="12"/>
      <c r="AX42" s="12"/>
      <c r="AY42" s="12"/>
      <c r="AZ42" s="12"/>
      <c r="BA42" s="12"/>
      <c r="BB42" s="12"/>
      <c r="BC42" s="12"/>
      <c r="BD42" s="12"/>
      <c r="BE42" s="12"/>
      <c r="BF42" s="12"/>
      <c r="BG42" s="12"/>
      <c r="BH42" s="12"/>
      <c r="BI42" s="12"/>
      <c r="BJ42" s="12"/>
      <c r="BK42" s="12"/>
      <c r="BL42" s="12"/>
      <c r="BM42" s="12"/>
      <c r="BN42" s="12"/>
      <c r="BO42" s="12"/>
      <c r="BP42" s="12"/>
      <c r="BQ42" s="12"/>
      <c r="BR42" s="12"/>
      <c r="BS42" s="12"/>
      <c r="BT42" s="12"/>
      <c r="BU42" s="12"/>
      <c r="BV42" s="12"/>
      <c r="BW42" s="12"/>
      <c r="BX42" s="12"/>
      <c r="BY42" s="12"/>
      <c r="BZ42" s="12"/>
      <c r="CA42" s="12"/>
      <c r="CB42" s="12"/>
      <c r="CC42" s="12"/>
      <c r="CD42" s="12"/>
      <c r="CE42" s="12"/>
      <c r="CF42" s="12"/>
      <c r="CG42" s="12"/>
      <c r="CH42" s="12"/>
      <c r="CI42" s="12"/>
      <c r="CJ42" s="12"/>
      <c r="CK42" s="12"/>
      <c r="CL42" s="13"/>
    </row>
    <row r="43" spans="1:90" x14ac:dyDescent="0.3">
      <c r="A43" s="147" t="s">
        <v>196</v>
      </c>
      <c r="B43" s="33" t="s">
        <v>167</v>
      </c>
      <c r="C43" s="78">
        <v>2035</v>
      </c>
      <c r="E43" s="147" t="s">
        <v>327</v>
      </c>
      <c r="F43" s="293" t="s">
        <v>93</v>
      </c>
      <c r="G43" s="78">
        <v>25</v>
      </c>
      <c r="H43" s="12"/>
      <c r="I43" s="12"/>
      <c r="J43" s="12"/>
      <c r="K43" s="12"/>
      <c r="L43" s="12"/>
      <c r="M43" s="12"/>
      <c r="N43" s="12"/>
      <c r="O43" s="12"/>
      <c r="P43" s="12"/>
      <c r="Q43" s="12"/>
      <c r="R43" s="12"/>
      <c r="S43" s="12"/>
      <c r="T43" s="12"/>
      <c r="U43" s="12"/>
      <c r="V43" s="12"/>
      <c r="W43" s="12"/>
      <c r="X43" s="12"/>
      <c r="Y43" s="12"/>
      <c r="Z43" s="12"/>
      <c r="AA43" s="12"/>
      <c r="AB43" s="12"/>
      <c r="AC43" s="12"/>
      <c r="AD43" s="12"/>
      <c r="AE43" s="12"/>
      <c r="AF43" s="12"/>
      <c r="AG43" s="12"/>
      <c r="AH43" s="12"/>
      <c r="AI43" s="12"/>
      <c r="AJ43" s="12"/>
      <c r="AK43" s="12"/>
      <c r="AL43" s="12"/>
      <c r="AM43" s="12"/>
      <c r="AN43" s="12"/>
      <c r="AO43" s="12"/>
      <c r="AP43" s="12"/>
      <c r="AQ43" s="12"/>
      <c r="AR43" s="12"/>
      <c r="AS43" s="12"/>
      <c r="AT43" s="12"/>
      <c r="AU43" s="12"/>
      <c r="AV43" s="12"/>
      <c r="AW43" s="12"/>
      <c r="AX43" s="12"/>
      <c r="AY43" s="12"/>
      <c r="AZ43" s="12"/>
      <c r="BA43" s="12"/>
      <c r="BB43" s="12"/>
      <c r="BC43" s="12"/>
      <c r="BD43" s="12"/>
      <c r="BE43" s="12"/>
      <c r="BF43" s="12"/>
      <c r="BG43" s="12"/>
      <c r="BH43" s="12"/>
      <c r="BI43" s="12"/>
      <c r="BJ43" s="12"/>
      <c r="BK43" s="12"/>
      <c r="BL43" s="12"/>
      <c r="BM43" s="12"/>
      <c r="BN43" s="12"/>
      <c r="BO43" s="12"/>
      <c r="BP43" s="12"/>
      <c r="BQ43" s="12"/>
      <c r="BR43" s="12"/>
      <c r="BS43" s="12"/>
      <c r="BT43" s="12"/>
      <c r="BU43" s="12"/>
      <c r="BV43" s="12"/>
      <c r="BW43" s="12"/>
      <c r="BX43" s="12"/>
      <c r="BY43" s="12"/>
      <c r="BZ43" s="12"/>
      <c r="CA43" s="12"/>
      <c r="CB43" s="12"/>
      <c r="CC43" s="12"/>
      <c r="CD43" s="12"/>
      <c r="CE43" s="12"/>
      <c r="CF43" s="12"/>
      <c r="CG43" s="12"/>
      <c r="CH43" s="12"/>
      <c r="CI43" s="12"/>
      <c r="CJ43" s="12"/>
      <c r="CK43" s="12"/>
      <c r="CL43" s="13"/>
    </row>
    <row r="44" spans="1:90" x14ac:dyDescent="0.3">
      <c r="A44" s="147" t="s">
        <v>12</v>
      </c>
      <c r="B44" s="33" t="s">
        <v>80</v>
      </c>
      <c r="C44" s="70">
        <v>0.1</v>
      </c>
      <c r="E44" s="12"/>
      <c r="F44" s="12"/>
      <c r="G44" s="12"/>
      <c r="H44" s="12"/>
      <c r="I44" s="12"/>
      <c r="J44" s="12"/>
      <c r="K44" s="12"/>
      <c r="L44" s="12"/>
      <c r="M44" s="12"/>
      <c r="N44" s="12"/>
      <c r="O44" s="12"/>
      <c r="P44" s="12"/>
      <c r="Q44" s="12"/>
      <c r="R44" s="12"/>
      <c r="S44" s="12"/>
      <c r="T44" s="12"/>
      <c r="U44" s="12"/>
      <c r="V44" s="12"/>
      <c r="W44" s="12"/>
      <c r="X44" s="12"/>
      <c r="Y44" s="12"/>
      <c r="Z44" s="12"/>
      <c r="AA44" s="12"/>
      <c r="AB44" s="12"/>
      <c r="AC44" s="12"/>
      <c r="AD44" s="12"/>
      <c r="AE44" s="12"/>
      <c r="AF44" s="12"/>
      <c r="AG44" s="12"/>
      <c r="AH44" s="12"/>
      <c r="AI44" s="12"/>
      <c r="AJ44" s="12"/>
      <c r="AK44" s="12"/>
      <c r="AL44" s="12"/>
      <c r="AM44" s="12"/>
      <c r="AN44" s="12"/>
      <c r="AO44" s="12"/>
      <c r="AP44" s="12"/>
      <c r="AQ44" s="12"/>
      <c r="AR44" s="12"/>
      <c r="AS44" s="12"/>
      <c r="AT44" s="12"/>
      <c r="AU44" s="12"/>
      <c r="AV44" s="12"/>
      <c r="AW44" s="12"/>
      <c r="AX44" s="12"/>
      <c r="AY44" s="12"/>
      <c r="AZ44" s="12"/>
      <c r="BA44" s="12"/>
      <c r="BB44" s="12"/>
      <c r="BC44" s="12"/>
      <c r="BD44" s="12"/>
      <c r="BE44" s="12"/>
      <c r="BF44" s="12"/>
      <c r="BG44" s="12"/>
      <c r="BH44" s="12"/>
      <c r="BI44" s="12"/>
      <c r="BJ44" s="12"/>
      <c r="BK44" s="12"/>
      <c r="BL44" s="12"/>
      <c r="BM44" s="12"/>
      <c r="BN44" s="12"/>
      <c r="BO44" s="12"/>
      <c r="BP44" s="12"/>
      <c r="BQ44" s="12"/>
      <c r="BR44" s="12"/>
      <c r="BS44" s="12"/>
      <c r="BT44" s="12"/>
      <c r="BU44" s="12"/>
      <c r="BV44" s="12"/>
      <c r="BW44" s="12"/>
      <c r="BX44" s="12"/>
      <c r="BY44" s="12"/>
      <c r="BZ44" s="12"/>
      <c r="CA44" s="12"/>
      <c r="CB44" s="12"/>
      <c r="CC44" s="12"/>
      <c r="CD44" s="12"/>
      <c r="CE44" s="12"/>
      <c r="CF44" s="12"/>
      <c r="CG44" s="12"/>
      <c r="CH44" s="12"/>
      <c r="CI44" s="12"/>
      <c r="CJ44" s="12"/>
      <c r="CK44" s="12"/>
      <c r="CL44" s="13"/>
    </row>
    <row r="45" spans="1:90" x14ac:dyDescent="0.3">
      <c r="A45" s="147" t="s">
        <v>194</v>
      </c>
      <c r="B45" s="33" t="s">
        <v>167</v>
      </c>
      <c r="C45" s="70">
        <v>2020</v>
      </c>
      <c r="E45" s="12"/>
      <c r="F45" s="12"/>
      <c r="G45" s="12"/>
      <c r="H45" s="12"/>
      <c r="I45" s="12"/>
      <c r="J45" s="12"/>
      <c r="K45" s="12"/>
      <c r="L45" s="12"/>
      <c r="M45" s="12"/>
      <c r="N45" s="12"/>
      <c r="O45" s="12"/>
      <c r="P45" s="12"/>
      <c r="Q45" s="12"/>
      <c r="R45" s="12"/>
      <c r="S45" s="12"/>
      <c r="T45" s="12"/>
      <c r="U45" s="12"/>
      <c r="V45" s="12"/>
      <c r="W45" s="12"/>
      <c r="X45" s="12"/>
      <c r="Y45" s="12"/>
      <c r="Z45" s="12"/>
      <c r="AA45" s="12"/>
      <c r="AB45" s="12"/>
      <c r="AC45" s="12"/>
      <c r="AD45" s="12"/>
      <c r="AE45" s="12"/>
      <c r="AF45" s="12"/>
      <c r="AG45" s="12"/>
      <c r="AH45" s="12"/>
      <c r="AI45" s="12"/>
      <c r="AJ45" s="12"/>
      <c r="AK45" s="12"/>
      <c r="AL45" s="12"/>
      <c r="AM45" s="12"/>
      <c r="AN45" s="12"/>
      <c r="AO45" s="12"/>
      <c r="AP45" s="12"/>
      <c r="AQ45" s="12"/>
      <c r="AR45" s="12"/>
      <c r="AS45" s="12"/>
      <c r="AT45" s="12"/>
      <c r="AU45" s="12"/>
      <c r="AV45" s="12"/>
      <c r="AW45" s="12"/>
      <c r="AX45" s="12"/>
      <c r="AY45" s="12"/>
      <c r="AZ45" s="12"/>
      <c r="BA45" s="12"/>
      <c r="BB45" s="12"/>
      <c r="BC45" s="12"/>
      <c r="BD45" s="12"/>
      <c r="BE45" s="12"/>
      <c r="BF45" s="12"/>
      <c r="BG45" s="12"/>
      <c r="BH45" s="12"/>
      <c r="BI45" s="12"/>
      <c r="BJ45" s="12"/>
      <c r="BK45" s="12"/>
      <c r="BL45" s="12"/>
      <c r="BM45" s="12"/>
      <c r="BN45" s="12"/>
      <c r="BO45" s="12"/>
      <c r="BP45" s="12"/>
      <c r="BQ45" s="12"/>
      <c r="BR45" s="12"/>
      <c r="BS45" s="12"/>
      <c r="BT45" s="12"/>
      <c r="BU45" s="12"/>
      <c r="BV45" s="12"/>
      <c r="BW45" s="12"/>
      <c r="BX45" s="12"/>
      <c r="BY45" s="12"/>
      <c r="BZ45" s="12"/>
      <c r="CA45" s="12"/>
      <c r="CB45" s="12"/>
      <c r="CC45" s="12"/>
      <c r="CD45" s="12"/>
      <c r="CE45" s="12"/>
      <c r="CF45" s="12"/>
      <c r="CG45" s="12"/>
      <c r="CH45" s="12"/>
      <c r="CI45" s="12"/>
      <c r="CJ45" s="12"/>
      <c r="CK45" s="12"/>
      <c r="CL45" s="13"/>
    </row>
    <row r="46" spans="1:90" x14ac:dyDescent="0.3">
      <c r="A46" s="147" t="s">
        <v>231</v>
      </c>
      <c r="B46" s="33" t="s">
        <v>190</v>
      </c>
      <c r="C46" s="77">
        <v>0.15</v>
      </c>
      <c r="E46" s="12"/>
      <c r="F46" s="12"/>
      <c r="G46" s="12"/>
      <c r="H46" s="12"/>
      <c r="I46" s="12"/>
      <c r="J46" s="12"/>
      <c r="K46" s="12"/>
      <c r="L46" s="12"/>
      <c r="M46" s="12"/>
      <c r="N46" s="12"/>
      <c r="O46" s="12"/>
      <c r="P46" s="12"/>
      <c r="Q46" s="12"/>
      <c r="R46" s="12"/>
      <c r="S46" s="12"/>
      <c r="T46" s="12"/>
      <c r="U46" s="12"/>
      <c r="V46" s="12"/>
      <c r="W46" s="12"/>
      <c r="X46" s="12"/>
      <c r="Y46" s="12"/>
      <c r="Z46" s="12"/>
      <c r="AA46" s="12"/>
      <c r="AB46" s="12"/>
      <c r="AC46" s="12"/>
      <c r="AD46" s="12"/>
      <c r="AE46" s="12"/>
      <c r="AF46" s="12"/>
      <c r="AG46" s="12"/>
      <c r="AH46" s="12"/>
      <c r="AI46" s="12"/>
      <c r="AJ46" s="12"/>
      <c r="AK46" s="12"/>
      <c r="AL46" s="12"/>
      <c r="AM46" s="12"/>
      <c r="AN46" s="12"/>
      <c r="AO46" s="12"/>
      <c r="AP46" s="12"/>
      <c r="AQ46" s="12"/>
      <c r="AR46" s="12"/>
      <c r="AS46" s="12"/>
      <c r="AT46" s="12"/>
      <c r="AU46" s="12"/>
      <c r="AV46" s="12"/>
      <c r="AW46" s="12"/>
      <c r="AX46" s="12"/>
      <c r="AY46" s="12"/>
      <c r="AZ46" s="12"/>
      <c r="BA46" s="12"/>
      <c r="BB46" s="12"/>
      <c r="BC46" s="12"/>
      <c r="BD46" s="12"/>
      <c r="BE46" s="12"/>
      <c r="BF46" s="12"/>
      <c r="BG46" s="12"/>
      <c r="BH46" s="12"/>
      <c r="BI46" s="12"/>
      <c r="BJ46" s="12"/>
      <c r="BK46" s="12"/>
      <c r="BL46" s="12"/>
      <c r="BM46" s="12"/>
      <c r="BN46" s="12"/>
      <c r="BO46" s="12"/>
      <c r="BP46" s="12"/>
      <c r="BQ46" s="12"/>
      <c r="BR46" s="12"/>
      <c r="BS46" s="12"/>
      <c r="BT46" s="12"/>
      <c r="BU46" s="12"/>
      <c r="BV46" s="12"/>
      <c r="BW46" s="12"/>
      <c r="BX46" s="12"/>
      <c r="BY46" s="12"/>
      <c r="BZ46" s="12"/>
      <c r="CA46" s="12"/>
      <c r="CB46" s="12"/>
      <c r="CC46" s="12"/>
      <c r="CD46" s="12"/>
      <c r="CE46" s="12"/>
      <c r="CF46" s="12"/>
      <c r="CG46" s="12"/>
      <c r="CH46" s="12"/>
      <c r="CI46" s="12"/>
      <c r="CJ46" s="12"/>
      <c r="CK46" s="12"/>
      <c r="CL46" s="13"/>
    </row>
    <row r="47" spans="1:90" x14ac:dyDescent="0.3">
      <c r="A47" s="147" t="s">
        <v>232</v>
      </c>
      <c r="B47" s="33" t="s">
        <v>167</v>
      </c>
      <c r="C47" s="70">
        <v>2020</v>
      </c>
      <c r="E47" s="12"/>
      <c r="F47" s="12"/>
      <c r="G47" s="12"/>
      <c r="H47" s="12"/>
      <c r="I47" s="12"/>
      <c r="J47" s="12"/>
      <c r="K47" s="12"/>
      <c r="L47" s="12"/>
      <c r="M47" s="12"/>
      <c r="N47" s="12"/>
      <c r="O47" s="12"/>
      <c r="P47" s="12"/>
      <c r="Q47" s="12"/>
      <c r="R47" s="12"/>
      <c r="S47" s="12"/>
      <c r="T47" s="12"/>
      <c r="U47" s="12"/>
      <c r="V47" s="12"/>
      <c r="W47" s="12"/>
      <c r="X47" s="12"/>
      <c r="Y47" s="12"/>
      <c r="Z47" s="12"/>
      <c r="AA47" s="12"/>
      <c r="AB47" s="12"/>
      <c r="AC47" s="12"/>
      <c r="AD47" s="12"/>
      <c r="AE47" s="12"/>
      <c r="AF47" s="12"/>
      <c r="AG47" s="12"/>
      <c r="AH47" s="12"/>
      <c r="AI47" s="12"/>
      <c r="AJ47" s="12"/>
      <c r="AK47" s="12"/>
      <c r="AL47" s="12"/>
      <c r="AM47" s="12"/>
      <c r="AN47" s="12"/>
      <c r="AO47" s="12"/>
      <c r="AP47" s="12"/>
      <c r="AQ47" s="12"/>
      <c r="AR47" s="12"/>
      <c r="AS47" s="12"/>
      <c r="AT47" s="12"/>
      <c r="AU47" s="12"/>
      <c r="AV47" s="12"/>
      <c r="AW47" s="12"/>
      <c r="AX47" s="12"/>
      <c r="AY47" s="12"/>
      <c r="AZ47" s="12"/>
      <c r="BA47" s="12"/>
      <c r="BB47" s="12"/>
      <c r="BC47" s="12"/>
      <c r="BD47" s="12"/>
      <c r="BE47" s="12"/>
      <c r="BF47" s="12"/>
      <c r="BG47" s="12"/>
      <c r="BH47" s="12"/>
      <c r="BI47" s="12"/>
      <c r="BJ47" s="12"/>
      <c r="BK47" s="12"/>
      <c r="BL47" s="12"/>
      <c r="BM47" s="12"/>
      <c r="BN47" s="12"/>
      <c r="BO47" s="12"/>
      <c r="BP47" s="12"/>
      <c r="BQ47" s="12"/>
      <c r="BR47" s="12"/>
      <c r="BS47" s="12"/>
      <c r="BT47" s="12"/>
      <c r="BU47" s="12"/>
      <c r="BV47" s="12"/>
      <c r="BW47" s="12"/>
      <c r="BX47" s="12"/>
      <c r="BY47" s="12"/>
      <c r="BZ47" s="12"/>
      <c r="CA47" s="12"/>
      <c r="CB47" s="12"/>
      <c r="CC47" s="12"/>
      <c r="CD47" s="12"/>
      <c r="CE47" s="12"/>
      <c r="CF47" s="12"/>
      <c r="CG47" s="12"/>
      <c r="CH47" s="12"/>
      <c r="CI47" s="12"/>
      <c r="CJ47" s="12"/>
      <c r="CK47" s="12"/>
      <c r="CL47" s="13"/>
    </row>
    <row r="48" spans="1:90" x14ac:dyDescent="0.3">
      <c r="A48" s="147"/>
      <c r="B48" s="33"/>
      <c r="C48" s="70"/>
      <c r="E48" s="12"/>
      <c r="F48" s="12"/>
      <c r="G48" s="12"/>
      <c r="H48" s="12"/>
      <c r="I48" s="12"/>
      <c r="J48" s="12"/>
      <c r="K48" s="12"/>
      <c r="L48" s="12"/>
      <c r="M48" s="12"/>
      <c r="N48" s="12"/>
      <c r="O48" s="12"/>
      <c r="P48" s="12"/>
      <c r="Q48" s="12"/>
      <c r="R48" s="12"/>
      <c r="S48" s="12"/>
      <c r="T48" s="12"/>
      <c r="U48" s="12"/>
      <c r="V48" s="12"/>
      <c r="W48" s="12"/>
      <c r="X48" s="12"/>
      <c r="Y48" s="12"/>
      <c r="Z48" s="12"/>
      <c r="AA48" s="12"/>
      <c r="AB48" s="12"/>
      <c r="AC48" s="12"/>
      <c r="AD48" s="12"/>
      <c r="AE48" s="12"/>
      <c r="AF48" s="12"/>
      <c r="AG48" s="12"/>
      <c r="AH48" s="12"/>
      <c r="AI48" s="12"/>
      <c r="AJ48" s="12"/>
      <c r="AK48" s="12"/>
      <c r="AL48" s="12"/>
      <c r="AM48" s="12"/>
      <c r="AN48" s="12"/>
      <c r="AO48" s="12"/>
      <c r="AP48" s="12"/>
      <c r="AQ48" s="12"/>
      <c r="AR48" s="12"/>
      <c r="AS48" s="12"/>
      <c r="AT48" s="12"/>
      <c r="AU48" s="12"/>
      <c r="AV48" s="12"/>
      <c r="AW48" s="12"/>
      <c r="AX48" s="12"/>
      <c r="AY48" s="12"/>
      <c r="AZ48" s="12"/>
      <c r="BA48" s="12"/>
      <c r="BB48" s="12"/>
      <c r="BC48" s="12"/>
      <c r="BD48" s="12"/>
      <c r="BE48" s="12"/>
      <c r="BF48" s="12"/>
      <c r="BG48" s="12"/>
      <c r="BH48" s="12"/>
      <c r="BI48" s="12"/>
      <c r="BJ48" s="12"/>
      <c r="BK48" s="12"/>
      <c r="BL48" s="12"/>
      <c r="BM48" s="12"/>
      <c r="BN48" s="12"/>
      <c r="BO48" s="12"/>
      <c r="BP48" s="12"/>
      <c r="BQ48" s="12"/>
      <c r="BR48" s="12"/>
      <c r="BS48" s="12"/>
      <c r="BT48" s="12"/>
      <c r="BU48" s="12"/>
      <c r="BV48" s="12"/>
      <c r="BW48" s="12"/>
      <c r="BX48" s="12"/>
      <c r="BY48" s="12"/>
      <c r="BZ48" s="12"/>
      <c r="CA48" s="12"/>
      <c r="CB48" s="12"/>
      <c r="CC48" s="12"/>
      <c r="CD48" s="12"/>
      <c r="CE48" s="12"/>
      <c r="CF48" s="12"/>
      <c r="CG48" s="12"/>
      <c r="CH48" s="12"/>
      <c r="CI48" s="12"/>
      <c r="CJ48" s="12"/>
      <c r="CK48" s="12"/>
      <c r="CL48" s="13"/>
    </row>
    <row r="49" spans="1:90" x14ac:dyDescent="0.3">
      <c r="A49" s="147" t="s">
        <v>197</v>
      </c>
      <c r="B49" s="33" t="s">
        <v>190</v>
      </c>
      <c r="C49" s="82">
        <v>0.15</v>
      </c>
      <c r="E49" s="12"/>
      <c r="F49" s="12"/>
      <c r="G49" s="12"/>
      <c r="H49" s="12"/>
      <c r="I49" s="12"/>
      <c r="J49" s="12"/>
      <c r="K49" s="12"/>
      <c r="L49" s="12"/>
      <c r="M49" s="12"/>
      <c r="N49" s="12"/>
      <c r="O49" s="12"/>
      <c r="P49" s="12"/>
      <c r="Q49" s="12"/>
      <c r="R49" s="12"/>
      <c r="S49" s="12"/>
      <c r="T49" s="12"/>
      <c r="U49" s="12"/>
      <c r="V49" s="12"/>
      <c r="W49" s="12"/>
      <c r="X49" s="12"/>
      <c r="Y49" s="12"/>
      <c r="Z49" s="12"/>
      <c r="AA49" s="12"/>
      <c r="AB49" s="12"/>
      <c r="AC49" s="12"/>
      <c r="AD49" s="12"/>
      <c r="AE49" s="12"/>
      <c r="AF49" s="12"/>
      <c r="AG49" s="12"/>
      <c r="AH49" s="12"/>
      <c r="AI49" s="12"/>
      <c r="AJ49" s="12"/>
      <c r="AK49" s="12"/>
      <c r="AL49" s="12"/>
      <c r="AM49" s="12"/>
      <c r="AN49" s="12"/>
      <c r="AO49" s="12"/>
      <c r="AP49" s="12"/>
      <c r="AQ49" s="12"/>
      <c r="AR49" s="12"/>
      <c r="AS49" s="12"/>
      <c r="AT49" s="12"/>
      <c r="AU49" s="12"/>
      <c r="AV49" s="12"/>
      <c r="AW49" s="12"/>
      <c r="AX49" s="12"/>
      <c r="AY49" s="12"/>
      <c r="AZ49" s="12"/>
      <c r="BA49" s="12"/>
      <c r="BB49" s="12"/>
      <c r="BC49" s="12"/>
      <c r="BD49" s="12"/>
      <c r="BE49" s="12"/>
      <c r="BF49" s="12"/>
      <c r="BG49" s="12"/>
      <c r="BH49" s="12"/>
      <c r="BI49" s="12"/>
      <c r="BJ49" s="12"/>
      <c r="BK49" s="12"/>
      <c r="BL49" s="12"/>
      <c r="BM49" s="12"/>
      <c r="BN49" s="12"/>
      <c r="BO49" s="12"/>
      <c r="BP49" s="12"/>
      <c r="BQ49" s="12"/>
      <c r="BR49" s="12"/>
      <c r="BS49" s="12"/>
      <c r="BT49" s="12"/>
      <c r="BU49" s="12"/>
      <c r="BV49" s="12"/>
      <c r="BW49" s="12"/>
      <c r="BX49" s="12"/>
      <c r="BY49" s="12"/>
      <c r="BZ49" s="12"/>
      <c r="CA49" s="12"/>
      <c r="CB49" s="12"/>
      <c r="CC49" s="12"/>
      <c r="CD49" s="12"/>
      <c r="CE49" s="12"/>
      <c r="CF49" s="12"/>
      <c r="CG49" s="12"/>
      <c r="CH49" s="12"/>
      <c r="CI49" s="12"/>
      <c r="CJ49" s="12"/>
      <c r="CK49" s="12"/>
      <c r="CL49" s="13"/>
    </row>
    <row r="50" spans="1:90" x14ac:dyDescent="0.3">
      <c r="A50" s="147" t="s">
        <v>198</v>
      </c>
      <c r="B50" s="33" t="s">
        <v>167</v>
      </c>
      <c r="C50" s="78">
        <v>2035</v>
      </c>
      <c r="E50" s="12"/>
      <c r="F50" s="12"/>
      <c r="G50" s="12"/>
      <c r="H50" s="12"/>
      <c r="I50" s="12"/>
      <c r="J50" s="12"/>
      <c r="K50" s="12"/>
      <c r="L50" s="12"/>
      <c r="M50" s="12"/>
      <c r="N50" s="12"/>
      <c r="O50" s="12"/>
      <c r="P50" s="12"/>
      <c r="Q50" s="12"/>
      <c r="R50" s="12"/>
      <c r="S50" s="12"/>
      <c r="T50" s="12"/>
      <c r="U50" s="12"/>
      <c r="V50" s="12"/>
      <c r="W50" s="12"/>
      <c r="X50" s="12"/>
      <c r="Y50" s="12"/>
      <c r="Z50" s="12"/>
      <c r="AA50" s="12"/>
      <c r="AB50" s="12"/>
      <c r="AC50" s="12"/>
      <c r="AD50" s="12"/>
      <c r="AE50" s="12"/>
      <c r="AF50" s="12"/>
      <c r="AG50" s="12"/>
      <c r="AH50" s="12"/>
      <c r="AI50" s="12"/>
      <c r="AJ50" s="12"/>
      <c r="AK50" s="12"/>
      <c r="AL50" s="12"/>
      <c r="AM50" s="12"/>
      <c r="AN50" s="12"/>
      <c r="AO50" s="12"/>
      <c r="AP50" s="12"/>
      <c r="AQ50" s="12"/>
      <c r="AR50" s="12"/>
      <c r="AS50" s="12"/>
      <c r="AT50" s="12"/>
      <c r="AU50" s="12"/>
      <c r="AV50" s="12"/>
      <c r="AW50" s="12"/>
      <c r="AX50" s="12"/>
      <c r="AY50" s="12"/>
      <c r="AZ50" s="12"/>
      <c r="BA50" s="12"/>
      <c r="BB50" s="12"/>
      <c r="BC50" s="12"/>
      <c r="BD50" s="12"/>
      <c r="BE50" s="12"/>
      <c r="BF50" s="12"/>
      <c r="BG50" s="12"/>
      <c r="BH50" s="12"/>
      <c r="BI50" s="12"/>
      <c r="BJ50" s="12"/>
      <c r="BK50" s="12"/>
      <c r="BL50" s="12"/>
      <c r="BM50" s="12"/>
      <c r="BN50" s="12"/>
      <c r="BO50" s="12"/>
      <c r="BP50" s="12"/>
      <c r="BQ50" s="12"/>
      <c r="BR50" s="12"/>
      <c r="BS50" s="12"/>
      <c r="BT50" s="12"/>
      <c r="BU50" s="12"/>
      <c r="BV50" s="12"/>
      <c r="BW50" s="12"/>
      <c r="BX50" s="12"/>
      <c r="BY50" s="12"/>
      <c r="BZ50" s="12"/>
      <c r="CA50" s="12"/>
      <c r="CB50" s="12"/>
      <c r="CC50" s="12"/>
      <c r="CD50" s="12"/>
      <c r="CE50" s="12"/>
      <c r="CF50" s="12"/>
      <c r="CG50" s="12"/>
      <c r="CH50" s="12"/>
      <c r="CI50" s="12"/>
      <c r="CJ50" s="12"/>
      <c r="CK50" s="12"/>
      <c r="CL50" s="13"/>
    </row>
    <row r="51" spans="1:90" x14ac:dyDescent="0.3">
      <c r="A51" s="147" t="s">
        <v>199</v>
      </c>
      <c r="B51" s="33" t="s">
        <v>80</v>
      </c>
      <c r="C51" s="70">
        <v>0.25</v>
      </c>
      <c r="E51" s="12"/>
      <c r="F51" s="12"/>
      <c r="G51" s="12"/>
      <c r="H51" s="12"/>
      <c r="I51" s="12"/>
      <c r="J51" s="12"/>
      <c r="K51" s="12"/>
      <c r="L51" s="12"/>
      <c r="M51" s="12"/>
      <c r="N51" s="12"/>
      <c r="O51" s="12"/>
      <c r="P51" s="12"/>
      <c r="Q51" s="12"/>
      <c r="R51" s="12"/>
      <c r="S51" s="12"/>
      <c r="T51" s="12"/>
      <c r="U51" s="12"/>
      <c r="V51" s="12"/>
      <c r="W51" s="12"/>
      <c r="X51" s="12"/>
      <c r="Y51" s="12"/>
      <c r="Z51" s="12"/>
      <c r="AA51" s="12"/>
      <c r="AB51" s="12"/>
      <c r="AC51" s="12"/>
      <c r="AD51" s="12"/>
      <c r="AE51" s="12"/>
      <c r="AF51" s="12"/>
      <c r="AG51" s="12"/>
      <c r="AH51" s="12"/>
      <c r="AI51" s="12"/>
      <c r="AJ51" s="12"/>
      <c r="AK51" s="12"/>
      <c r="AL51" s="12"/>
      <c r="AM51" s="12"/>
      <c r="AN51" s="12"/>
      <c r="AO51" s="12"/>
      <c r="AP51" s="12"/>
      <c r="AQ51" s="12"/>
      <c r="AR51" s="12"/>
      <c r="AS51" s="12"/>
      <c r="AT51" s="12"/>
      <c r="AU51" s="12"/>
      <c r="AV51" s="12"/>
      <c r="AW51" s="12"/>
      <c r="AX51" s="12"/>
      <c r="AY51" s="12"/>
      <c r="AZ51" s="12"/>
      <c r="BA51" s="12"/>
      <c r="BB51" s="12"/>
      <c r="BC51" s="12"/>
      <c r="BD51" s="12"/>
      <c r="BE51" s="12"/>
      <c r="BF51" s="12"/>
      <c r="BG51" s="12"/>
      <c r="BH51" s="12"/>
      <c r="BI51" s="12"/>
      <c r="BJ51" s="12"/>
      <c r="BK51" s="12"/>
      <c r="BL51" s="12"/>
      <c r="BM51" s="12"/>
      <c r="BN51" s="12"/>
      <c r="BO51" s="12"/>
      <c r="BP51" s="12"/>
      <c r="BQ51" s="12"/>
      <c r="BR51" s="12"/>
      <c r="BS51" s="12"/>
      <c r="BT51" s="12"/>
      <c r="BU51" s="12"/>
      <c r="BV51" s="12"/>
      <c r="BW51" s="12"/>
      <c r="BX51" s="12"/>
      <c r="BY51" s="12"/>
      <c r="BZ51" s="12"/>
      <c r="CA51" s="12"/>
      <c r="CB51" s="12"/>
      <c r="CC51" s="12"/>
      <c r="CD51" s="12"/>
      <c r="CE51" s="12"/>
      <c r="CF51" s="12"/>
      <c r="CG51" s="12"/>
      <c r="CH51" s="12"/>
      <c r="CI51" s="12"/>
      <c r="CJ51" s="12"/>
      <c r="CK51" s="12"/>
      <c r="CL51" s="13"/>
    </row>
    <row r="52" spans="1:90" x14ac:dyDescent="0.3">
      <c r="A52" s="72" t="s">
        <v>201</v>
      </c>
      <c r="B52" s="10"/>
      <c r="C52" s="10"/>
      <c r="D52" s="10"/>
      <c r="E52" s="10"/>
      <c r="F52" s="10"/>
      <c r="G52" s="10"/>
      <c r="H52" s="10"/>
      <c r="I52" s="10"/>
      <c r="J52" s="10"/>
      <c r="K52" s="10"/>
      <c r="L52" s="10"/>
      <c r="M52" s="10"/>
      <c r="N52" s="10"/>
      <c r="O52" s="10"/>
      <c r="P52" s="10"/>
      <c r="Q52" s="10"/>
      <c r="R52" s="10"/>
      <c r="S52" s="10"/>
      <c r="T52" s="10"/>
      <c r="U52" s="10"/>
      <c r="V52" s="10"/>
      <c r="W52" s="10"/>
      <c r="X52" s="10"/>
      <c r="Y52" s="10"/>
      <c r="Z52" s="10"/>
      <c r="AA52" s="10"/>
      <c r="AB52" s="10"/>
      <c r="AC52" s="10"/>
      <c r="AD52" s="10"/>
      <c r="AE52" s="10"/>
      <c r="AF52" s="10"/>
      <c r="AG52" s="10"/>
      <c r="AH52" s="10"/>
      <c r="AI52" s="10"/>
      <c r="AJ52" s="10"/>
      <c r="AK52" s="10"/>
      <c r="AL52" s="10"/>
      <c r="AM52" s="10"/>
      <c r="AN52" s="10"/>
      <c r="AO52" s="10"/>
      <c r="AP52" s="10"/>
      <c r="AQ52" s="10"/>
      <c r="AR52" s="10"/>
      <c r="AS52" s="10"/>
      <c r="AT52" s="10"/>
      <c r="AU52" s="10"/>
      <c r="AV52" s="10"/>
      <c r="AW52" s="10"/>
      <c r="AX52" s="10"/>
      <c r="AY52" s="10"/>
      <c r="AZ52" s="10"/>
      <c r="BA52" s="10"/>
      <c r="BB52" s="10"/>
      <c r="BC52" s="10"/>
      <c r="BD52" s="10"/>
      <c r="BE52" s="10"/>
      <c r="BF52" s="10"/>
      <c r="BG52" s="10"/>
      <c r="BH52" s="10"/>
      <c r="BI52" s="10"/>
      <c r="BJ52" s="10"/>
      <c r="BK52" s="10"/>
      <c r="BL52" s="10"/>
      <c r="BM52" s="10"/>
      <c r="BN52" s="10"/>
      <c r="BO52" s="10"/>
      <c r="BP52" s="10"/>
      <c r="BQ52" s="10"/>
      <c r="BR52" s="10"/>
      <c r="BS52" s="10"/>
      <c r="BT52" s="10"/>
      <c r="BU52" s="10"/>
      <c r="BV52" s="10"/>
      <c r="BW52" s="10"/>
      <c r="BX52" s="10"/>
      <c r="BY52" s="10"/>
      <c r="BZ52" s="10"/>
      <c r="CA52" s="10"/>
      <c r="CB52" s="10"/>
      <c r="CC52" s="10"/>
      <c r="CD52" s="10"/>
      <c r="CE52" s="10"/>
      <c r="CF52" s="10"/>
      <c r="CG52" s="10"/>
      <c r="CH52" s="10"/>
      <c r="CI52" s="10"/>
      <c r="CJ52" s="10"/>
      <c r="CK52" s="10"/>
      <c r="CL52" s="11"/>
    </row>
    <row r="53" spans="1:90" x14ac:dyDescent="0.3">
      <c r="A53" s="147" t="s">
        <v>473</v>
      </c>
      <c r="B53" s="33" t="s">
        <v>93</v>
      </c>
      <c r="C53" s="78">
        <v>22</v>
      </c>
      <c r="D53" s="34"/>
      <c r="E53" s="34"/>
      <c r="F53" s="34"/>
      <c r="G53" s="32"/>
      <c r="H53" s="12"/>
      <c r="I53" s="12"/>
      <c r="J53" s="12"/>
      <c r="K53" s="12"/>
      <c r="L53" s="12"/>
      <c r="M53" s="12"/>
      <c r="N53" s="12"/>
      <c r="O53" s="12"/>
      <c r="P53" s="12"/>
      <c r="Q53" s="12"/>
      <c r="R53" s="12"/>
      <c r="S53" s="12"/>
      <c r="T53" s="12"/>
      <c r="U53" s="12"/>
      <c r="V53" s="12"/>
      <c r="W53" s="12"/>
      <c r="X53" s="12"/>
      <c r="Y53" s="12"/>
      <c r="Z53" s="12"/>
      <c r="AA53" s="12"/>
      <c r="AB53" s="12"/>
      <c r="AC53" s="12"/>
      <c r="AD53" s="12"/>
      <c r="AE53" s="12"/>
      <c r="AF53" s="12"/>
      <c r="AG53" s="12"/>
      <c r="AH53" s="12"/>
      <c r="AI53" s="12"/>
      <c r="AJ53" s="12"/>
      <c r="AK53" s="12"/>
      <c r="AL53" s="12"/>
      <c r="AM53" s="12"/>
      <c r="AN53" s="12"/>
      <c r="AO53" s="12"/>
      <c r="AP53" s="12"/>
      <c r="AQ53" s="12"/>
      <c r="AR53" s="12"/>
      <c r="AS53" s="12"/>
      <c r="AT53" s="12"/>
      <c r="AU53" s="12"/>
      <c r="AV53" s="12"/>
      <c r="AW53" s="12"/>
      <c r="AX53" s="12"/>
      <c r="AY53" s="12"/>
      <c r="AZ53" s="12"/>
      <c r="BA53" s="12"/>
      <c r="BB53" s="12"/>
      <c r="BC53" s="12"/>
      <c r="BD53" s="12"/>
      <c r="BE53" s="12"/>
      <c r="BF53" s="12"/>
      <c r="BG53" s="12"/>
      <c r="BH53" s="12"/>
      <c r="BI53" s="12"/>
      <c r="BJ53" s="12"/>
      <c r="BK53" s="12"/>
      <c r="BL53" s="12"/>
      <c r="BM53" s="12"/>
      <c r="BN53" s="12"/>
      <c r="BO53" s="12"/>
      <c r="BP53" s="12"/>
      <c r="BQ53" s="12"/>
      <c r="BR53" s="12"/>
      <c r="BS53" s="12"/>
      <c r="BT53" s="12"/>
      <c r="BU53" s="12"/>
      <c r="BV53" s="12"/>
      <c r="BW53" s="12"/>
      <c r="BX53" s="12"/>
      <c r="BY53" s="12"/>
      <c r="BZ53" s="12"/>
      <c r="CA53" s="12"/>
      <c r="CB53" s="12"/>
      <c r="CC53" s="12"/>
      <c r="CD53" s="12"/>
      <c r="CE53" s="12"/>
      <c r="CF53" s="12"/>
      <c r="CG53" s="12"/>
      <c r="CH53" s="12"/>
      <c r="CI53" s="12"/>
      <c r="CJ53" s="12"/>
      <c r="CK53" s="12"/>
      <c r="CL53" s="13"/>
    </row>
    <row r="54" spans="1:90" x14ac:dyDescent="0.3">
      <c r="A54" s="147"/>
      <c r="B54" s="33"/>
      <c r="C54" s="78"/>
      <c r="D54" s="34"/>
      <c r="E54" s="34"/>
      <c r="F54" s="34"/>
      <c r="G54" s="32"/>
      <c r="H54" s="12"/>
      <c r="I54" s="12"/>
      <c r="J54" s="12"/>
      <c r="K54" s="12"/>
      <c r="L54" s="12"/>
      <c r="M54" s="12"/>
      <c r="N54" s="12"/>
      <c r="O54" s="12"/>
      <c r="P54" s="12"/>
      <c r="Q54" s="12"/>
      <c r="R54" s="12"/>
      <c r="S54" s="12"/>
      <c r="T54" s="12"/>
      <c r="U54" s="12"/>
      <c r="V54" s="12"/>
      <c r="W54" s="12"/>
      <c r="X54" s="12"/>
      <c r="Y54" s="12"/>
      <c r="Z54" s="12"/>
      <c r="AA54" s="12"/>
      <c r="AB54" s="12"/>
      <c r="AC54" s="12"/>
      <c r="AD54" s="12"/>
      <c r="AE54" s="12"/>
      <c r="AF54" s="12"/>
      <c r="AG54" s="12"/>
      <c r="AH54" s="12"/>
      <c r="AI54" s="12"/>
      <c r="AJ54" s="12"/>
      <c r="AK54" s="12"/>
      <c r="AL54" s="12"/>
      <c r="AM54" s="12"/>
      <c r="AN54" s="12"/>
      <c r="AO54" s="12"/>
      <c r="AP54" s="12"/>
      <c r="AQ54" s="12"/>
      <c r="AR54" s="12"/>
      <c r="AS54" s="12"/>
      <c r="AT54" s="12"/>
      <c r="AU54" s="12"/>
      <c r="AV54" s="12"/>
      <c r="AW54" s="12"/>
      <c r="AX54" s="12"/>
      <c r="AY54" s="12"/>
      <c r="AZ54" s="12"/>
      <c r="BA54" s="12"/>
      <c r="BB54" s="12"/>
      <c r="BC54" s="12"/>
      <c r="BD54" s="12"/>
      <c r="BE54" s="12"/>
      <c r="BF54" s="12"/>
      <c r="BG54" s="12"/>
      <c r="BH54" s="12"/>
      <c r="BI54" s="12"/>
      <c r="BJ54" s="12"/>
      <c r="BK54" s="12"/>
      <c r="BL54" s="12"/>
      <c r="BM54" s="12"/>
      <c r="BN54" s="12"/>
      <c r="BO54" s="12"/>
      <c r="BP54" s="12"/>
      <c r="BQ54" s="12"/>
      <c r="BR54" s="12"/>
      <c r="BS54" s="12"/>
      <c r="BT54" s="12"/>
      <c r="BU54" s="12"/>
      <c r="BV54" s="12"/>
      <c r="BW54" s="12"/>
      <c r="BX54" s="12"/>
      <c r="BY54" s="12"/>
      <c r="BZ54" s="12"/>
      <c r="CA54" s="12"/>
      <c r="CB54" s="12"/>
      <c r="CC54" s="12"/>
      <c r="CD54" s="12"/>
      <c r="CE54" s="12"/>
      <c r="CF54" s="12"/>
      <c r="CG54" s="12"/>
      <c r="CH54" s="12"/>
      <c r="CI54" s="12"/>
      <c r="CJ54" s="12"/>
      <c r="CK54" s="12"/>
      <c r="CL54" s="13"/>
    </row>
    <row r="55" spans="1:90" x14ac:dyDescent="0.3">
      <c r="A55" s="147"/>
      <c r="B55" s="33"/>
      <c r="C55" s="78"/>
      <c r="D55" s="34"/>
      <c r="E55" s="34"/>
      <c r="F55" s="34"/>
      <c r="G55" s="32"/>
      <c r="H55" s="12"/>
      <c r="I55" s="12"/>
      <c r="J55" s="12"/>
      <c r="K55" s="12"/>
      <c r="L55" s="12"/>
      <c r="M55" s="12"/>
      <c r="N55" s="12"/>
      <c r="O55" s="12"/>
      <c r="P55" s="12"/>
      <c r="Q55" s="12"/>
      <c r="R55" s="12"/>
      <c r="S55" s="12"/>
      <c r="T55" s="12"/>
      <c r="U55" s="12"/>
      <c r="V55" s="12"/>
      <c r="W55" s="12"/>
      <c r="X55" s="12"/>
      <c r="Y55" s="12"/>
      <c r="Z55" s="12"/>
      <c r="AA55" s="12"/>
      <c r="AB55" s="12"/>
      <c r="AC55" s="12"/>
      <c r="AD55" s="12"/>
      <c r="AE55" s="12"/>
      <c r="AF55" s="12"/>
      <c r="AG55" s="12"/>
      <c r="AH55" s="12"/>
      <c r="AI55" s="12"/>
      <c r="AJ55" s="12"/>
      <c r="AK55" s="12"/>
      <c r="AL55" s="12"/>
      <c r="AM55" s="12"/>
      <c r="AN55" s="12"/>
      <c r="AO55" s="12"/>
      <c r="AP55" s="12"/>
      <c r="AQ55" s="12"/>
      <c r="AR55" s="12"/>
      <c r="AS55" s="12"/>
      <c r="AT55" s="12"/>
      <c r="AU55" s="12"/>
      <c r="AV55" s="12"/>
      <c r="AW55" s="12"/>
      <c r="AX55" s="12"/>
      <c r="AY55" s="12"/>
      <c r="AZ55" s="12"/>
      <c r="BA55" s="12"/>
      <c r="BB55" s="12"/>
      <c r="BC55" s="12"/>
      <c r="BD55" s="12"/>
      <c r="BE55" s="12"/>
      <c r="BF55" s="12"/>
      <c r="BG55" s="12"/>
      <c r="BH55" s="12"/>
      <c r="BI55" s="12"/>
      <c r="BJ55" s="12"/>
      <c r="BK55" s="12"/>
      <c r="BL55" s="12"/>
      <c r="BM55" s="12"/>
      <c r="BN55" s="12"/>
      <c r="BO55" s="12"/>
      <c r="BP55" s="12"/>
      <c r="BQ55" s="12"/>
      <c r="BR55" s="12"/>
      <c r="BS55" s="12"/>
      <c r="BT55" s="12"/>
      <c r="BU55" s="12"/>
      <c r="BV55" s="12"/>
      <c r="BW55" s="12"/>
      <c r="BX55" s="12"/>
      <c r="BY55" s="12"/>
      <c r="BZ55" s="12"/>
      <c r="CA55" s="12"/>
      <c r="CB55" s="12"/>
      <c r="CC55" s="12"/>
      <c r="CD55" s="12"/>
      <c r="CE55" s="12"/>
      <c r="CF55" s="12"/>
      <c r="CG55" s="12"/>
      <c r="CH55" s="12"/>
      <c r="CI55" s="12"/>
      <c r="CJ55" s="12"/>
      <c r="CK55" s="12"/>
      <c r="CL55" s="13"/>
    </row>
    <row r="56" spans="1:90" x14ac:dyDescent="0.3">
      <c r="A56" s="147" t="s">
        <v>586</v>
      </c>
      <c r="B56" s="33" t="s">
        <v>230</v>
      </c>
      <c r="C56" s="78">
        <v>0.3</v>
      </c>
      <c r="D56" s="14"/>
      <c r="E56" s="14"/>
      <c r="F56" s="34"/>
      <c r="K56" s="12"/>
      <c r="L56" s="12"/>
      <c r="M56" s="12"/>
      <c r="N56" s="12"/>
      <c r="O56" s="12"/>
      <c r="P56" s="12"/>
      <c r="Q56" s="12"/>
      <c r="R56" s="12"/>
      <c r="S56" s="12"/>
      <c r="T56" s="12"/>
      <c r="U56" s="12"/>
      <c r="V56" s="12"/>
      <c r="W56" s="12"/>
      <c r="X56" s="12"/>
      <c r="Y56" s="12"/>
      <c r="Z56" s="12"/>
      <c r="AA56" s="12"/>
      <c r="AB56" s="12"/>
      <c r="AC56" s="12"/>
      <c r="AD56" s="12"/>
      <c r="AE56" s="12"/>
      <c r="AF56" s="12"/>
      <c r="AG56" s="12"/>
      <c r="AH56" s="12"/>
      <c r="AI56" s="12"/>
      <c r="AJ56" s="12"/>
      <c r="AK56" s="12"/>
      <c r="AL56" s="12"/>
      <c r="AM56" s="12"/>
      <c r="AN56" s="12"/>
      <c r="AO56" s="12"/>
      <c r="AP56" s="12"/>
      <c r="AQ56" s="12"/>
      <c r="AR56" s="12"/>
      <c r="AS56" s="12"/>
      <c r="AT56" s="12"/>
      <c r="AU56" s="12"/>
      <c r="AV56" s="12"/>
      <c r="AW56" s="12"/>
      <c r="AX56" s="12"/>
      <c r="AY56" s="12"/>
      <c r="AZ56" s="12"/>
      <c r="BA56" s="12"/>
      <c r="BB56" s="12"/>
      <c r="BC56" s="12"/>
      <c r="BD56" s="12"/>
      <c r="BE56" s="12"/>
      <c r="BF56" s="12"/>
      <c r="BG56" s="12"/>
      <c r="BH56" s="12"/>
      <c r="BI56" s="12"/>
      <c r="BJ56" s="12"/>
      <c r="BK56" s="12"/>
      <c r="BL56" s="12"/>
      <c r="BM56" s="12"/>
      <c r="BN56" s="12"/>
      <c r="BO56" s="12"/>
      <c r="BP56" s="12"/>
      <c r="BQ56" s="12"/>
      <c r="BR56" s="12"/>
      <c r="BS56" s="12"/>
      <c r="BT56" s="12"/>
      <c r="BU56" s="12"/>
      <c r="BV56" s="12"/>
      <c r="BW56" s="12"/>
      <c r="BX56" s="12"/>
      <c r="BY56" s="12"/>
      <c r="BZ56" s="12"/>
      <c r="CA56" s="12"/>
      <c r="CB56" s="12"/>
      <c r="CC56" s="12"/>
      <c r="CD56" s="12"/>
      <c r="CE56" s="12"/>
      <c r="CF56" s="12"/>
      <c r="CG56" s="12"/>
      <c r="CH56" s="12"/>
      <c r="CI56" s="12"/>
      <c r="CJ56" s="12"/>
      <c r="CK56" s="12"/>
      <c r="CL56" s="13"/>
    </row>
    <row r="57" spans="1:90" x14ac:dyDescent="0.3">
      <c r="A57" s="73" t="s">
        <v>697</v>
      </c>
      <c r="B57" s="10"/>
      <c r="C57" s="10"/>
      <c r="D57" s="147" t="s">
        <v>469</v>
      </c>
      <c r="E57" s="33" t="s">
        <v>190</v>
      </c>
      <c r="F57" s="155">
        <v>0.3</v>
      </c>
      <c r="G57" s="10"/>
      <c r="H57" s="10"/>
      <c r="I57" s="10"/>
      <c r="J57" s="10"/>
      <c r="K57" s="10"/>
      <c r="L57" s="10"/>
      <c r="M57" s="10"/>
      <c r="N57" s="10"/>
      <c r="O57" s="10"/>
      <c r="P57" s="10"/>
      <c r="Q57" s="10"/>
      <c r="R57" s="10"/>
      <c r="S57" s="10"/>
      <c r="T57" s="10"/>
      <c r="U57" s="10"/>
      <c r="V57" s="10"/>
      <c r="W57" s="10"/>
      <c r="X57" s="10"/>
      <c r="Y57" s="10"/>
      <c r="Z57" s="10"/>
      <c r="AA57" s="10"/>
      <c r="AB57" s="10"/>
      <c r="AC57" s="10"/>
      <c r="AD57" s="10"/>
      <c r="AE57" s="10"/>
      <c r="AF57" s="10"/>
      <c r="AG57" s="10"/>
      <c r="AH57" s="10"/>
      <c r="AI57" s="10"/>
      <c r="AJ57" s="10"/>
      <c r="AK57" s="10"/>
      <c r="AL57" s="10"/>
      <c r="AM57" s="10"/>
      <c r="AN57" s="10"/>
      <c r="AO57" s="10"/>
      <c r="AP57" s="10"/>
      <c r="AQ57" s="10"/>
      <c r="AR57" s="10"/>
      <c r="AS57" s="10"/>
      <c r="AT57" s="10"/>
      <c r="AU57" s="10"/>
      <c r="AV57" s="10"/>
      <c r="AW57" s="10"/>
      <c r="AX57" s="10"/>
      <c r="AY57" s="10"/>
      <c r="AZ57" s="10"/>
      <c r="BA57" s="10"/>
      <c r="BB57" s="10"/>
      <c r="BC57" s="10"/>
      <c r="BD57" s="10"/>
      <c r="BE57" s="10"/>
      <c r="BF57" s="10"/>
      <c r="BG57" s="10"/>
      <c r="BH57" s="10"/>
      <c r="BI57" s="10"/>
      <c r="BJ57" s="10"/>
      <c r="BK57" s="10"/>
      <c r="BL57" s="10"/>
      <c r="BM57" s="10"/>
      <c r="BN57" s="10"/>
      <c r="BO57" s="10"/>
      <c r="BP57" s="10"/>
      <c r="BQ57" s="10"/>
      <c r="BR57" s="10"/>
      <c r="BS57" s="10"/>
      <c r="BT57" s="10"/>
      <c r="BU57" s="10"/>
      <c r="BV57" s="10"/>
      <c r="BW57" s="10"/>
      <c r="BX57" s="10"/>
      <c r="BY57" s="10"/>
      <c r="BZ57" s="10"/>
      <c r="CA57" s="10"/>
      <c r="CB57" s="10"/>
      <c r="CC57" s="10"/>
      <c r="CD57" s="10"/>
      <c r="CE57" s="10"/>
      <c r="CF57" s="10"/>
      <c r="CG57" s="10"/>
      <c r="CH57" s="10"/>
      <c r="CI57" s="10"/>
      <c r="CJ57" s="10"/>
      <c r="CK57" s="10"/>
      <c r="CL57" s="11"/>
    </row>
    <row r="58" spans="1:90" x14ac:dyDescent="0.3">
      <c r="A58" s="147"/>
      <c r="B58" s="33"/>
      <c r="C58" s="155"/>
      <c r="D58" s="147" t="s">
        <v>470</v>
      </c>
      <c r="E58" s="33" t="s">
        <v>190</v>
      </c>
      <c r="F58" s="155">
        <v>0.2</v>
      </c>
      <c r="G58" s="32"/>
      <c r="H58" s="12"/>
      <c r="I58" s="12"/>
      <c r="J58" s="12"/>
      <c r="K58" s="12"/>
      <c r="L58" s="12"/>
      <c r="M58" s="12"/>
      <c r="N58" s="12"/>
      <c r="O58" s="12"/>
      <c r="P58" s="12"/>
      <c r="Q58" s="12"/>
      <c r="R58" s="12"/>
      <c r="S58" s="12"/>
      <c r="T58" s="12"/>
      <c r="U58" s="12"/>
      <c r="V58" s="12"/>
      <c r="W58" s="12"/>
      <c r="X58" s="12"/>
      <c r="Y58" s="12"/>
      <c r="Z58" s="12"/>
      <c r="AA58" s="12"/>
      <c r="AB58" s="12"/>
      <c r="AC58" s="12"/>
      <c r="AD58" s="12"/>
      <c r="AE58" s="12"/>
      <c r="AF58" s="12"/>
      <c r="AG58" s="12"/>
      <c r="AH58" s="12"/>
      <c r="AI58" s="12"/>
      <c r="AJ58" s="12"/>
      <c r="AK58" s="12"/>
      <c r="AL58" s="12"/>
      <c r="AM58" s="12"/>
      <c r="AN58" s="12"/>
      <c r="AO58" s="12"/>
      <c r="AP58" s="12"/>
      <c r="AQ58" s="12"/>
      <c r="AR58" s="12"/>
      <c r="AS58" s="12"/>
      <c r="AT58" s="12"/>
      <c r="AU58" s="12"/>
      <c r="AV58" s="12"/>
      <c r="AW58" s="12"/>
      <c r="AX58" s="12"/>
      <c r="AY58" s="12"/>
      <c r="AZ58" s="12"/>
      <c r="BA58" s="12"/>
      <c r="BB58" s="12"/>
      <c r="BC58" s="12"/>
      <c r="BD58" s="12"/>
      <c r="BE58" s="12"/>
      <c r="BF58" s="12"/>
      <c r="BG58" s="12"/>
      <c r="BH58" s="12"/>
      <c r="BI58" s="12"/>
      <c r="BJ58" s="12"/>
      <c r="BK58" s="12"/>
      <c r="BL58" s="12"/>
      <c r="BM58" s="12"/>
      <c r="BN58" s="12"/>
      <c r="BO58" s="12"/>
      <c r="BP58" s="12"/>
      <c r="BQ58" s="12"/>
      <c r="BR58" s="12"/>
      <c r="BS58" s="12"/>
      <c r="BT58" s="12"/>
      <c r="BU58" s="12"/>
      <c r="BV58" s="12"/>
      <c r="BW58" s="12"/>
      <c r="BX58" s="12"/>
      <c r="BY58" s="12"/>
      <c r="BZ58" s="12"/>
      <c r="CA58" s="12"/>
      <c r="CB58" s="12"/>
      <c r="CC58" s="12"/>
      <c r="CD58" s="12"/>
      <c r="CE58" s="12"/>
      <c r="CF58" s="12"/>
      <c r="CG58" s="12"/>
      <c r="CH58" s="12"/>
      <c r="CI58" s="12"/>
      <c r="CJ58" s="12"/>
      <c r="CK58" s="12"/>
      <c r="CL58" s="13"/>
    </row>
    <row r="59" spans="1:90" x14ac:dyDescent="0.3">
      <c r="A59" s="147"/>
      <c r="B59" s="33"/>
      <c r="C59" s="155"/>
      <c r="D59" s="147" t="s">
        <v>690</v>
      </c>
      <c r="E59" s="33" t="s">
        <v>190</v>
      </c>
      <c r="F59" s="155">
        <v>0.2</v>
      </c>
      <c r="G59" s="32"/>
      <c r="H59" s="12"/>
      <c r="I59" s="12"/>
      <c r="J59" s="12"/>
      <c r="K59" s="12"/>
      <c r="L59" s="12"/>
      <c r="M59" s="12"/>
      <c r="N59" s="12"/>
      <c r="O59" s="12"/>
      <c r="P59" s="12"/>
      <c r="Q59" s="12"/>
      <c r="R59" s="12"/>
      <c r="S59" s="12"/>
      <c r="T59" s="12"/>
      <c r="U59" s="12"/>
      <c r="V59" s="12"/>
      <c r="W59" s="12"/>
      <c r="X59" s="12"/>
      <c r="Y59" s="12"/>
      <c r="Z59" s="12"/>
      <c r="AA59" s="12"/>
      <c r="AB59" s="12"/>
      <c r="AC59" s="12"/>
      <c r="AD59" s="12"/>
      <c r="AE59" s="12"/>
      <c r="AF59" s="12"/>
      <c r="AG59" s="12"/>
      <c r="AH59" s="12"/>
      <c r="AI59" s="12"/>
      <c r="AJ59" s="12"/>
      <c r="AK59" s="12"/>
      <c r="AL59" s="12"/>
      <c r="AM59" s="12"/>
      <c r="AN59" s="12"/>
      <c r="AO59" s="12"/>
      <c r="AP59" s="12"/>
      <c r="AQ59" s="12"/>
      <c r="AR59" s="12"/>
      <c r="AS59" s="12"/>
      <c r="AT59" s="12"/>
      <c r="AU59" s="12"/>
      <c r="AV59" s="12"/>
      <c r="AW59" s="12"/>
      <c r="AX59" s="12"/>
      <c r="AY59" s="12"/>
      <c r="AZ59" s="12"/>
      <c r="BA59" s="12"/>
      <c r="BB59" s="12"/>
      <c r="BC59" s="12"/>
      <c r="BD59" s="12"/>
      <c r="BE59" s="12"/>
      <c r="BF59" s="12"/>
      <c r="BG59" s="12"/>
      <c r="BH59" s="12"/>
      <c r="BI59" s="12"/>
      <c r="BJ59" s="12"/>
      <c r="BK59" s="12"/>
      <c r="BL59" s="12"/>
      <c r="BM59" s="12"/>
      <c r="BN59" s="12"/>
      <c r="BO59" s="12"/>
      <c r="BP59" s="12"/>
      <c r="BQ59" s="12"/>
      <c r="BR59" s="12"/>
      <c r="BS59" s="12"/>
      <c r="BT59" s="12"/>
      <c r="BU59" s="12"/>
      <c r="BV59" s="12"/>
      <c r="BW59" s="12"/>
      <c r="BX59" s="12"/>
      <c r="BY59" s="12"/>
      <c r="BZ59" s="12"/>
      <c r="CA59" s="12"/>
      <c r="CB59" s="12"/>
      <c r="CC59" s="12"/>
      <c r="CD59" s="12"/>
      <c r="CE59" s="12"/>
      <c r="CF59" s="12"/>
      <c r="CG59" s="12"/>
      <c r="CH59" s="12"/>
      <c r="CI59" s="12"/>
      <c r="CJ59" s="12"/>
      <c r="CK59" s="12"/>
      <c r="CL59" s="13"/>
    </row>
    <row r="60" spans="1:90" x14ac:dyDescent="0.3">
      <c r="A60" s="72"/>
      <c r="B60" s="30"/>
      <c r="C60" s="30"/>
      <c r="D60" s="30"/>
      <c r="E60" s="10"/>
      <c r="F60" s="10"/>
      <c r="G60" s="10"/>
      <c r="H60" s="10"/>
      <c r="I60" s="10"/>
      <c r="J60" s="10"/>
      <c r="K60" s="10"/>
      <c r="L60" s="10"/>
      <c r="M60" s="10"/>
      <c r="N60" s="10"/>
      <c r="O60" s="10"/>
      <c r="P60" s="10"/>
      <c r="Q60" s="10"/>
      <c r="R60" s="10"/>
      <c r="S60" s="10"/>
      <c r="T60" s="10"/>
      <c r="U60" s="10"/>
      <c r="V60" s="10"/>
      <c r="W60" s="10"/>
      <c r="X60" s="10"/>
      <c r="Y60" s="10"/>
      <c r="Z60" s="10"/>
      <c r="AA60" s="10"/>
      <c r="AB60" s="10"/>
      <c r="AC60" s="10"/>
      <c r="AD60" s="10"/>
      <c r="AE60" s="10"/>
      <c r="AF60" s="10"/>
      <c r="AG60" s="10"/>
      <c r="AH60" s="10"/>
      <c r="AI60" s="10"/>
      <c r="AJ60" s="10"/>
      <c r="AK60" s="10"/>
      <c r="AL60" s="10"/>
      <c r="AM60" s="10"/>
      <c r="AN60" s="10"/>
      <c r="AO60" s="10"/>
      <c r="AP60" s="10"/>
      <c r="AQ60" s="10"/>
      <c r="AR60" s="10"/>
      <c r="AS60" s="10"/>
      <c r="AT60" s="10"/>
      <c r="AU60" s="10"/>
      <c r="AV60" s="10"/>
      <c r="AW60" s="10"/>
      <c r="AX60" s="10"/>
      <c r="AY60" s="10"/>
      <c r="AZ60" s="10"/>
      <c r="BA60" s="10"/>
      <c r="BB60" s="10"/>
      <c r="BC60" s="10"/>
      <c r="BD60" s="10"/>
      <c r="BE60" s="10"/>
      <c r="BF60" s="10"/>
      <c r="BG60" s="10"/>
      <c r="BH60" s="10"/>
      <c r="BI60" s="10"/>
      <c r="BJ60" s="10"/>
      <c r="BK60" s="10"/>
      <c r="BL60" s="10"/>
      <c r="BM60" s="10"/>
      <c r="BN60" s="10"/>
      <c r="BO60" s="10"/>
      <c r="BP60" s="10"/>
      <c r="BQ60" s="10"/>
      <c r="BR60" s="10"/>
      <c r="BS60" s="10"/>
      <c r="BT60" s="10"/>
      <c r="BU60" s="10"/>
      <c r="BV60" s="10"/>
      <c r="BW60" s="10"/>
      <c r="BX60" s="10"/>
      <c r="BY60" s="10"/>
      <c r="BZ60" s="10"/>
      <c r="CA60" s="10"/>
      <c r="CB60" s="10"/>
      <c r="CC60" s="10"/>
      <c r="CD60" s="10"/>
      <c r="CE60" s="10"/>
      <c r="CF60" s="10"/>
      <c r="CG60" s="10"/>
      <c r="CH60" s="10"/>
      <c r="CI60" s="10"/>
      <c r="CJ60" s="10"/>
      <c r="CK60" s="10"/>
      <c r="CL60" s="11"/>
    </row>
    <row r="61" spans="1:90" x14ac:dyDescent="0.3">
      <c r="A61" s="147"/>
      <c r="B61" s="7"/>
      <c r="C61" s="77"/>
      <c r="D61" s="31"/>
      <c r="E61" s="15"/>
      <c r="F61" s="15"/>
      <c r="G61" s="12"/>
      <c r="H61" s="12"/>
      <c r="I61" s="12"/>
      <c r="J61" s="12"/>
      <c r="K61" s="12"/>
      <c r="L61" s="12"/>
      <c r="M61" s="12"/>
      <c r="N61" s="12"/>
      <c r="O61" s="12"/>
      <c r="P61" s="12"/>
      <c r="Q61" s="12"/>
      <c r="R61" s="12"/>
      <c r="S61" s="12"/>
      <c r="T61" s="12"/>
      <c r="U61" s="12"/>
      <c r="V61" s="12"/>
      <c r="W61" s="12"/>
      <c r="X61" s="12"/>
      <c r="Y61" s="12"/>
      <c r="Z61" s="12"/>
      <c r="AA61" s="12"/>
      <c r="AB61" s="12"/>
      <c r="AC61" s="12"/>
      <c r="AD61" s="12"/>
      <c r="AE61" s="12"/>
      <c r="AF61" s="12"/>
      <c r="AG61" s="12"/>
      <c r="AH61" s="12"/>
      <c r="AI61" s="12"/>
      <c r="AJ61" s="12"/>
      <c r="AK61" s="12"/>
      <c r="AL61" s="12"/>
      <c r="AM61" s="12"/>
      <c r="AN61" s="12"/>
      <c r="AO61" s="12"/>
      <c r="AP61" s="12"/>
      <c r="AQ61" s="12"/>
      <c r="AR61" s="12"/>
      <c r="AS61" s="12"/>
      <c r="AT61" s="12"/>
      <c r="AU61" s="12"/>
      <c r="AV61" s="12"/>
      <c r="AW61" s="12"/>
      <c r="AX61" s="12"/>
      <c r="AY61" s="12"/>
      <c r="AZ61" s="12"/>
      <c r="BA61" s="12"/>
      <c r="BB61" s="12"/>
      <c r="BC61" s="12"/>
      <c r="BD61" s="12"/>
      <c r="BE61" s="12"/>
      <c r="BF61" s="12"/>
      <c r="BG61" s="12"/>
      <c r="BH61" s="12"/>
      <c r="BI61" s="12"/>
      <c r="BJ61" s="12"/>
      <c r="BK61" s="12"/>
      <c r="BL61" s="12"/>
      <c r="BM61" s="12"/>
      <c r="BN61" s="12"/>
      <c r="BO61" s="12"/>
      <c r="BP61" s="12"/>
      <c r="BQ61" s="12"/>
      <c r="BR61" s="12"/>
      <c r="BS61" s="12"/>
      <c r="BT61" s="12"/>
      <c r="BU61" s="12"/>
      <c r="BV61" s="12"/>
      <c r="BW61" s="12"/>
      <c r="BX61" s="12"/>
      <c r="BY61" s="12"/>
      <c r="BZ61" s="12"/>
      <c r="CA61" s="12"/>
      <c r="CB61" s="12"/>
      <c r="CC61" s="12"/>
      <c r="CD61" s="12"/>
      <c r="CE61" s="12"/>
      <c r="CF61" s="12"/>
      <c r="CG61" s="12"/>
      <c r="CH61" s="12"/>
      <c r="CI61" s="12"/>
      <c r="CJ61" s="12"/>
      <c r="CK61" s="12"/>
      <c r="CL61" s="13"/>
    </row>
    <row r="62" spans="1:90" x14ac:dyDescent="0.3">
      <c r="A62" s="147"/>
      <c r="B62" s="7"/>
      <c r="C62" s="77"/>
      <c r="D62" s="32"/>
      <c r="E62" s="15"/>
      <c r="F62" s="15"/>
      <c r="G62" s="12"/>
      <c r="H62" s="12"/>
      <c r="I62" s="12"/>
      <c r="J62" s="12"/>
      <c r="K62" s="12"/>
      <c r="L62" s="12"/>
      <c r="M62" s="12"/>
      <c r="N62" s="12"/>
      <c r="O62" s="12"/>
      <c r="P62" s="12"/>
      <c r="Q62" s="12"/>
      <c r="R62" s="12"/>
      <c r="S62" s="12"/>
      <c r="T62" s="12"/>
      <c r="U62" s="12"/>
      <c r="V62" s="12"/>
      <c r="W62" s="12"/>
      <c r="X62" s="12"/>
      <c r="Y62" s="12"/>
      <c r="Z62" s="12"/>
      <c r="AA62" s="12"/>
      <c r="AB62" s="12"/>
      <c r="AC62" s="12"/>
      <c r="AD62" s="12"/>
      <c r="AE62" s="12"/>
      <c r="AF62" s="12"/>
      <c r="AG62" s="12"/>
      <c r="AH62" s="12"/>
      <c r="AI62" s="12"/>
      <c r="AJ62" s="12"/>
      <c r="AK62" s="12"/>
      <c r="AL62" s="12"/>
      <c r="AM62" s="12"/>
      <c r="AN62" s="12"/>
      <c r="AO62" s="12"/>
      <c r="AP62" s="12"/>
      <c r="AQ62" s="12"/>
      <c r="AR62" s="12"/>
      <c r="AS62" s="12"/>
      <c r="AT62" s="12"/>
      <c r="AU62" s="12"/>
      <c r="AV62" s="12"/>
      <c r="AW62" s="12"/>
      <c r="AX62" s="12"/>
      <c r="AY62" s="12"/>
      <c r="AZ62" s="12"/>
      <c r="BA62" s="12"/>
      <c r="BB62" s="12"/>
      <c r="BC62" s="12"/>
      <c r="BD62" s="12"/>
      <c r="BE62" s="12"/>
      <c r="BF62" s="12"/>
      <c r="BG62" s="12"/>
      <c r="BH62" s="12"/>
      <c r="BI62" s="12"/>
      <c r="BJ62" s="12"/>
      <c r="BK62" s="12"/>
      <c r="BL62" s="12"/>
      <c r="BM62" s="12"/>
      <c r="BN62" s="12"/>
      <c r="BO62" s="12"/>
      <c r="BP62" s="12"/>
      <c r="BQ62" s="12"/>
      <c r="BR62" s="12"/>
      <c r="BS62" s="12"/>
      <c r="BT62" s="12"/>
      <c r="BU62" s="12"/>
      <c r="BV62" s="12"/>
      <c r="BW62" s="12"/>
      <c r="BX62" s="12"/>
      <c r="BY62" s="12"/>
      <c r="BZ62" s="12"/>
      <c r="CA62" s="12"/>
      <c r="CB62" s="12"/>
      <c r="CC62" s="12"/>
      <c r="CD62" s="12"/>
      <c r="CE62" s="12"/>
      <c r="CF62" s="12"/>
      <c r="CG62" s="12"/>
      <c r="CH62" s="12"/>
      <c r="CI62" s="12"/>
      <c r="CJ62" s="12"/>
      <c r="CK62" s="12"/>
      <c r="CL62" s="13"/>
    </row>
    <row r="63" spans="1:90" x14ac:dyDescent="0.3">
      <c r="A63" s="147"/>
      <c r="B63" s="7"/>
      <c r="C63" s="77"/>
      <c r="D63" s="32"/>
      <c r="E63" s="15"/>
      <c r="F63" s="15"/>
      <c r="G63" s="12"/>
      <c r="H63" s="12"/>
      <c r="I63" s="12"/>
      <c r="J63" s="12"/>
      <c r="K63" s="12"/>
      <c r="L63" s="12"/>
      <c r="M63" s="12"/>
      <c r="N63" s="12"/>
      <c r="O63" s="12"/>
      <c r="P63" s="12"/>
      <c r="Q63" s="12"/>
      <c r="R63" s="12"/>
      <c r="S63" s="12"/>
      <c r="T63" s="12"/>
      <c r="U63" s="12"/>
      <c r="V63" s="12"/>
      <c r="W63" s="12"/>
      <c r="X63" s="12"/>
      <c r="Y63" s="12"/>
      <c r="Z63" s="12"/>
      <c r="AA63" s="12"/>
      <c r="AB63" s="12"/>
      <c r="AC63" s="12"/>
      <c r="AD63" s="12"/>
      <c r="AE63" s="12"/>
      <c r="AF63" s="12"/>
      <c r="AG63" s="12"/>
      <c r="AH63" s="12"/>
      <c r="AI63" s="12"/>
      <c r="AJ63" s="12"/>
      <c r="AK63" s="12"/>
      <c r="AL63" s="12"/>
      <c r="AM63" s="12"/>
      <c r="AN63" s="12"/>
      <c r="AO63" s="12"/>
      <c r="AP63" s="12"/>
      <c r="AQ63" s="12"/>
      <c r="AR63" s="12"/>
      <c r="AS63" s="12"/>
      <c r="AT63" s="12"/>
      <c r="AU63" s="12"/>
      <c r="AV63" s="12"/>
      <c r="AW63" s="12"/>
      <c r="AX63" s="12"/>
      <c r="AY63" s="12"/>
      <c r="AZ63" s="12"/>
      <c r="BA63" s="12"/>
      <c r="BB63" s="12"/>
      <c r="BC63" s="12"/>
      <c r="BD63" s="12"/>
      <c r="BE63" s="12"/>
      <c r="BF63" s="12"/>
      <c r="BG63" s="12"/>
      <c r="BH63" s="12"/>
      <c r="BI63" s="12"/>
      <c r="BJ63" s="12"/>
      <c r="BK63" s="12"/>
      <c r="BL63" s="12"/>
      <c r="BM63" s="12"/>
      <c r="BN63" s="12"/>
      <c r="BO63" s="12"/>
      <c r="BP63" s="12"/>
      <c r="BQ63" s="12"/>
      <c r="BR63" s="12"/>
      <c r="BS63" s="12"/>
      <c r="BT63" s="12"/>
      <c r="BU63" s="12"/>
      <c r="BV63" s="12"/>
      <c r="BW63" s="12"/>
      <c r="BX63" s="12"/>
      <c r="BY63" s="12"/>
      <c r="BZ63" s="12"/>
      <c r="CA63" s="12"/>
      <c r="CB63" s="12"/>
      <c r="CC63" s="12"/>
      <c r="CD63" s="12"/>
      <c r="CE63" s="12"/>
      <c r="CF63" s="12"/>
      <c r="CG63" s="12"/>
      <c r="CH63" s="12"/>
      <c r="CI63" s="12"/>
      <c r="CJ63" s="12"/>
      <c r="CK63" s="12"/>
      <c r="CL63" s="13"/>
    </row>
    <row r="64" spans="1:90" x14ac:dyDescent="0.3">
      <c r="A64" s="73" t="s">
        <v>200</v>
      </c>
      <c r="B64" s="10"/>
      <c r="C64" s="10"/>
      <c r="D64" s="10"/>
      <c r="E64" s="10"/>
      <c r="F64" s="10"/>
      <c r="G64" s="10"/>
      <c r="H64" s="10"/>
      <c r="I64" s="10"/>
      <c r="J64" s="10"/>
      <c r="K64" s="10"/>
      <c r="L64" s="10"/>
      <c r="M64" s="10"/>
      <c r="N64" s="10"/>
      <c r="O64" s="10"/>
      <c r="P64" s="10"/>
      <c r="Q64" s="10"/>
      <c r="R64" s="10"/>
      <c r="S64" s="10"/>
      <c r="T64" s="10"/>
      <c r="U64" s="10"/>
      <c r="V64" s="10"/>
      <c r="W64" s="10"/>
      <c r="X64" s="10"/>
      <c r="Y64" s="10"/>
      <c r="Z64" s="10"/>
      <c r="AA64" s="10"/>
      <c r="AB64" s="10"/>
      <c r="AC64" s="10"/>
      <c r="AD64" s="10"/>
      <c r="AE64" s="10"/>
      <c r="AF64" s="10"/>
      <c r="AG64" s="10"/>
      <c r="AH64" s="10"/>
      <c r="AI64" s="10"/>
      <c r="AJ64" s="10"/>
      <c r="AK64" s="10"/>
      <c r="AL64" s="10"/>
      <c r="AM64" s="10"/>
      <c r="AN64" s="10"/>
      <c r="AO64" s="10"/>
      <c r="AP64" s="10"/>
      <c r="AQ64" s="10"/>
      <c r="AR64" s="10"/>
      <c r="AS64" s="10"/>
      <c r="AT64" s="10"/>
      <c r="AU64" s="10"/>
      <c r="AV64" s="10"/>
      <c r="AW64" s="10"/>
      <c r="AX64" s="10"/>
      <c r="AY64" s="10"/>
      <c r="AZ64" s="10"/>
      <c r="BA64" s="10"/>
      <c r="BB64" s="10"/>
      <c r="BC64" s="10"/>
      <c r="BD64" s="10"/>
      <c r="BE64" s="10"/>
      <c r="BF64" s="10"/>
      <c r="BG64" s="10"/>
      <c r="BH64" s="10"/>
      <c r="BI64" s="10"/>
      <c r="BJ64" s="10"/>
      <c r="BK64" s="10"/>
      <c r="BL64" s="10"/>
      <c r="BM64" s="10"/>
      <c r="BN64" s="10"/>
      <c r="BO64" s="10"/>
      <c r="BP64" s="10"/>
      <c r="BQ64" s="10"/>
      <c r="BR64" s="10"/>
      <c r="BS64" s="10"/>
      <c r="BT64" s="10"/>
      <c r="BU64" s="10"/>
      <c r="BV64" s="10"/>
      <c r="BW64" s="10"/>
      <c r="BX64" s="10"/>
      <c r="BY64" s="10"/>
      <c r="BZ64" s="10"/>
      <c r="CA64" s="10"/>
      <c r="CB64" s="10"/>
      <c r="CC64" s="10"/>
      <c r="CD64" s="10"/>
      <c r="CE64" s="10"/>
      <c r="CF64" s="10"/>
      <c r="CG64" s="10"/>
      <c r="CH64" s="10"/>
      <c r="CI64" s="10"/>
      <c r="CJ64" s="10"/>
      <c r="CK64" s="10"/>
      <c r="CL64" s="11"/>
    </row>
    <row r="65" spans="1:90" x14ac:dyDescent="0.3">
      <c r="A65" s="147" t="s">
        <v>13</v>
      </c>
      <c r="B65" s="70">
        <v>1</v>
      </c>
      <c r="C65" s="26"/>
      <c r="D65" s="27"/>
      <c r="E65" s="27"/>
      <c r="F65" s="27"/>
      <c r="G65" s="27"/>
      <c r="H65" s="12"/>
      <c r="I65" s="12"/>
      <c r="J65" s="12"/>
      <c r="K65" s="12"/>
      <c r="L65" s="12"/>
      <c r="M65" s="12"/>
      <c r="N65" s="12"/>
      <c r="O65" s="12"/>
      <c r="P65" s="12"/>
      <c r="Q65" s="12"/>
      <c r="R65" s="12"/>
      <c r="S65" s="12"/>
      <c r="T65" s="12"/>
      <c r="U65" s="12"/>
      <c r="V65" s="12"/>
      <c r="W65" s="12"/>
      <c r="X65" s="12"/>
      <c r="Y65" s="12"/>
      <c r="Z65" s="12"/>
      <c r="AA65" s="12"/>
      <c r="AB65" s="12"/>
      <c r="AC65" s="12"/>
      <c r="AD65" s="12"/>
      <c r="AE65" s="12"/>
      <c r="AF65" s="12"/>
      <c r="AG65" s="12"/>
      <c r="AH65" s="12"/>
      <c r="AI65" s="12"/>
      <c r="AJ65" s="12"/>
      <c r="AK65" s="12"/>
      <c r="AL65" s="12"/>
      <c r="AM65" s="12"/>
      <c r="AN65" s="12"/>
      <c r="AO65" s="12"/>
      <c r="AP65" s="12"/>
      <c r="AQ65" s="12"/>
      <c r="AR65" s="12"/>
      <c r="AS65" s="12"/>
      <c r="AT65" s="12"/>
      <c r="AU65" s="12"/>
      <c r="AV65" s="12"/>
      <c r="AW65" s="12"/>
      <c r="AX65" s="12"/>
      <c r="AY65" s="12"/>
      <c r="AZ65" s="12"/>
      <c r="BA65" s="12"/>
      <c r="BB65" s="12"/>
      <c r="BC65" s="12"/>
      <c r="BD65" s="12"/>
      <c r="BE65" s="12"/>
      <c r="BF65" s="12"/>
      <c r="BG65" s="12"/>
      <c r="BH65" s="12"/>
      <c r="BI65" s="12"/>
      <c r="BJ65" s="12"/>
      <c r="BK65" s="12"/>
      <c r="BL65" s="12"/>
      <c r="BM65" s="12"/>
      <c r="BN65" s="12"/>
      <c r="BO65" s="12"/>
      <c r="BP65" s="12"/>
      <c r="BQ65" s="12"/>
      <c r="BR65" s="12"/>
      <c r="BS65" s="12"/>
      <c r="BT65" s="12"/>
      <c r="BU65" s="12"/>
      <c r="BV65" s="12"/>
      <c r="BW65" s="12"/>
      <c r="BX65" s="12"/>
      <c r="BY65" s="12"/>
      <c r="BZ65" s="12"/>
      <c r="CA65" s="12"/>
      <c r="CB65" s="12"/>
      <c r="CC65" s="12"/>
      <c r="CD65" s="12"/>
      <c r="CE65" s="12"/>
      <c r="CF65" s="12"/>
      <c r="CG65" s="12"/>
      <c r="CH65" s="12"/>
      <c r="CI65" s="12"/>
      <c r="CJ65" s="12"/>
      <c r="CK65" s="12"/>
      <c r="CL65" s="13"/>
    </row>
    <row r="66" spans="1:90" s="35" customFormat="1" x14ac:dyDescent="0.3">
      <c r="A66" s="74" t="s">
        <v>65</v>
      </c>
      <c r="B66" s="23"/>
      <c r="C66" s="22"/>
      <c r="D66" s="147" t="s">
        <v>569</v>
      </c>
      <c r="E66" s="81">
        <v>0</v>
      </c>
      <c r="F66" s="21"/>
      <c r="G66" s="21"/>
      <c r="H66" s="10"/>
      <c r="I66" s="10"/>
      <c r="J66" s="10"/>
      <c r="K66" s="10"/>
      <c r="L66" s="10"/>
      <c r="M66" s="10"/>
      <c r="N66" s="10"/>
      <c r="O66" s="10"/>
      <c r="P66" s="10"/>
      <c r="Q66" s="10"/>
      <c r="R66" s="10"/>
      <c r="S66" s="10"/>
      <c r="T66" s="10"/>
      <c r="U66" s="10"/>
      <c r="V66" s="10"/>
      <c r="W66" s="10"/>
      <c r="X66" s="10"/>
      <c r="Y66" s="10"/>
      <c r="Z66" s="10"/>
      <c r="AA66" s="10"/>
      <c r="AB66" s="10"/>
      <c r="AC66" s="10"/>
      <c r="AD66" s="10"/>
      <c r="AE66" s="10"/>
      <c r="AF66" s="10"/>
      <c r="AG66" s="10"/>
      <c r="AH66" s="10"/>
      <c r="AI66" s="10"/>
      <c r="AJ66" s="10"/>
      <c r="AK66" s="10"/>
      <c r="AL66" s="10"/>
      <c r="AM66" s="10"/>
      <c r="AN66" s="10"/>
      <c r="AO66" s="10"/>
      <c r="AP66" s="10"/>
      <c r="AQ66" s="10"/>
      <c r="AR66" s="10"/>
      <c r="AS66" s="10"/>
      <c r="AT66" s="10"/>
      <c r="AU66" s="10"/>
      <c r="AV66" s="10"/>
      <c r="AW66" s="10"/>
      <c r="AX66" s="10"/>
      <c r="AY66" s="10"/>
      <c r="AZ66" s="10"/>
      <c r="BA66" s="10"/>
      <c r="BB66" s="10"/>
      <c r="BC66" s="10"/>
      <c r="BD66" s="10"/>
      <c r="BE66" s="10"/>
      <c r="BF66" s="10"/>
      <c r="BG66" s="10"/>
      <c r="BH66" s="10"/>
      <c r="BI66" s="10"/>
      <c r="BJ66" s="10"/>
      <c r="BK66" s="10"/>
      <c r="BL66" s="10"/>
      <c r="BM66" s="10"/>
      <c r="BN66" s="10"/>
      <c r="BO66" s="10"/>
      <c r="BP66" s="10"/>
      <c r="BQ66" s="10"/>
      <c r="BR66" s="10"/>
      <c r="BS66" s="10"/>
      <c r="BT66" s="10"/>
      <c r="BU66" s="10"/>
      <c r="BV66" s="10"/>
      <c r="BW66" s="10"/>
      <c r="BX66" s="10"/>
      <c r="BY66" s="10"/>
      <c r="BZ66" s="10"/>
      <c r="CA66" s="10"/>
      <c r="CB66" s="10"/>
      <c r="CC66" s="10"/>
      <c r="CD66" s="10"/>
      <c r="CE66" s="10"/>
      <c r="CF66" s="10"/>
      <c r="CG66" s="10"/>
      <c r="CH66" s="10"/>
      <c r="CI66" s="10"/>
      <c r="CJ66" s="10"/>
      <c r="CK66" s="10"/>
      <c r="CL66" s="11"/>
    </row>
    <row r="67" spans="1:90" x14ac:dyDescent="0.3">
      <c r="A67" s="36" t="s">
        <v>14</v>
      </c>
      <c r="B67" s="147" t="s">
        <v>1</v>
      </c>
      <c r="C67" s="81">
        <v>1</v>
      </c>
      <c r="D67" s="147" t="s">
        <v>570</v>
      </c>
      <c r="E67" s="81">
        <v>0</v>
      </c>
      <c r="F67" s="22"/>
      <c r="G67" s="22"/>
      <c r="H67" s="22"/>
      <c r="I67" s="22"/>
      <c r="J67" s="22"/>
      <c r="K67" s="22"/>
      <c r="L67" s="22"/>
      <c r="M67" s="22"/>
      <c r="N67" s="22"/>
      <c r="O67" s="22"/>
      <c r="P67" s="22"/>
      <c r="Q67" s="22"/>
      <c r="R67" s="22"/>
      <c r="S67" s="22"/>
      <c r="T67" s="22"/>
      <c r="U67" s="22"/>
      <c r="V67" s="22"/>
      <c r="W67" s="22"/>
      <c r="X67" s="22"/>
      <c r="Y67" s="22"/>
      <c r="Z67" s="22"/>
      <c r="AA67" s="22"/>
      <c r="AB67" s="22"/>
      <c r="AC67" s="22"/>
      <c r="AD67" s="22"/>
      <c r="AE67" s="22"/>
      <c r="AF67" s="22"/>
      <c r="AG67" s="22"/>
      <c r="AH67" s="22"/>
      <c r="AI67" s="22"/>
      <c r="AJ67" s="22"/>
      <c r="AK67" s="22"/>
      <c r="AL67" s="22"/>
      <c r="AM67" s="22"/>
      <c r="AN67" s="22"/>
      <c r="AO67" s="22"/>
      <c r="AP67" s="22"/>
      <c r="AQ67" s="22"/>
      <c r="AR67" s="22"/>
      <c r="AS67" s="22"/>
      <c r="AT67" s="22"/>
      <c r="AU67" s="22"/>
      <c r="AV67" s="22"/>
      <c r="AW67" s="22"/>
      <c r="AX67" s="22"/>
      <c r="AY67" s="22"/>
      <c r="AZ67" s="22"/>
      <c r="BA67" s="22"/>
      <c r="BB67" s="22"/>
      <c r="BC67" s="22"/>
      <c r="BD67" s="22"/>
      <c r="BE67" s="22"/>
      <c r="BF67" s="22"/>
      <c r="BG67" s="22"/>
      <c r="BH67" s="22"/>
      <c r="BI67" s="22"/>
      <c r="BJ67" s="22"/>
      <c r="BK67" s="22"/>
      <c r="BL67" s="22"/>
      <c r="BM67" s="22"/>
      <c r="BN67" s="22"/>
      <c r="BO67" s="22"/>
      <c r="BP67" s="22"/>
      <c r="BQ67" s="22"/>
      <c r="BR67" s="22"/>
      <c r="BS67" s="22"/>
      <c r="BT67" s="22"/>
      <c r="BU67" s="22"/>
      <c r="BV67" s="22"/>
      <c r="BW67" s="22"/>
      <c r="BX67" s="22"/>
      <c r="BY67" s="22"/>
      <c r="BZ67" s="22"/>
      <c r="CA67" s="22"/>
      <c r="CB67" s="22"/>
      <c r="CC67" s="22"/>
      <c r="CD67" s="22"/>
      <c r="CE67" s="22"/>
      <c r="CF67" s="22"/>
      <c r="CG67" s="22"/>
      <c r="CH67" s="22"/>
      <c r="CI67" s="22"/>
      <c r="CJ67" s="22"/>
      <c r="CK67" s="22"/>
      <c r="CL67" s="37"/>
    </row>
    <row r="68" spans="1:90" ht="14.4" customHeight="1" x14ac:dyDescent="0.3">
      <c r="A68" s="447" t="s">
        <v>15</v>
      </c>
      <c r="B68" s="39" t="s">
        <v>16</v>
      </c>
      <c r="C68" s="39"/>
      <c r="D68" s="443">
        <v>1</v>
      </c>
      <c r="H68" s="12"/>
      <c r="I68" s="12"/>
      <c r="J68" s="12"/>
      <c r="K68" s="12"/>
      <c r="L68" s="12"/>
      <c r="M68" s="12"/>
      <c r="N68" s="12"/>
      <c r="O68" s="12"/>
      <c r="P68" s="12"/>
      <c r="Q68" s="12"/>
      <c r="R68" s="12"/>
      <c r="S68" s="12"/>
      <c r="T68" s="12"/>
      <c r="U68" s="12"/>
      <c r="V68" s="12"/>
      <c r="W68" s="12"/>
      <c r="X68" s="12"/>
      <c r="Y68" s="12"/>
      <c r="Z68" s="12"/>
      <c r="AA68" s="12"/>
      <c r="AB68" s="12"/>
      <c r="AC68" s="12"/>
      <c r="AD68" s="12"/>
      <c r="AE68" s="12"/>
      <c r="AF68" s="12"/>
      <c r="AG68" s="12"/>
      <c r="AH68" s="12"/>
      <c r="AI68" s="12"/>
      <c r="AJ68" s="12"/>
      <c r="AK68" s="12"/>
      <c r="AL68" s="12"/>
      <c r="AM68" s="12"/>
      <c r="AN68" s="12"/>
      <c r="AO68" s="12"/>
      <c r="AP68" s="12"/>
      <c r="AQ68" s="12"/>
      <c r="AR68" s="12"/>
      <c r="AS68" s="12"/>
      <c r="AT68" s="12"/>
      <c r="AU68" s="12"/>
      <c r="AV68" s="12"/>
      <c r="AW68" s="12"/>
      <c r="AX68" s="12"/>
      <c r="AY68" s="12"/>
      <c r="AZ68" s="12"/>
      <c r="BA68" s="12"/>
      <c r="BB68" s="12"/>
      <c r="BC68" s="12"/>
      <c r="BD68" s="12"/>
      <c r="BE68" s="12"/>
      <c r="BF68" s="12"/>
      <c r="BG68" s="12"/>
      <c r="BH68" s="12"/>
      <c r="BI68" s="12"/>
      <c r="BJ68" s="12"/>
      <c r="BK68" s="12"/>
      <c r="BL68" s="12"/>
      <c r="BM68" s="12"/>
      <c r="BN68" s="12"/>
      <c r="BO68" s="12"/>
      <c r="BP68" s="12"/>
      <c r="BQ68" s="12"/>
      <c r="BR68" s="12"/>
      <c r="BS68" s="12"/>
      <c r="BT68" s="12"/>
      <c r="BU68" s="12"/>
      <c r="BV68" s="12"/>
      <c r="BW68" s="12"/>
      <c r="BX68" s="12"/>
      <c r="BY68" s="12"/>
      <c r="BZ68" s="12"/>
      <c r="CA68" s="12"/>
      <c r="CB68" s="12"/>
      <c r="CC68" s="12"/>
      <c r="CD68" s="12"/>
      <c r="CE68" s="12"/>
      <c r="CF68" s="12"/>
      <c r="CG68" s="12"/>
      <c r="CH68" s="12"/>
      <c r="CI68" s="12"/>
      <c r="CJ68" s="12"/>
      <c r="CK68" s="12"/>
      <c r="CL68" s="13"/>
    </row>
    <row r="69" spans="1:90" x14ac:dyDescent="0.3">
      <c r="A69" s="448"/>
      <c r="B69" s="39" t="s">
        <v>19</v>
      </c>
      <c r="C69" s="39"/>
      <c r="D69" s="443"/>
      <c r="H69" s="12"/>
      <c r="I69" s="12"/>
      <c r="J69" s="12"/>
      <c r="K69" s="12"/>
      <c r="L69" s="12"/>
      <c r="M69" s="12"/>
      <c r="N69" s="12"/>
      <c r="O69" s="12"/>
      <c r="P69" s="12"/>
      <c r="Q69" s="12"/>
      <c r="R69" s="12"/>
      <c r="S69" s="12"/>
      <c r="T69" s="12"/>
      <c r="U69" s="12"/>
      <c r="V69" s="12"/>
      <c r="W69" s="12"/>
      <c r="X69" s="12"/>
      <c r="Y69" s="12"/>
      <c r="Z69" s="12"/>
      <c r="AA69" s="12"/>
      <c r="AB69" s="12"/>
      <c r="AC69" s="12"/>
      <c r="AD69" s="12"/>
      <c r="AE69" s="12"/>
      <c r="AF69" s="12"/>
      <c r="AG69" s="12"/>
      <c r="AH69" s="12"/>
      <c r="AI69" s="12"/>
      <c r="AJ69" s="12"/>
      <c r="AK69" s="12"/>
      <c r="AL69" s="12"/>
      <c r="AM69" s="12"/>
      <c r="AN69" s="12"/>
      <c r="AO69" s="12"/>
      <c r="AP69" s="12"/>
      <c r="AQ69" s="12"/>
      <c r="AR69" s="12"/>
      <c r="AS69" s="12"/>
      <c r="AT69" s="12"/>
      <c r="AU69" s="12"/>
      <c r="AV69" s="12"/>
      <c r="AW69" s="12"/>
      <c r="AX69" s="12"/>
      <c r="AY69" s="12"/>
      <c r="AZ69" s="12"/>
      <c r="BA69" s="12"/>
      <c r="BB69" s="12"/>
      <c r="BC69" s="12"/>
      <c r="BD69" s="12"/>
      <c r="BE69" s="12"/>
      <c r="BF69" s="12"/>
      <c r="BG69" s="12"/>
      <c r="BH69" s="12"/>
      <c r="BI69" s="12"/>
      <c r="BJ69" s="12"/>
      <c r="BK69" s="12"/>
      <c r="BL69" s="12"/>
      <c r="BM69" s="12"/>
      <c r="BN69" s="12"/>
      <c r="BO69" s="12"/>
      <c r="BP69" s="12"/>
      <c r="BQ69" s="12"/>
      <c r="BR69" s="12"/>
      <c r="BS69" s="12"/>
      <c r="BT69" s="12"/>
      <c r="BU69" s="12"/>
      <c r="BV69" s="12"/>
      <c r="BW69" s="12"/>
      <c r="BX69" s="12"/>
      <c r="BY69" s="12"/>
      <c r="BZ69" s="12"/>
      <c r="CA69" s="12"/>
      <c r="CB69" s="12"/>
      <c r="CC69" s="12"/>
      <c r="CD69" s="12"/>
      <c r="CE69" s="12"/>
      <c r="CF69" s="12"/>
      <c r="CG69" s="12"/>
      <c r="CH69" s="12"/>
      <c r="CI69" s="12"/>
      <c r="CJ69" s="12"/>
      <c r="CK69" s="12"/>
      <c r="CL69" s="13"/>
    </row>
    <row r="70" spans="1:90" x14ac:dyDescent="0.3">
      <c r="A70" s="448"/>
      <c r="B70" s="39" t="s">
        <v>21</v>
      </c>
      <c r="C70" s="39"/>
      <c r="D70" s="443"/>
      <c r="H70" s="12"/>
      <c r="I70" s="12"/>
      <c r="J70" s="12"/>
      <c r="K70" s="12"/>
      <c r="L70" s="12"/>
      <c r="M70" s="12"/>
      <c r="N70" s="12"/>
      <c r="O70" s="12"/>
      <c r="P70" s="12"/>
      <c r="Q70" s="12"/>
      <c r="R70" s="12"/>
      <c r="S70" s="12"/>
      <c r="T70" s="12"/>
      <c r="U70" s="12"/>
      <c r="V70" s="12"/>
      <c r="W70" s="12"/>
      <c r="X70" s="12"/>
      <c r="Y70" s="12"/>
      <c r="Z70" s="12"/>
      <c r="AA70" s="12"/>
      <c r="AB70" s="12"/>
      <c r="AC70" s="12"/>
      <c r="AD70" s="12"/>
      <c r="AE70" s="12"/>
      <c r="AF70" s="12"/>
      <c r="AG70" s="12"/>
      <c r="AH70" s="12"/>
      <c r="AI70" s="12"/>
      <c r="AJ70" s="12"/>
      <c r="AK70" s="12"/>
      <c r="AL70" s="12"/>
      <c r="AM70" s="12"/>
      <c r="AN70" s="12"/>
      <c r="AO70" s="12"/>
      <c r="AP70" s="12"/>
      <c r="AQ70" s="12"/>
      <c r="AR70" s="12"/>
      <c r="AS70" s="12"/>
      <c r="AT70" s="12"/>
      <c r="AU70" s="12"/>
      <c r="AV70" s="12"/>
      <c r="AW70" s="12"/>
      <c r="AX70" s="12"/>
      <c r="AY70" s="12"/>
      <c r="AZ70" s="12"/>
      <c r="BA70" s="12"/>
      <c r="BB70" s="12"/>
      <c r="BC70" s="12"/>
      <c r="BD70" s="12"/>
      <c r="BE70" s="12"/>
      <c r="BF70" s="12"/>
      <c r="BG70" s="12"/>
      <c r="BH70" s="12"/>
      <c r="BI70" s="12"/>
      <c r="BJ70" s="12"/>
      <c r="BK70" s="12"/>
      <c r="BL70" s="12"/>
      <c r="BM70" s="12"/>
      <c r="BN70" s="12"/>
      <c r="BO70" s="12"/>
      <c r="BP70" s="12"/>
      <c r="BQ70" s="12"/>
      <c r="BR70" s="12"/>
      <c r="BS70" s="12"/>
      <c r="BT70" s="12"/>
      <c r="BU70" s="12"/>
      <c r="BV70" s="12"/>
      <c r="BW70" s="12"/>
      <c r="BX70" s="12"/>
      <c r="BY70" s="12"/>
      <c r="BZ70" s="12"/>
      <c r="CA70" s="12"/>
      <c r="CB70" s="12"/>
      <c r="CC70" s="12"/>
      <c r="CD70" s="12"/>
      <c r="CE70" s="12"/>
      <c r="CF70" s="12"/>
      <c r="CG70" s="12"/>
      <c r="CH70" s="12"/>
      <c r="CI70" s="12"/>
      <c r="CJ70" s="12"/>
      <c r="CK70" s="12"/>
      <c r="CL70" s="13"/>
    </row>
    <row r="71" spans="1:90" x14ac:dyDescent="0.3">
      <c r="A71" s="448"/>
      <c r="B71" s="39" t="s">
        <v>777</v>
      </c>
      <c r="C71" s="39"/>
      <c r="D71" s="443"/>
      <c r="H71" s="12"/>
      <c r="I71" s="12"/>
      <c r="J71" s="12"/>
      <c r="K71" s="12"/>
      <c r="L71" s="12"/>
      <c r="M71" s="12"/>
      <c r="N71" s="12"/>
      <c r="O71" s="12"/>
      <c r="P71" s="12"/>
      <c r="Q71" s="12"/>
      <c r="R71" s="12"/>
      <c r="S71" s="12"/>
      <c r="T71" s="12"/>
      <c r="U71" s="12"/>
      <c r="V71" s="12"/>
      <c r="W71" s="12"/>
      <c r="X71" s="12"/>
      <c r="Y71" s="12"/>
      <c r="Z71" s="12"/>
      <c r="AA71" s="12"/>
      <c r="AB71" s="12"/>
      <c r="AC71" s="12"/>
      <c r="AD71" s="12"/>
      <c r="AE71" s="12"/>
      <c r="AF71" s="12"/>
      <c r="AG71" s="12"/>
      <c r="AH71" s="12"/>
      <c r="AI71" s="12"/>
      <c r="AJ71" s="12"/>
      <c r="AK71" s="12"/>
      <c r="AL71" s="12"/>
      <c r="AM71" s="12"/>
      <c r="AN71" s="12"/>
      <c r="AO71" s="12"/>
      <c r="AP71" s="12"/>
      <c r="AQ71" s="12"/>
      <c r="AR71" s="12"/>
      <c r="AS71" s="12"/>
      <c r="AT71" s="12"/>
      <c r="AU71" s="12"/>
      <c r="AV71" s="12"/>
      <c r="AW71" s="12"/>
      <c r="AX71" s="12"/>
      <c r="AY71" s="12"/>
      <c r="AZ71" s="12"/>
      <c r="BA71" s="12"/>
      <c r="BB71" s="12"/>
      <c r="BC71" s="12"/>
      <c r="BD71" s="12"/>
      <c r="BE71" s="12"/>
      <c r="BF71" s="12"/>
      <c r="BG71" s="12"/>
      <c r="BH71" s="12"/>
      <c r="BI71" s="12"/>
      <c r="BJ71" s="12"/>
      <c r="BK71" s="12"/>
      <c r="BL71" s="12"/>
      <c r="BM71" s="12"/>
      <c r="BN71" s="12"/>
      <c r="BO71" s="12"/>
      <c r="BP71" s="12"/>
      <c r="BQ71" s="12"/>
      <c r="BR71" s="12"/>
      <c r="BS71" s="12"/>
      <c r="BT71" s="12"/>
      <c r="BU71" s="12"/>
      <c r="BV71" s="12"/>
      <c r="BW71" s="12"/>
      <c r="BX71" s="12"/>
      <c r="BY71" s="12"/>
      <c r="BZ71" s="12"/>
      <c r="CA71" s="12"/>
      <c r="CB71" s="12"/>
      <c r="CC71" s="12"/>
      <c r="CD71" s="12"/>
      <c r="CE71" s="12"/>
      <c r="CF71" s="12"/>
      <c r="CG71" s="12"/>
      <c r="CH71" s="12"/>
      <c r="CI71" s="12"/>
      <c r="CJ71" s="12"/>
      <c r="CK71" s="12"/>
      <c r="CL71" s="13"/>
    </row>
    <row r="72" spans="1:90" x14ac:dyDescent="0.3">
      <c r="A72" s="447" t="s">
        <v>17</v>
      </c>
      <c r="B72" s="39" t="s">
        <v>18</v>
      </c>
      <c r="C72" s="39"/>
      <c r="D72" s="443">
        <v>1</v>
      </c>
      <c r="H72" s="12"/>
      <c r="I72" s="12"/>
      <c r="J72" s="12"/>
      <c r="K72" s="12"/>
      <c r="L72" s="12"/>
      <c r="M72" s="12"/>
      <c r="N72" s="12"/>
      <c r="O72" s="12"/>
      <c r="P72" s="12"/>
      <c r="Q72" s="12"/>
      <c r="R72" s="12"/>
      <c r="S72" s="12"/>
      <c r="T72" s="12"/>
      <c r="U72" s="12"/>
      <c r="V72" s="12"/>
      <c r="W72" s="12"/>
      <c r="X72" s="12"/>
      <c r="Y72" s="12"/>
      <c r="Z72" s="12"/>
      <c r="AA72" s="12"/>
      <c r="AB72" s="12"/>
      <c r="AC72" s="12"/>
      <c r="AD72" s="12"/>
      <c r="AE72" s="12"/>
      <c r="AF72" s="12"/>
      <c r="AG72" s="12"/>
      <c r="AH72" s="12"/>
      <c r="AI72" s="12"/>
      <c r="AJ72" s="12"/>
      <c r="AK72" s="12"/>
      <c r="AL72" s="12"/>
      <c r="AM72" s="12"/>
      <c r="AN72" s="12"/>
      <c r="AO72" s="12"/>
      <c r="AP72" s="12"/>
      <c r="AQ72" s="12"/>
      <c r="AR72" s="12"/>
      <c r="AS72" s="12"/>
      <c r="AT72" s="12"/>
      <c r="AU72" s="12"/>
      <c r="AV72" s="12"/>
      <c r="AW72" s="12"/>
      <c r="AX72" s="12"/>
      <c r="AY72" s="12"/>
      <c r="AZ72" s="12"/>
      <c r="BA72" s="12"/>
      <c r="BB72" s="12"/>
      <c r="BC72" s="12"/>
      <c r="BD72" s="12"/>
      <c r="BE72" s="12"/>
      <c r="BF72" s="12"/>
      <c r="BG72" s="12"/>
      <c r="BH72" s="12"/>
      <c r="BI72" s="12"/>
      <c r="BJ72" s="12"/>
      <c r="BK72" s="12"/>
      <c r="BL72" s="12"/>
      <c r="BM72" s="12"/>
      <c r="BN72" s="12"/>
      <c r="BO72" s="12"/>
      <c r="BP72" s="12"/>
      <c r="BQ72" s="12"/>
      <c r="BR72" s="12"/>
      <c r="BS72" s="12"/>
      <c r="BT72" s="12"/>
      <c r="BU72" s="12"/>
      <c r="BV72" s="12"/>
      <c r="BW72" s="12"/>
      <c r="BX72" s="12"/>
      <c r="BY72" s="12"/>
      <c r="BZ72" s="12"/>
      <c r="CA72" s="12"/>
      <c r="CB72" s="12"/>
      <c r="CC72" s="12"/>
      <c r="CD72" s="12"/>
      <c r="CE72" s="12"/>
      <c r="CF72" s="12"/>
      <c r="CG72" s="12"/>
      <c r="CH72" s="12"/>
      <c r="CI72" s="12"/>
      <c r="CJ72" s="12"/>
      <c r="CK72" s="12"/>
      <c r="CL72" s="13"/>
    </row>
    <row r="73" spans="1:90" x14ac:dyDescent="0.3">
      <c r="A73" s="448"/>
      <c r="B73" s="39" t="s">
        <v>20</v>
      </c>
      <c r="C73" s="39"/>
      <c r="D73" s="443"/>
      <c r="H73" s="12"/>
      <c r="I73" s="12"/>
      <c r="J73" s="12"/>
      <c r="K73" s="12"/>
      <c r="L73" s="12"/>
      <c r="M73" s="12"/>
      <c r="N73" s="12"/>
      <c r="O73" s="12"/>
      <c r="P73" s="12"/>
      <c r="Q73" s="12"/>
      <c r="R73" s="12"/>
      <c r="S73" s="12"/>
      <c r="T73" s="12"/>
      <c r="U73" s="12"/>
      <c r="V73" s="12"/>
      <c r="W73" s="12"/>
      <c r="X73" s="12"/>
      <c r="Y73" s="12"/>
      <c r="Z73" s="12"/>
      <c r="AA73" s="12"/>
      <c r="AB73" s="12"/>
      <c r="AC73" s="12"/>
      <c r="AD73" s="12"/>
      <c r="AE73" s="12"/>
      <c r="AF73" s="12"/>
      <c r="AG73" s="12"/>
      <c r="AH73" s="12"/>
      <c r="AI73" s="12"/>
      <c r="AJ73" s="12"/>
      <c r="AK73" s="12"/>
      <c r="AL73" s="12"/>
      <c r="AM73" s="12"/>
      <c r="AN73" s="12"/>
      <c r="AO73" s="12"/>
      <c r="AP73" s="12"/>
      <c r="AQ73" s="12"/>
      <c r="AR73" s="12"/>
      <c r="AS73" s="12"/>
      <c r="AT73" s="12"/>
      <c r="AU73" s="12"/>
      <c r="AV73" s="12"/>
      <c r="AW73" s="12"/>
      <c r="AX73" s="12"/>
      <c r="AY73" s="12"/>
      <c r="AZ73" s="12"/>
      <c r="BA73" s="12"/>
      <c r="BB73" s="12"/>
      <c r="BC73" s="12"/>
      <c r="BD73" s="12"/>
      <c r="BE73" s="12"/>
      <c r="BF73" s="12"/>
      <c r="BG73" s="12"/>
      <c r="BH73" s="12"/>
      <c r="BI73" s="12"/>
      <c r="BJ73" s="12"/>
      <c r="BK73" s="12"/>
      <c r="BL73" s="12"/>
      <c r="BM73" s="12"/>
      <c r="BN73" s="12"/>
      <c r="BO73" s="12"/>
      <c r="BP73" s="12"/>
      <c r="BQ73" s="12"/>
      <c r="BR73" s="12"/>
      <c r="BS73" s="12"/>
      <c r="BT73" s="12"/>
      <c r="BU73" s="12"/>
      <c r="BV73" s="12"/>
      <c r="BW73" s="12"/>
      <c r="BX73" s="12"/>
      <c r="BY73" s="12"/>
      <c r="BZ73" s="12"/>
      <c r="CA73" s="12"/>
      <c r="CB73" s="12"/>
      <c r="CC73" s="12"/>
      <c r="CD73" s="12"/>
      <c r="CE73" s="12"/>
      <c r="CF73" s="12"/>
      <c r="CG73" s="12"/>
      <c r="CH73" s="12"/>
      <c r="CI73" s="12"/>
      <c r="CJ73" s="12"/>
      <c r="CK73" s="12"/>
      <c r="CL73" s="13"/>
    </row>
    <row r="74" spans="1:90" x14ac:dyDescent="0.3">
      <c r="A74" s="448"/>
      <c r="B74" s="39" t="s">
        <v>22</v>
      </c>
      <c r="C74" s="39"/>
      <c r="D74" s="443"/>
      <c r="E74" s="12"/>
      <c r="F74" s="12"/>
      <c r="G74" s="12"/>
      <c r="H74" s="12"/>
      <c r="I74" s="12"/>
      <c r="J74" s="12"/>
      <c r="K74" s="12"/>
      <c r="L74" s="12"/>
      <c r="M74" s="12"/>
      <c r="N74" s="12"/>
      <c r="O74" s="12"/>
      <c r="P74" s="12"/>
      <c r="Q74" s="12"/>
      <c r="R74" s="12"/>
      <c r="S74" s="12"/>
      <c r="T74" s="12"/>
      <c r="U74" s="12"/>
      <c r="V74" s="12"/>
      <c r="W74" s="12"/>
      <c r="X74" s="12"/>
      <c r="Y74" s="12"/>
      <c r="Z74" s="12"/>
      <c r="AA74" s="12"/>
      <c r="AB74" s="12"/>
      <c r="AC74" s="12"/>
      <c r="AD74" s="12"/>
      <c r="AE74" s="12"/>
      <c r="AF74" s="12"/>
      <c r="AG74" s="12"/>
      <c r="AH74" s="12"/>
      <c r="AI74" s="12"/>
      <c r="AJ74" s="12"/>
      <c r="AK74" s="12"/>
      <c r="AL74" s="12"/>
      <c r="AM74" s="12"/>
      <c r="AN74" s="12"/>
      <c r="AO74" s="12"/>
      <c r="AP74" s="12"/>
      <c r="AQ74" s="12"/>
      <c r="AR74" s="12"/>
      <c r="AS74" s="12"/>
      <c r="AT74" s="12"/>
      <c r="AU74" s="12"/>
      <c r="AV74" s="12"/>
      <c r="AW74" s="12"/>
      <c r="AX74" s="12"/>
      <c r="AY74" s="12"/>
      <c r="AZ74" s="12"/>
      <c r="BA74" s="12"/>
      <c r="BB74" s="12"/>
      <c r="BC74" s="12"/>
      <c r="BD74" s="12"/>
      <c r="BE74" s="12"/>
      <c r="BF74" s="12"/>
      <c r="BG74" s="12"/>
      <c r="BH74" s="12"/>
      <c r="BI74" s="12"/>
      <c r="BJ74" s="12"/>
      <c r="BK74" s="12"/>
      <c r="BL74" s="12"/>
      <c r="BM74" s="12"/>
      <c r="BN74" s="12"/>
      <c r="BO74" s="12"/>
      <c r="BP74" s="12"/>
      <c r="BQ74" s="12"/>
      <c r="BR74" s="12"/>
      <c r="BS74" s="12"/>
      <c r="BT74" s="12"/>
      <c r="BU74" s="12"/>
      <c r="BV74" s="12"/>
      <c r="BW74" s="12"/>
      <c r="BX74" s="12"/>
      <c r="BY74" s="12"/>
      <c r="BZ74" s="12"/>
      <c r="CA74" s="12"/>
      <c r="CB74" s="12"/>
      <c r="CC74" s="12"/>
      <c r="CD74" s="12"/>
      <c r="CE74" s="12"/>
      <c r="CF74" s="12"/>
      <c r="CG74" s="12"/>
      <c r="CH74" s="12"/>
      <c r="CI74" s="12"/>
      <c r="CJ74" s="12"/>
      <c r="CK74" s="12"/>
      <c r="CL74" s="13"/>
    </row>
    <row r="75" spans="1:90" x14ac:dyDescent="0.3">
      <c r="A75" s="448"/>
      <c r="B75" s="39" t="s">
        <v>778</v>
      </c>
      <c r="C75" s="39"/>
      <c r="D75" s="443"/>
      <c r="E75" s="12"/>
      <c r="F75" s="12"/>
      <c r="G75" s="12"/>
      <c r="H75" s="12"/>
      <c r="I75" s="12"/>
      <c r="J75" s="12"/>
      <c r="K75" s="12"/>
      <c r="L75" s="12"/>
      <c r="M75" s="12"/>
      <c r="N75" s="12"/>
      <c r="O75" s="12"/>
      <c r="P75" s="12"/>
      <c r="Q75" s="12"/>
      <c r="R75" s="12"/>
      <c r="S75" s="12"/>
      <c r="T75" s="12"/>
      <c r="U75" s="12"/>
      <c r="V75" s="12"/>
      <c r="W75" s="12"/>
      <c r="X75" s="12"/>
      <c r="Y75" s="12"/>
      <c r="Z75" s="12"/>
      <c r="AA75" s="12"/>
      <c r="AB75" s="12"/>
      <c r="AC75" s="12"/>
      <c r="AD75" s="12"/>
      <c r="AE75" s="12"/>
      <c r="AF75" s="12"/>
      <c r="AG75" s="12"/>
      <c r="AH75" s="12"/>
      <c r="AI75" s="12"/>
      <c r="AJ75" s="12"/>
      <c r="AK75" s="12"/>
      <c r="AL75" s="12"/>
      <c r="AM75" s="12"/>
      <c r="AN75" s="12"/>
      <c r="AO75" s="12"/>
      <c r="AP75" s="12"/>
      <c r="AQ75" s="12"/>
      <c r="AR75" s="12"/>
      <c r="AS75" s="12"/>
      <c r="AT75" s="12"/>
      <c r="AU75" s="12"/>
      <c r="AV75" s="12"/>
      <c r="AW75" s="12"/>
      <c r="AX75" s="12"/>
      <c r="AY75" s="12"/>
      <c r="AZ75" s="12"/>
      <c r="BA75" s="12"/>
      <c r="BB75" s="12"/>
      <c r="BC75" s="12"/>
      <c r="BD75" s="12"/>
      <c r="BE75" s="12"/>
      <c r="BF75" s="12"/>
      <c r="BG75" s="12"/>
      <c r="BH75" s="12"/>
      <c r="BI75" s="12"/>
      <c r="BJ75" s="12"/>
      <c r="BK75" s="12"/>
      <c r="BL75" s="12"/>
      <c r="BM75" s="12"/>
      <c r="BN75" s="12"/>
      <c r="BO75" s="12"/>
      <c r="BP75" s="12"/>
      <c r="BQ75" s="12"/>
      <c r="BR75" s="12"/>
      <c r="BS75" s="12"/>
      <c r="BT75" s="12"/>
      <c r="BU75" s="12"/>
      <c r="BV75" s="12"/>
      <c r="BW75" s="12"/>
      <c r="BX75" s="12"/>
      <c r="BY75" s="12"/>
      <c r="BZ75" s="12"/>
      <c r="CA75" s="12"/>
      <c r="CB75" s="12"/>
      <c r="CC75" s="12"/>
      <c r="CD75" s="12"/>
      <c r="CE75" s="12"/>
      <c r="CF75" s="12"/>
      <c r="CG75" s="12"/>
      <c r="CH75" s="12"/>
      <c r="CI75" s="12"/>
      <c r="CJ75" s="12"/>
      <c r="CK75" s="12"/>
      <c r="CL75" s="13"/>
    </row>
    <row r="76" spans="1:90" x14ac:dyDescent="0.3">
      <c r="A76" s="447" t="s">
        <v>32</v>
      </c>
      <c r="B76" s="39" t="s">
        <v>33</v>
      </c>
      <c r="C76" s="39"/>
      <c r="D76" s="443">
        <v>1</v>
      </c>
      <c r="E76" s="12"/>
      <c r="F76" s="12"/>
      <c r="G76" s="12"/>
      <c r="H76" s="12"/>
      <c r="I76" s="12"/>
      <c r="J76" s="12"/>
      <c r="K76" s="12"/>
      <c r="L76" s="12"/>
      <c r="M76" s="12"/>
      <c r="N76" s="12"/>
      <c r="O76" s="12"/>
      <c r="P76" s="12"/>
      <c r="Q76" s="12"/>
      <c r="R76" s="12"/>
      <c r="S76" s="12"/>
      <c r="T76" s="12"/>
      <c r="U76" s="12"/>
      <c r="V76" s="12"/>
      <c r="W76" s="12"/>
      <c r="X76" s="12"/>
      <c r="Y76" s="12"/>
      <c r="Z76" s="12"/>
      <c r="AA76" s="12"/>
      <c r="AB76" s="12"/>
      <c r="AC76" s="12"/>
      <c r="AD76" s="12"/>
      <c r="AE76" s="12"/>
      <c r="AF76" s="12"/>
      <c r="AG76" s="12"/>
      <c r="AH76" s="12"/>
      <c r="AI76" s="12"/>
      <c r="AJ76" s="12"/>
      <c r="AK76" s="12"/>
      <c r="AL76" s="12"/>
      <c r="AM76" s="12"/>
      <c r="AN76" s="12"/>
      <c r="AO76" s="12"/>
      <c r="AP76" s="12"/>
      <c r="AQ76" s="12"/>
      <c r="AR76" s="12"/>
      <c r="AS76" s="12"/>
      <c r="AT76" s="12"/>
      <c r="AU76" s="12"/>
      <c r="AV76" s="12"/>
      <c r="AW76" s="12"/>
      <c r="AX76" s="12"/>
      <c r="AY76" s="12"/>
      <c r="AZ76" s="12"/>
      <c r="BA76" s="12"/>
      <c r="BB76" s="12"/>
      <c r="BC76" s="12"/>
      <c r="BD76" s="12"/>
      <c r="BE76" s="12"/>
      <c r="BF76" s="12"/>
      <c r="BG76" s="12"/>
      <c r="BH76" s="12"/>
      <c r="BI76" s="12"/>
      <c r="BJ76" s="12"/>
      <c r="BK76" s="12"/>
      <c r="BL76" s="12"/>
      <c r="BM76" s="12"/>
      <c r="BN76" s="12"/>
      <c r="BO76" s="12"/>
      <c r="BP76" s="12"/>
      <c r="BQ76" s="12"/>
      <c r="BR76" s="12"/>
      <c r="BS76" s="12"/>
      <c r="BT76" s="12"/>
      <c r="BU76" s="12"/>
      <c r="BV76" s="12"/>
      <c r="BW76" s="12"/>
      <c r="BX76" s="12"/>
      <c r="BY76" s="12"/>
      <c r="BZ76" s="12"/>
      <c r="CA76" s="12"/>
      <c r="CB76" s="12"/>
      <c r="CC76" s="12"/>
      <c r="CD76" s="12"/>
      <c r="CE76" s="12"/>
      <c r="CF76" s="12"/>
      <c r="CG76" s="12"/>
      <c r="CH76" s="12"/>
      <c r="CI76" s="12"/>
      <c r="CJ76" s="12"/>
      <c r="CK76" s="12"/>
      <c r="CL76" s="13"/>
    </row>
    <row r="77" spans="1:90" x14ac:dyDescent="0.3">
      <c r="A77" s="448"/>
      <c r="B77" s="39" t="s">
        <v>779</v>
      </c>
      <c r="C77" s="39"/>
      <c r="D77" s="443"/>
      <c r="E77" s="12"/>
      <c r="F77" s="12"/>
      <c r="G77" s="12"/>
      <c r="H77" s="12"/>
      <c r="I77" s="12"/>
      <c r="J77" s="12"/>
      <c r="K77" s="12"/>
      <c r="L77" s="12"/>
      <c r="M77" s="12"/>
      <c r="N77" s="12"/>
      <c r="O77" s="12"/>
      <c r="P77" s="12"/>
      <c r="Q77" s="12"/>
      <c r="R77" s="12"/>
      <c r="S77" s="12"/>
      <c r="T77" s="12"/>
      <c r="U77" s="12"/>
      <c r="V77" s="12"/>
      <c r="W77" s="12"/>
      <c r="X77" s="12"/>
      <c r="Y77" s="12"/>
      <c r="Z77" s="12"/>
      <c r="AA77" s="12"/>
      <c r="AB77" s="12"/>
      <c r="AC77" s="12"/>
      <c r="AD77" s="12"/>
      <c r="AE77" s="12"/>
      <c r="AF77" s="12"/>
      <c r="AG77" s="12"/>
      <c r="AH77" s="12"/>
      <c r="AI77" s="12"/>
      <c r="AJ77" s="12"/>
      <c r="AK77" s="12"/>
      <c r="AL77" s="12"/>
      <c r="AM77" s="12"/>
      <c r="AN77" s="12"/>
      <c r="AO77" s="12"/>
      <c r="AP77" s="12"/>
      <c r="AQ77" s="12"/>
      <c r="AR77" s="12"/>
      <c r="AS77" s="12"/>
      <c r="AT77" s="12"/>
      <c r="AU77" s="12"/>
      <c r="AV77" s="12"/>
      <c r="AW77" s="12"/>
      <c r="AX77" s="12"/>
      <c r="AY77" s="12"/>
      <c r="AZ77" s="12"/>
      <c r="BA77" s="12"/>
      <c r="BB77" s="12"/>
      <c r="BC77" s="12"/>
      <c r="BD77" s="12"/>
      <c r="BE77" s="12"/>
      <c r="BF77" s="12"/>
      <c r="BG77" s="12"/>
      <c r="BH77" s="12"/>
      <c r="BI77" s="12"/>
      <c r="BJ77" s="12"/>
      <c r="BK77" s="12"/>
      <c r="BL77" s="12"/>
      <c r="BM77" s="12"/>
      <c r="BN77" s="12"/>
      <c r="BO77" s="12"/>
      <c r="BP77" s="12"/>
      <c r="BQ77" s="12"/>
      <c r="BR77" s="12"/>
      <c r="BS77" s="12"/>
      <c r="BT77" s="12"/>
      <c r="BU77" s="12"/>
      <c r="BV77" s="12"/>
      <c r="BW77" s="12"/>
      <c r="BX77" s="12"/>
      <c r="BY77" s="12"/>
      <c r="BZ77" s="12"/>
      <c r="CA77" s="12"/>
      <c r="CB77" s="12"/>
      <c r="CC77" s="12"/>
      <c r="CD77" s="12"/>
      <c r="CE77" s="12"/>
      <c r="CF77" s="12"/>
      <c r="CG77" s="12"/>
      <c r="CH77" s="12"/>
      <c r="CI77" s="12"/>
      <c r="CJ77" s="12"/>
      <c r="CK77" s="12"/>
      <c r="CL77" s="13"/>
    </row>
    <row r="78" spans="1:90" x14ac:dyDescent="0.3">
      <c r="A78" s="448"/>
      <c r="B78" s="39"/>
      <c r="C78" s="39"/>
      <c r="D78" s="443"/>
      <c r="E78" s="12"/>
      <c r="F78" s="12"/>
      <c r="G78" s="12"/>
      <c r="H78" s="12"/>
      <c r="I78" s="12"/>
      <c r="J78" s="12"/>
      <c r="K78" s="12"/>
      <c r="L78" s="12"/>
      <c r="M78" s="12"/>
      <c r="N78" s="12"/>
      <c r="O78" s="12"/>
      <c r="P78" s="12"/>
      <c r="Q78" s="12"/>
      <c r="R78" s="12"/>
      <c r="S78" s="12"/>
      <c r="T78" s="12"/>
      <c r="U78" s="12"/>
      <c r="V78" s="12"/>
      <c r="W78" s="12"/>
      <c r="X78" s="12"/>
      <c r="Y78" s="12"/>
      <c r="Z78" s="12"/>
      <c r="AA78" s="12"/>
      <c r="AB78" s="12"/>
      <c r="AC78" s="12"/>
      <c r="AD78" s="12"/>
      <c r="AE78" s="12"/>
      <c r="AF78" s="12"/>
      <c r="AG78" s="12"/>
      <c r="AH78" s="12"/>
      <c r="AI78" s="12"/>
      <c r="AJ78" s="12"/>
      <c r="AK78" s="12"/>
      <c r="AL78" s="12"/>
      <c r="AM78" s="12"/>
      <c r="AN78" s="12"/>
      <c r="AO78" s="12"/>
      <c r="AP78" s="12"/>
      <c r="AQ78" s="12"/>
      <c r="AR78" s="12"/>
      <c r="AS78" s="12"/>
      <c r="AT78" s="12"/>
      <c r="AU78" s="12"/>
      <c r="AV78" s="12"/>
      <c r="AW78" s="12"/>
      <c r="AX78" s="12"/>
      <c r="AY78" s="12"/>
      <c r="AZ78" s="12"/>
      <c r="BA78" s="12"/>
      <c r="BB78" s="12"/>
      <c r="BC78" s="12"/>
      <c r="BD78" s="12"/>
      <c r="BE78" s="12"/>
      <c r="BF78" s="12"/>
      <c r="BG78" s="12"/>
      <c r="BH78" s="12"/>
      <c r="BI78" s="12"/>
      <c r="BJ78" s="12"/>
      <c r="BK78" s="12"/>
      <c r="BL78" s="12"/>
      <c r="BM78" s="12"/>
      <c r="BN78" s="12"/>
      <c r="BO78" s="12"/>
      <c r="BP78" s="12"/>
      <c r="BQ78" s="12"/>
      <c r="BR78" s="12"/>
      <c r="BS78" s="12"/>
      <c r="BT78" s="12"/>
      <c r="BU78" s="12"/>
      <c r="BV78" s="12"/>
      <c r="BW78" s="12"/>
      <c r="BX78" s="12"/>
      <c r="BY78" s="12"/>
      <c r="BZ78" s="12"/>
      <c r="CA78" s="12"/>
      <c r="CB78" s="12"/>
      <c r="CC78" s="12"/>
      <c r="CD78" s="12"/>
      <c r="CE78" s="12"/>
      <c r="CF78" s="12"/>
      <c r="CG78" s="12"/>
      <c r="CH78" s="12"/>
      <c r="CI78" s="12"/>
      <c r="CJ78" s="12"/>
      <c r="CK78" s="12"/>
      <c r="CL78" s="13"/>
    </row>
    <row r="79" spans="1:90" x14ac:dyDescent="0.3">
      <c r="A79" s="448"/>
      <c r="B79" s="39"/>
      <c r="C79" s="39"/>
      <c r="D79" s="443"/>
      <c r="E79" s="12"/>
      <c r="F79" s="12"/>
      <c r="G79" s="12"/>
      <c r="H79" s="12"/>
      <c r="I79" s="12"/>
      <c r="J79" s="12"/>
      <c r="K79" s="12"/>
      <c r="L79" s="12"/>
      <c r="M79" s="12"/>
      <c r="N79" s="12"/>
      <c r="O79" s="12"/>
      <c r="P79" s="12"/>
      <c r="Q79" s="12"/>
      <c r="R79" s="12"/>
      <c r="S79" s="12"/>
      <c r="T79" s="12"/>
      <c r="U79" s="12"/>
      <c r="V79" s="12"/>
      <c r="W79" s="12"/>
      <c r="X79" s="12"/>
      <c r="Y79" s="12"/>
      <c r="Z79" s="12"/>
      <c r="AA79" s="12"/>
      <c r="AB79" s="12"/>
      <c r="AC79" s="12"/>
      <c r="AD79" s="12"/>
      <c r="AE79" s="12"/>
      <c r="AF79" s="12"/>
      <c r="AG79" s="12"/>
      <c r="AH79" s="12"/>
      <c r="AI79" s="12"/>
      <c r="AJ79" s="12"/>
      <c r="AK79" s="12"/>
      <c r="AL79" s="12"/>
      <c r="AM79" s="12"/>
      <c r="AN79" s="12"/>
      <c r="AO79" s="12"/>
      <c r="AP79" s="12"/>
      <c r="AQ79" s="12"/>
      <c r="AR79" s="12"/>
      <c r="AS79" s="12"/>
      <c r="AT79" s="12"/>
      <c r="AU79" s="12"/>
      <c r="AV79" s="12"/>
      <c r="AW79" s="12"/>
      <c r="AX79" s="12"/>
      <c r="AY79" s="12"/>
      <c r="AZ79" s="12"/>
      <c r="BA79" s="12"/>
      <c r="BB79" s="12"/>
      <c r="BC79" s="12"/>
      <c r="BD79" s="12"/>
      <c r="BE79" s="12"/>
      <c r="BF79" s="12"/>
      <c r="BG79" s="12"/>
      <c r="BH79" s="12"/>
      <c r="BI79" s="12"/>
      <c r="BJ79" s="12"/>
      <c r="BK79" s="12"/>
      <c r="BL79" s="12"/>
      <c r="BM79" s="12"/>
      <c r="BN79" s="12"/>
      <c r="BO79" s="12"/>
      <c r="BP79" s="12"/>
      <c r="BQ79" s="12"/>
      <c r="BR79" s="12"/>
      <c r="BS79" s="12"/>
      <c r="BT79" s="12"/>
      <c r="BU79" s="12"/>
      <c r="BV79" s="12"/>
      <c r="BW79" s="12"/>
      <c r="BX79" s="12"/>
      <c r="BY79" s="12"/>
      <c r="BZ79" s="12"/>
      <c r="CA79" s="12"/>
      <c r="CB79" s="12"/>
      <c r="CC79" s="12"/>
      <c r="CD79" s="12"/>
      <c r="CE79" s="12"/>
      <c r="CF79" s="12"/>
      <c r="CG79" s="12"/>
      <c r="CH79" s="12"/>
      <c r="CI79" s="12"/>
      <c r="CJ79" s="12"/>
      <c r="CK79" s="12"/>
      <c r="CL79" s="13"/>
    </row>
    <row r="80" spans="1:90" x14ac:dyDescent="0.3">
      <c r="A80" s="449" t="s">
        <v>3</v>
      </c>
      <c r="B80" s="16" t="s">
        <v>4</v>
      </c>
      <c r="C80" s="168">
        <v>4.4999999999999998E-2</v>
      </c>
      <c r="D80" s="481">
        <v>1</v>
      </c>
      <c r="E80" s="12"/>
      <c r="F80" s="12"/>
      <c r="G80" s="12"/>
      <c r="H80" s="12"/>
      <c r="I80" s="12"/>
      <c r="J80" s="12"/>
      <c r="K80" s="12"/>
      <c r="L80" s="12"/>
      <c r="M80" s="12"/>
      <c r="N80" s="12"/>
      <c r="O80" s="12"/>
      <c r="P80" s="12"/>
      <c r="Q80" s="12"/>
      <c r="R80" s="12"/>
      <c r="S80" s="12"/>
      <c r="T80" s="12"/>
      <c r="U80" s="12"/>
      <c r="V80" s="12"/>
      <c r="W80" s="12"/>
      <c r="X80" s="12"/>
      <c r="Y80" s="12"/>
      <c r="Z80" s="12"/>
      <c r="AA80" s="12"/>
      <c r="AB80" s="12"/>
      <c r="AC80" s="12"/>
      <c r="AD80" s="12"/>
      <c r="AE80" s="12"/>
      <c r="AF80" s="12"/>
      <c r="AG80" s="12"/>
      <c r="AH80" s="12"/>
      <c r="AI80" s="12"/>
      <c r="AJ80" s="12"/>
      <c r="AK80" s="12"/>
      <c r="AL80" s="12"/>
      <c r="AM80" s="12"/>
      <c r="AN80" s="12"/>
      <c r="AO80" s="12"/>
      <c r="AP80" s="12"/>
      <c r="AQ80" s="12"/>
      <c r="AR80" s="12"/>
      <c r="AS80" s="12"/>
      <c r="AT80" s="12"/>
      <c r="AU80" s="12"/>
      <c r="AV80" s="12"/>
      <c r="AW80" s="12"/>
      <c r="AX80" s="12"/>
      <c r="AY80" s="12"/>
      <c r="AZ80" s="12"/>
      <c r="BA80" s="12"/>
      <c r="BB80" s="12"/>
      <c r="BC80" s="12"/>
      <c r="BD80" s="12"/>
      <c r="BE80" s="12"/>
      <c r="BF80" s="12"/>
      <c r="BG80" s="12"/>
      <c r="BH80" s="12"/>
      <c r="BI80" s="12"/>
      <c r="BJ80" s="12"/>
      <c r="BK80" s="12"/>
      <c r="BL80" s="12"/>
      <c r="BM80" s="12"/>
      <c r="BN80" s="12"/>
      <c r="BO80" s="12"/>
      <c r="BP80" s="12"/>
      <c r="BQ80" s="12"/>
      <c r="BR80" s="12"/>
      <c r="BS80" s="12"/>
      <c r="BT80" s="12"/>
      <c r="BU80" s="12"/>
      <c r="BV80" s="12"/>
      <c r="BW80" s="12"/>
      <c r="BX80" s="12"/>
      <c r="BY80" s="12"/>
      <c r="BZ80" s="12"/>
      <c r="CA80" s="12"/>
      <c r="CB80" s="12"/>
      <c r="CC80" s="12"/>
      <c r="CD80" s="12"/>
      <c r="CE80" s="12"/>
      <c r="CF80" s="12"/>
      <c r="CG80" s="12"/>
      <c r="CH80" s="12"/>
      <c r="CI80" s="12"/>
      <c r="CJ80" s="12"/>
      <c r="CK80" s="12"/>
      <c r="CL80" s="13"/>
    </row>
    <row r="81" spans="1:90" x14ac:dyDescent="0.3">
      <c r="A81" s="450"/>
      <c r="B81" s="17" t="s">
        <v>780</v>
      </c>
      <c r="C81" s="18"/>
      <c r="D81" s="482"/>
      <c r="E81" s="12"/>
      <c r="F81" s="12"/>
      <c r="G81" s="12"/>
      <c r="H81" s="12"/>
      <c r="I81" s="12"/>
      <c r="J81" s="12"/>
      <c r="K81" s="12"/>
      <c r="L81" s="12"/>
      <c r="M81" s="12"/>
      <c r="N81" s="12"/>
      <c r="O81" s="12"/>
      <c r="P81" s="12"/>
      <c r="Q81" s="12"/>
      <c r="R81" s="12"/>
      <c r="S81" s="12"/>
      <c r="T81" s="12"/>
      <c r="U81" s="12"/>
      <c r="V81" s="12"/>
      <c r="W81" s="12"/>
      <c r="X81" s="12"/>
      <c r="Y81" s="12"/>
      <c r="Z81" s="12"/>
      <c r="AA81" s="12"/>
      <c r="AB81" s="12"/>
      <c r="AC81" s="12"/>
      <c r="AD81" s="12"/>
      <c r="AE81" s="12"/>
      <c r="AF81" s="12"/>
      <c r="AG81" s="12"/>
      <c r="AH81" s="12"/>
      <c r="AI81" s="12"/>
      <c r="AJ81" s="12"/>
      <c r="AK81" s="12"/>
      <c r="AL81" s="12"/>
      <c r="AM81" s="12"/>
      <c r="AN81" s="12"/>
      <c r="AO81" s="12"/>
      <c r="AP81" s="12"/>
      <c r="AQ81" s="12"/>
      <c r="AR81" s="12"/>
      <c r="AS81" s="12"/>
      <c r="AT81" s="12"/>
      <c r="AU81" s="12"/>
      <c r="AV81" s="12"/>
      <c r="AW81" s="12"/>
      <c r="AX81" s="12"/>
      <c r="AY81" s="12"/>
      <c r="AZ81" s="12"/>
      <c r="BA81" s="12"/>
      <c r="BB81" s="12"/>
      <c r="BC81" s="12"/>
      <c r="BD81" s="12"/>
      <c r="BE81" s="12"/>
      <c r="BF81" s="12"/>
      <c r="BG81" s="12"/>
      <c r="BH81" s="12"/>
      <c r="BI81" s="12"/>
      <c r="BJ81" s="12"/>
      <c r="BK81" s="12"/>
      <c r="BL81" s="12"/>
      <c r="BM81" s="12"/>
      <c r="BN81" s="12"/>
      <c r="BO81" s="12"/>
      <c r="BP81" s="12"/>
      <c r="BQ81" s="12"/>
      <c r="BR81" s="12"/>
      <c r="BS81" s="12"/>
      <c r="BT81" s="12"/>
      <c r="BU81" s="12"/>
      <c r="BV81" s="12"/>
      <c r="BW81" s="12"/>
      <c r="BX81" s="12"/>
      <c r="BY81" s="12"/>
      <c r="BZ81" s="12"/>
      <c r="CA81" s="12"/>
      <c r="CB81" s="12"/>
      <c r="CC81" s="12"/>
      <c r="CD81" s="12"/>
      <c r="CE81" s="12"/>
      <c r="CF81" s="12"/>
      <c r="CG81" s="12"/>
      <c r="CH81" s="12"/>
      <c r="CI81" s="12"/>
      <c r="CJ81" s="12"/>
      <c r="CK81" s="12"/>
      <c r="CL81" s="13"/>
    </row>
    <row r="82" spans="1:90" x14ac:dyDescent="0.3">
      <c r="A82" s="451"/>
      <c r="B82" s="19"/>
      <c r="C82" s="20"/>
      <c r="D82" s="459"/>
      <c r="E82" s="12"/>
      <c r="F82" s="12"/>
      <c r="G82" s="12"/>
      <c r="H82" s="12"/>
      <c r="I82" s="12"/>
      <c r="J82" s="12"/>
      <c r="K82" s="12"/>
      <c r="L82" s="12"/>
      <c r="M82" s="12"/>
      <c r="N82" s="12"/>
      <c r="O82" s="12"/>
      <c r="P82" s="12"/>
      <c r="Q82" s="12"/>
      <c r="R82" s="12"/>
      <c r="S82" s="12"/>
      <c r="T82" s="12"/>
      <c r="U82" s="12"/>
      <c r="V82" s="12"/>
      <c r="W82" s="12"/>
      <c r="X82" s="12"/>
      <c r="Y82" s="12"/>
      <c r="Z82" s="12"/>
      <c r="AA82" s="12"/>
      <c r="AB82" s="12"/>
      <c r="AC82" s="12"/>
      <c r="AD82" s="12"/>
      <c r="AE82" s="12"/>
      <c r="AF82" s="12"/>
      <c r="AG82" s="12"/>
      <c r="AH82" s="12"/>
      <c r="AI82" s="12"/>
      <c r="AJ82" s="12"/>
      <c r="AK82" s="12"/>
      <c r="AL82" s="12"/>
      <c r="AM82" s="12"/>
      <c r="AN82" s="12"/>
      <c r="AO82" s="12"/>
      <c r="AP82" s="12"/>
      <c r="AQ82" s="12"/>
      <c r="AR82" s="12"/>
      <c r="AS82" s="12"/>
      <c r="AT82" s="12"/>
      <c r="AU82" s="12"/>
      <c r="AV82" s="12"/>
      <c r="AW82" s="12"/>
      <c r="AX82" s="12"/>
      <c r="AY82" s="12"/>
      <c r="AZ82" s="12"/>
      <c r="BA82" s="12"/>
      <c r="BB82" s="12"/>
      <c r="BC82" s="12"/>
      <c r="BD82" s="12"/>
      <c r="BE82" s="12"/>
      <c r="BF82" s="12"/>
      <c r="BG82" s="12"/>
      <c r="BH82" s="12"/>
      <c r="BI82" s="12"/>
      <c r="BJ82" s="12"/>
      <c r="BK82" s="12"/>
      <c r="BL82" s="12"/>
      <c r="BM82" s="12"/>
      <c r="BN82" s="12"/>
      <c r="BO82" s="12"/>
      <c r="BP82" s="12"/>
      <c r="BQ82" s="12"/>
      <c r="BR82" s="12"/>
      <c r="BS82" s="12"/>
      <c r="BT82" s="12"/>
      <c r="BU82" s="12"/>
      <c r="BV82" s="12"/>
      <c r="BW82" s="12"/>
      <c r="BX82" s="12"/>
      <c r="BY82" s="12"/>
      <c r="BZ82" s="12"/>
      <c r="CA82" s="12"/>
      <c r="CB82" s="12"/>
      <c r="CC82" s="12"/>
      <c r="CD82" s="12"/>
      <c r="CE82" s="12"/>
      <c r="CF82" s="12"/>
      <c r="CG82" s="12"/>
      <c r="CH82" s="12"/>
      <c r="CI82" s="12"/>
      <c r="CJ82" s="12"/>
      <c r="CK82" s="12"/>
      <c r="CL82" s="13"/>
    </row>
    <row r="83" spans="1:90" x14ac:dyDescent="0.3">
      <c r="A83" s="9" t="s">
        <v>23</v>
      </c>
      <c r="B83" s="147" t="s">
        <v>2</v>
      </c>
      <c r="C83" s="81">
        <v>0</v>
      </c>
      <c r="D83" s="147" t="s">
        <v>571</v>
      </c>
      <c r="E83" s="81">
        <v>0</v>
      </c>
      <c r="F83" s="10"/>
      <c r="G83" s="10"/>
      <c r="H83" s="10"/>
      <c r="I83" s="10"/>
      <c r="J83" s="10"/>
      <c r="K83" s="10"/>
      <c r="L83" s="10"/>
      <c r="M83" s="10"/>
      <c r="N83" s="10"/>
      <c r="O83" s="10"/>
      <c r="P83" s="10"/>
      <c r="Q83" s="10"/>
      <c r="R83" s="10"/>
      <c r="S83" s="10"/>
      <c r="T83" s="10"/>
      <c r="U83" s="10"/>
      <c r="V83" s="10"/>
      <c r="W83" s="10"/>
      <c r="X83" s="10"/>
      <c r="Y83" s="10"/>
      <c r="Z83" s="10"/>
      <c r="AA83" s="10"/>
      <c r="AB83" s="10"/>
      <c r="AC83" s="10"/>
      <c r="AD83" s="10"/>
      <c r="AE83" s="10"/>
      <c r="AF83" s="10"/>
      <c r="AG83" s="10"/>
      <c r="AH83" s="10"/>
      <c r="AI83" s="10"/>
      <c r="AJ83" s="10"/>
      <c r="AK83" s="10"/>
      <c r="AL83" s="10"/>
      <c r="AM83" s="10"/>
      <c r="AN83" s="10"/>
      <c r="AO83" s="10"/>
      <c r="AP83" s="10"/>
      <c r="AQ83" s="10"/>
      <c r="AR83" s="10"/>
      <c r="AS83" s="10"/>
      <c r="AT83" s="10"/>
      <c r="AU83" s="10"/>
      <c r="AV83" s="10"/>
      <c r="AW83" s="10"/>
      <c r="AX83" s="10"/>
      <c r="AY83" s="10"/>
      <c r="AZ83" s="10"/>
      <c r="BA83" s="10"/>
      <c r="BB83" s="10"/>
      <c r="BC83" s="10"/>
      <c r="BD83" s="10"/>
      <c r="BE83" s="10"/>
      <c r="BF83" s="10"/>
      <c r="BG83" s="10"/>
      <c r="BH83" s="10"/>
      <c r="BI83" s="10"/>
      <c r="BJ83" s="10"/>
      <c r="BK83" s="10"/>
      <c r="BL83" s="10"/>
      <c r="BM83" s="10"/>
      <c r="BN83" s="10"/>
      <c r="BO83" s="10"/>
      <c r="BP83" s="10"/>
      <c r="BQ83" s="10"/>
      <c r="BR83" s="10"/>
      <c r="BS83" s="10"/>
      <c r="BT83" s="10"/>
      <c r="BU83" s="10"/>
      <c r="BV83" s="10"/>
      <c r="BW83" s="10"/>
      <c r="BX83" s="10"/>
      <c r="BY83" s="10"/>
      <c r="BZ83" s="10"/>
      <c r="CA83" s="10"/>
      <c r="CB83" s="10"/>
      <c r="CC83" s="10"/>
      <c r="CD83" s="10"/>
      <c r="CE83" s="10"/>
      <c r="CF83" s="10"/>
      <c r="CG83" s="10"/>
      <c r="CH83" s="10"/>
      <c r="CI83" s="10"/>
      <c r="CJ83" s="10"/>
      <c r="CK83" s="10"/>
      <c r="CL83" s="11"/>
    </row>
    <row r="84" spans="1:90" ht="14.4" customHeight="1" x14ac:dyDescent="0.3">
      <c r="A84" s="447" t="s">
        <v>24</v>
      </c>
      <c r="B84" s="39" t="s">
        <v>25</v>
      </c>
      <c r="C84" s="39"/>
      <c r="D84" s="443">
        <v>1</v>
      </c>
      <c r="H84" s="12"/>
      <c r="I84" s="12"/>
      <c r="J84" s="12"/>
      <c r="K84" s="12"/>
      <c r="L84" s="12"/>
      <c r="M84" s="12"/>
      <c r="N84" s="12"/>
      <c r="O84" s="12"/>
      <c r="P84" s="12"/>
      <c r="Q84" s="12"/>
      <c r="R84" s="12"/>
      <c r="S84" s="12"/>
      <c r="T84" s="12"/>
      <c r="U84" s="12"/>
      <c r="V84" s="12"/>
      <c r="W84" s="12"/>
      <c r="X84" s="12"/>
      <c r="Y84" s="12"/>
      <c r="Z84" s="12"/>
      <c r="AA84" s="12"/>
      <c r="AB84" s="12"/>
      <c r="AC84" s="12"/>
      <c r="AD84" s="12"/>
      <c r="AE84" s="12"/>
      <c r="AF84" s="12"/>
      <c r="AG84" s="12"/>
      <c r="AH84" s="12"/>
      <c r="AI84" s="12"/>
      <c r="AJ84" s="12"/>
      <c r="AK84" s="12"/>
      <c r="AL84" s="12"/>
      <c r="AM84" s="12"/>
      <c r="AN84" s="12"/>
      <c r="AO84" s="12"/>
      <c r="AP84" s="12"/>
      <c r="AQ84" s="12"/>
      <c r="AR84" s="12"/>
      <c r="AS84" s="12"/>
      <c r="AT84" s="12"/>
      <c r="AU84" s="12"/>
      <c r="AV84" s="12"/>
      <c r="AW84" s="12"/>
      <c r="AX84" s="12"/>
      <c r="AY84" s="12"/>
      <c r="AZ84" s="12"/>
      <c r="BA84" s="12"/>
      <c r="BB84" s="12"/>
      <c r="BC84" s="12"/>
      <c r="BD84" s="12"/>
      <c r="BE84" s="12"/>
      <c r="BF84" s="12"/>
      <c r="BG84" s="12"/>
      <c r="BH84" s="12"/>
      <c r="BI84" s="12"/>
      <c r="BJ84" s="12"/>
      <c r="BK84" s="12"/>
      <c r="BL84" s="12"/>
      <c r="BM84" s="12"/>
      <c r="BN84" s="12"/>
      <c r="BO84" s="12"/>
      <c r="BP84" s="12"/>
      <c r="BQ84" s="12"/>
      <c r="BR84" s="12"/>
      <c r="BS84" s="12"/>
      <c r="BT84" s="12"/>
      <c r="BU84" s="12"/>
      <c r="BV84" s="12"/>
      <c r="BW84" s="12"/>
      <c r="BX84" s="12"/>
      <c r="BY84" s="12"/>
      <c r="BZ84" s="12"/>
      <c r="CA84" s="12"/>
      <c r="CB84" s="12"/>
      <c r="CC84" s="12"/>
      <c r="CD84" s="12"/>
      <c r="CE84" s="12"/>
      <c r="CF84" s="12"/>
      <c r="CG84" s="12"/>
      <c r="CH84" s="12"/>
      <c r="CI84" s="12"/>
      <c r="CJ84" s="12"/>
      <c r="CK84" s="12"/>
      <c r="CL84" s="13"/>
    </row>
    <row r="85" spans="1:90" x14ac:dyDescent="0.3">
      <c r="A85" s="448"/>
      <c r="B85" s="39" t="s">
        <v>27</v>
      </c>
      <c r="C85" s="39"/>
      <c r="D85" s="443"/>
      <c r="H85" s="12"/>
      <c r="I85" s="12"/>
      <c r="J85" s="12"/>
      <c r="K85" s="12"/>
      <c r="L85" s="12"/>
      <c r="M85" s="12"/>
      <c r="N85" s="12"/>
      <c r="O85" s="12"/>
      <c r="P85" s="12"/>
      <c r="Q85" s="12"/>
      <c r="R85" s="12"/>
      <c r="S85" s="12"/>
      <c r="T85" s="12"/>
      <c r="U85" s="12"/>
      <c r="V85" s="12"/>
      <c r="W85" s="12"/>
      <c r="X85" s="12"/>
      <c r="Y85" s="12"/>
      <c r="Z85" s="12"/>
      <c r="AA85" s="12"/>
      <c r="AB85" s="12"/>
      <c r="AC85" s="12"/>
      <c r="AD85" s="12"/>
      <c r="AE85" s="12"/>
      <c r="AF85" s="12"/>
      <c r="AG85" s="12"/>
      <c r="AH85" s="12"/>
      <c r="AI85" s="12"/>
      <c r="AJ85" s="12"/>
      <c r="AK85" s="12"/>
      <c r="AL85" s="12"/>
      <c r="AM85" s="12"/>
      <c r="AN85" s="12"/>
      <c r="AO85" s="12"/>
      <c r="AP85" s="12"/>
      <c r="AQ85" s="12"/>
      <c r="AR85" s="12"/>
      <c r="AS85" s="12"/>
      <c r="AT85" s="12"/>
      <c r="AU85" s="12"/>
      <c r="AV85" s="12"/>
      <c r="AW85" s="12"/>
      <c r="AX85" s="12"/>
      <c r="AY85" s="12"/>
      <c r="AZ85" s="12"/>
      <c r="BA85" s="12"/>
      <c r="BB85" s="12"/>
      <c r="BC85" s="12"/>
      <c r="BD85" s="12"/>
      <c r="BE85" s="12"/>
      <c r="BF85" s="12"/>
      <c r="BG85" s="12"/>
      <c r="BH85" s="12"/>
      <c r="BI85" s="12"/>
      <c r="BJ85" s="12"/>
      <c r="BK85" s="12"/>
      <c r="BL85" s="12"/>
      <c r="BM85" s="12"/>
      <c r="BN85" s="12"/>
      <c r="BO85" s="12"/>
      <c r="BP85" s="12"/>
      <c r="BQ85" s="12"/>
      <c r="BR85" s="12"/>
      <c r="BS85" s="12"/>
      <c r="BT85" s="12"/>
      <c r="BU85" s="12"/>
      <c r="BV85" s="12"/>
      <c r="BW85" s="12"/>
      <c r="BX85" s="12"/>
      <c r="BY85" s="12"/>
      <c r="BZ85" s="12"/>
      <c r="CA85" s="12"/>
      <c r="CB85" s="12"/>
      <c r="CC85" s="12"/>
      <c r="CD85" s="12"/>
      <c r="CE85" s="12"/>
      <c r="CF85" s="12"/>
      <c r="CG85" s="12"/>
      <c r="CH85" s="12"/>
      <c r="CI85" s="12"/>
      <c r="CJ85" s="12"/>
      <c r="CK85" s="12"/>
      <c r="CL85" s="13"/>
    </row>
    <row r="86" spans="1:90" x14ac:dyDescent="0.3">
      <c r="A86" s="448"/>
      <c r="B86" s="39" t="s">
        <v>28</v>
      </c>
      <c r="C86" s="39"/>
      <c r="D86" s="443"/>
      <c r="H86" s="12"/>
      <c r="I86" s="12"/>
      <c r="J86" s="12"/>
      <c r="K86" s="12"/>
      <c r="L86" s="12"/>
      <c r="M86" s="12"/>
      <c r="N86" s="12"/>
      <c r="O86" s="12"/>
      <c r="P86" s="12"/>
      <c r="Q86" s="12"/>
      <c r="R86" s="12"/>
      <c r="S86" s="12"/>
      <c r="T86" s="12"/>
      <c r="U86" s="12"/>
      <c r="V86" s="12"/>
      <c r="W86" s="12"/>
      <c r="X86" s="12"/>
      <c r="Y86" s="12"/>
      <c r="Z86" s="12"/>
      <c r="AA86" s="12"/>
      <c r="AB86" s="12"/>
      <c r="AC86" s="12"/>
      <c r="AD86" s="12"/>
      <c r="AE86" s="12"/>
      <c r="AF86" s="12"/>
      <c r="AG86" s="12"/>
      <c r="AH86" s="12"/>
      <c r="AI86" s="12"/>
      <c r="AJ86" s="12"/>
      <c r="AK86" s="12"/>
      <c r="AL86" s="12"/>
      <c r="AM86" s="12"/>
      <c r="AN86" s="12"/>
      <c r="AO86" s="12"/>
      <c r="AP86" s="12"/>
      <c r="AQ86" s="12"/>
      <c r="AR86" s="12"/>
      <c r="AS86" s="12"/>
      <c r="AT86" s="12"/>
      <c r="AU86" s="12"/>
      <c r="AV86" s="12"/>
      <c r="AW86" s="12"/>
      <c r="AX86" s="12"/>
      <c r="AY86" s="12"/>
      <c r="AZ86" s="12"/>
      <c r="BA86" s="12"/>
      <c r="BB86" s="12"/>
      <c r="BC86" s="12"/>
      <c r="BD86" s="12"/>
      <c r="BE86" s="12"/>
      <c r="BF86" s="12"/>
      <c r="BG86" s="12"/>
      <c r="BH86" s="12"/>
      <c r="BI86" s="12"/>
      <c r="BJ86" s="12"/>
      <c r="BK86" s="12"/>
      <c r="BL86" s="12"/>
      <c r="BM86" s="12"/>
      <c r="BN86" s="12"/>
      <c r="BO86" s="12"/>
      <c r="BP86" s="12"/>
      <c r="BQ86" s="12"/>
      <c r="BR86" s="12"/>
      <c r="BS86" s="12"/>
      <c r="BT86" s="12"/>
      <c r="BU86" s="12"/>
      <c r="BV86" s="12"/>
      <c r="BW86" s="12"/>
      <c r="BX86" s="12"/>
      <c r="BY86" s="12"/>
      <c r="BZ86" s="12"/>
      <c r="CA86" s="12"/>
      <c r="CB86" s="12"/>
      <c r="CC86" s="12"/>
      <c r="CD86" s="12"/>
      <c r="CE86" s="12"/>
      <c r="CF86" s="12"/>
      <c r="CG86" s="12"/>
      <c r="CH86" s="12"/>
      <c r="CI86" s="12"/>
      <c r="CJ86" s="12"/>
      <c r="CK86" s="12"/>
      <c r="CL86" s="13"/>
    </row>
    <row r="87" spans="1:90" x14ac:dyDescent="0.3">
      <c r="A87" s="448"/>
      <c r="B87" s="39" t="s">
        <v>781</v>
      </c>
      <c r="C87" s="39"/>
      <c r="D87" s="443"/>
      <c r="H87" s="12"/>
      <c r="I87" s="12"/>
      <c r="J87" s="12"/>
      <c r="K87" s="12"/>
      <c r="L87" s="12"/>
      <c r="M87" s="12"/>
      <c r="N87" s="12"/>
      <c r="O87" s="12"/>
      <c r="P87" s="12"/>
      <c r="Q87" s="12"/>
      <c r="R87" s="12"/>
      <c r="S87" s="12"/>
      <c r="T87" s="12"/>
      <c r="U87" s="12"/>
      <c r="V87" s="12"/>
      <c r="W87" s="12"/>
      <c r="X87" s="12"/>
      <c r="Y87" s="12"/>
      <c r="Z87" s="12"/>
      <c r="AA87" s="12"/>
      <c r="AB87" s="12"/>
      <c r="AC87" s="12"/>
      <c r="AD87" s="12"/>
      <c r="AE87" s="12"/>
      <c r="AF87" s="12"/>
      <c r="AG87" s="12"/>
      <c r="AH87" s="12"/>
      <c r="AI87" s="12"/>
      <c r="AJ87" s="12"/>
      <c r="AK87" s="12"/>
      <c r="AL87" s="12"/>
      <c r="AM87" s="12"/>
      <c r="AN87" s="12"/>
      <c r="AO87" s="12"/>
      <c r="AP87" s="12"/>
      <c r="AQ87" s="12"/>
      <c r="AR87" s="12"/>
      <c r="AS87" s="12"/>
      <c r="AT87" s="12"/>
      <c r="AU87" s="12"/>
      <c r="AV87" s="12"/>
      <c r="AW87" s="12"/>
      <c r="AX87" s="12"/>
      <c r="AY87" s="12"/>
      <c r="AZ87" s="12"/>
      <c r="BA87" s="12"/>
      <c r="BB87" s="12"/>
      <c r="BC87" s="12"/>
      <c r="BD87" s="12"/>
      <c r="BE87" s="12"/>
      <c r="BF87" s="12"/>
      <c r="BG87" s="12"/>
      <c r="BH87" s="12"/>
      <c r="BI87" s="12"/>
      <c r="BJ87" s="12"/>
      <c r="BK87" s="12"/>
      <c r="BL87" s="12"/>
      <c r="BM87" s="12"/>
      <c r="BN87" s="12"/>
      <c r="BO87" s="12"/>
      <c r="BP87" s="12"/>
      <c r="BQ87" s="12"/>
      <c r="BR87" s="12"/>
      <c r="BS87" s="12"/>
      <c r="BT87" s="12"/>
      <c r="BU87" s="12"/>
      <c r="BV87" s="12"/>
      <c r="BW87" s="12"/>
      <c r="BX87" s="12"/>
      <c r="BY87" s="12"/>
      <c r="BZ87" s="12"/>
      <c r="CA87" s="12"/>
      <c r="CB87" s="12"/>
      <c r="CC87" s="12"/>
      <c r="CD87" s="12"/>
      <c r="CE87" s="12"/>
      <c r="CF87" s="12"/>
      <c r="CG87" s="12"/>
      <c r="CH87" s="12"/>
      <c r="CI87" s="12"/>
      <c r="CJ87" s="12"/>
      <c r="CK87" s="12"/>
      <c r="CL87" s="13"/>
    </row>
    <row r="88" spans="1:90" x14ac:dyDescent="0.3">
      <c r="A88" s="447" t="s">
        <v>26</v>
      </c>
      <c r="B88" s="39" t="s">
        <v>18</v>
      </c>
      <c r="C88" s="39"/>
      <c r="D88" s="481">
        <v>1</v>
      </c>
      <c r="H88" s="12"/>
      <c r="I88" s="12"/>
      <c r="J88" s="12"/>
      <c r="K88" s="12"/>
      <c r="L88" s="12"/>
      <c r="M88" s="12"/>
      <c r="N88" s="12"/>
      <c r="O88" s="12"/>
      <c r="P88" s="12"/>
      <c r="Q88" s="12"/>
      <c r="R88" s="12"/>
      <c r="S88" s="12"/>
      <c r="T88" s="12"/>
      <c r="U88" s="12"/>
      <c r="V88" s="12"/>
      <c r="W88" s="12"/>
      <c r="X88" s="12"/>
      <c r="Y88" s="12"/>
      <c r="Z88" s="12"/>
      <c r="AA88" s="12"/>
      <c r="AB88" s="12"/>
      <c r="AC88" s="12"/>
      <c r="AD88" s="12"/>
      <c r="AE88" s="12"/>
      <c r="AF88" s="12"/>
      <c r="AG88" s="12"/>
      <c r="AH88" s="12"/>
      <c r="AI88" s="12"/>
      <c r="AJ88" s="12"/>
      <c r="AK88" s="12"/>
      <c r="AL88" s="12"/>
      <c r="AM88" s="12"/>
      <c r="AN88" s="12"/>
      <c r="AO88" s="12"/>
      <c r="AP88" s="12"/>
      <c r="AQ88" s="12"/>
      <c r="AR88" s="12"/>
      <c r="AS88" s="12"/>
      <c r="AT88" s="12"/>
      <c r="AU88" s="12"/>
      <c r="AV88" s="12"/>
      <c r="AW88" s="12"/>
      <c r="AX88" s="12"/>
      <c r="AY88" s="12"/>
      <c r="AZ88" s="12"/>
      <c r="BA88" s="12"/>
      <c r="BB88" s="12"/>
      <c r="BC88" s="12"/>
      <c r="BD88" s="12"/>
      <c r="BE88" s="12"/>
      <c r="BF88" s="12"/>
      <c r="BG88" s="12"/>
      <c r="BH88" s="12"/>
      <c r="BI88" s="12"/>
      <c r="BJ88" s="12"/>
      <c r="BK88" s="12"/>
      <c r="BL88" s="12"/>
      <c r="BM88" s="12"/>
      <c r="BN88" s="12"/>
      <c r="BO88" s="12"/>
      <c r="BP88" s="12"/>
      <c r="BQ88" s="12"/>
      <c r="BR88" s="12"/>
      <c r="BS88" s="12"/>
      <c r="BT88" s="12"/>
      <c r="BU88" s="12"/>
      <c r="BV88" s="12"/>
      <c r="BW88" s="12"/>
      <c r="BX88" s="12"/>
      <c r="BY88" s="12"/>
      <c r="BZ88" s="12"/>
      <c r="CA88" s="12"/>
      <c r="CB88" s="12"/>
      <c r="CC88" s="12"/>
      <c r="CD88" s="12"/>
      <c r="CE88" s="12"/>
      <c r="CF88" s="12"/>
      <c r="CG88" s="12"/>
      <c r="CH88" s="12"/>
      <c r="CI88" s="12"/>
      <c r="CJ88" s="12"/>
      <c r="CK88" s="12"/>
      <c r="CL88" s="13"/>
    </row>
    <row r="89" spans="1:90" x14ac:dyDescent="0.3">
      <c r="A89" s="448"/>
      <c r="B89" s="39" t="s">
        <v>20</v>
      </c>
      <c r="C89" s="39"/>
      <c r="D89" s="483"/>
      <c r="H89" s="12"/>
      <c r="I89" s="12"/>
      <c r="J89" s="12"/>
      <c r="K89" s="12"/>
      <c r="L89" s="12"/>
      <c r="M89" s="12"/>
      <c r="N89" s="12"/>
      <c r="O89" s="12"/>
      <c r="P89" s="12"/>
      <c r="Q89" s="12"/>
      <c r="R89" s="12"/>
      <c r="S89" s="12"/>
      <c r="T89" s="12"/>
      <c r="U89" s="12"/>
      <c r="V89" s="12"/>
      <c r="W89" s="12"/>
      <c r="X89" s="12"/>
      <c r="Y89" s="12"/>
      <c r="Z89" s="12"/>
      <c r="AA89" s="12"/>
      <c r="AB89" s="12"/>
      <c r="AC89" s="12"/>
      <c r="AD89" s="12"/>
      <c r="AE89" s="12"/>
      <c r="AF89" s="12"/>
      <c r="AG89" s="12"/>
      <c r="AH89" s="12"/>
      <c r="AI89" s="12"/>
      <c r="AJ89" s="12"/>
      <c r="AK89" s="12"/>
      <c r="AL89" s="12"/>
      <c r="AM89" s="12"/>
      <c r="AN89" s="12"/>
      <c r="AO89" s="12"/>
      <c r="AP89" s="12"/>
      <c r="AQ89" s="12"/>
      <c r="AR89" s="12"/>
      <c r="AS89" s="12"/>
      <c r="AT89" s="12"/>
      <c r="AU89" s="12"/>
      <c r="AV89" s="12"/>
      <c r="AW89" s="12"/>
      <c r="AX89" s="12"/>
      <c r="AY89" s="12"/>
      <c r="AZ89" s="12"/>
      <c r="BA89" s="12"/>
      <c r="BB89" s="12"/>
      <c r="BC89" s="12"/>
      <c r="BD89" s="12"/>
      <c r="BE89" s="12"/>
      <c r="BF89" s="12"/>
      <c r="BG89" s="12"/>
      <c r="BH89" s="12"/>
      <c r="BI89" s="12"/>
      <c r="BJ89" s="12"/>
      <c r="BK89" s="12"/>
      <c r="BL89" s="12"/>
      <c r="BM89" s="12"/>
      <c r="BN89" s="12"/>
      <c r="BO89" s="12"/>
      <c r="BP89" s="12"/>
      <c r="BQ89" s="12"/>
      <c r="BR89" s="12"/>
      <c r="BS89" s="12"/>
      <c r="BT89" s="12"/>
      <c r="BU89" s="12"/>
      <c r="BV89" s="12"/>
      <c r="BW89" s="12"/>
      <c r="BX89" s="12"/>
      <c r="BY89" s="12"/>
      <c r="BZ89" s="12"/>
      <c r="CA89" s="12"/>
      <c r="CB89" s="12"/>
      <c r="CC89" s="12"/>
      <c r="CD89" s="12"/>
      <c r="CE89" s="12"/>
      <c r="CF89" s="12"/>
      <c r="CG89" s="12"/>
      <c r="CH89" s="12"/>
      <c r="CI89" s="12"/>
      <c r="CJ89" s="12"/>
      <c r="CK89" s="12"/>
      <c r="CL89" s="13"/>
    </row>
    <row r="90" spans="1:90" x14ac:dyDescent="0.3">
      <c r="A90" s="448"/>
      <c r="B90" s="39" t="s">
        <v>22</v>
      </c>
      <c r="C90" s="39"/>
      <c r="D90" s="483"/>
      <c r="F90" s="12"/>
      <c r="G90" s="12"/>
      <c r="H90" s="12"/>
      <c r="I90" s="12"/>
      <c r="J90" s="12"/>
      <c r="K90" s="12"/>
      <c r="L90" s="12"/>
      <c r="M90" s="12"/>
      <c r="N90" s="12"/>
      <c r="O90" s="12"/>
      <c r="P90" s="12"/>
      <c r="Q90" s="12"/>
      <c r="R90" s="12"/>
      <c r="S90" s="12"/>
      <c r="T90" s="12"/>
      <c r="U90" s="12"/>
      <c r="V90" s="12"/>
      <c r="W90" s="12"/>
      <c r="X90" s="12"/>
      <c r="Y90" s="12"/>
      <c r="Z90" s="12"/>
      <c r="AA90" s="12"/>
      <c r="AB90" s="12"/>
      <c r="AC90" s="12"/>
      <c r="AD90" s="12"/>
      <c r="AE90" s="12"/>
      <c r="AF90" s="12"/>
      <c r="AG90" s="12"/>
      <c r="AH90" s="12"/>
      <c r="AI90" s="12"/>
      <c r="AJ90" s="12"/>
      <c r="AK90" s="12"/>
      <c r="AL90" s="12"/>
      <c r="AM90" s="12"/>
      <c r="AN90" s="12"/>
      <c r="AO90" s="12"/>
      <c r="AP90" s="12"/>
      <c r="AQ90" s="12"/>
      <c r="AR90" s="12"/>
      <c r="AS90" s="12"/>
      <c r="AT90" s="12"/>
      <c r="AU90" s="12"/>
      <c r="AV90" s="12"/>
      <c r="AW90" s="12"/>
      <c r="AX90" s="12"/>
      <c r="AY90" s="12"/>
      <c r="AZ90" s="12"/>
      <c r="BA90" s="12"/>
      <c r="BB90" s="12"/>
      <c r="BC90" s="12"/>
      <c r="BD90" s="12"/>
      <c r="BE90" s="12"/>
      <c r="BF90" s="12"/>
      <c r="BG90" s="12"/>
      <c r="BH90" s="12"/>
      <c r="BI90" s="12"/>
      <c r="BJ90" s="12"/>
      <c r="BK90" s="12"/>
      <c r="BL90" s="12"/>
      <c r="BM90" s="12"/>
      <c r="BN90" s="12"/>
      <c r="BO90" s="12"/>
      <c r="BP90" s="12"/>
      <c r="BQ90" s="12"/>
      <c r="BR90" s="12"/>
      <c r="BS90" s="12"/>
      <c r="BT90" s="12"/>
      <c r="BU90" s="12"/>
      <c r="BV90" s="12"/>
      <c r="BW90" s="12"/>
      <c r="BX90" s="12"/>
      <c r="BY90" s="12"/>
      <c r="BZ90" s="12"/>
      <c r="CA90" s="12"/>
      <c r="CB90" s="12"/>
      <c r="CC90" s="12"/>
      <c r="CD90" s="12"/>
      <c r="CE90" s="12"/>
      <c r="CF90" s="12"/>
      <c r="CG90" s="12"/>
      <c r="CH90" s="12"/>
      <c r="CI90" s="12"/>
      <c r="CJ90" s="12"/>
      <c r="CK90" s="12"/>
      <c r="CL90" s="13"/>
    </row>
    <row r="91" spans="1:90" x14ac:dyDescent="0.3">
      <c r="A91" s="448"/>
      <c r="B91" s="39" t="s">
        <v>782</v>
      </c>
      <c r="C91" s="39"/>
      <c r="D91" s="452"/>
      <c r="E91" s="12"/>
      <c r="F91" s="12"/>
      <c r="G91" s="12"/>
      <c r="H91" s="12"/>
      <c r="I91" s="12"/>
      <c r="J91" s="12"/>
      <c r="K91" s="12"/>
      <c r="L91" s="12"/>
      <c r="M91" s="12"/>
      <c r="N91" s="12"/>
      <c r="O91" s="12"/>
      <c r="P91" s="12"/>
      <c r="Q91" s="12"/>
      <c r="R91" s="12"/>
      <c r="S91" s="12"/>
      <c r="T91" s="12"/>
      <c r="U91" s="12"/>
      <c r="V91" s="12"/>
      <c r="W91" s="12"/>
      <c r="X91" s="12"/>
      <c r="Y91" s="12"/>
      <c r="Z91" s="12"/>
      <c r="AA91" s="12"/>
      <c r="AB91" s="12"/>
      <c r="AC91" s="12"/>
      <c r="AD91" s="12"/>
      <c r="AE91" s="12"/>
      <c r="AF91" s="12"/>
      <c r="AG91" s="12"/>
      <c r="AH91" s="12"/>
      <c r="AI91" s="12"/>
      <c r="AJ91" s="12"/>
      <c r="AK91" s="12"/>
      <c r="AL91" s="12"/>
      <c r="AM91" s="12"/>
      <c r="AN91" s="12"/>
      <c r="AO91" s="12"/>
      <c r="AP91" s="12"/>
      <c r="AQ91" s="12"/>
      <c r="AR91" s="12"/>
      <c r="AS91" s="12"/>
      <c r="AT91" s="12"/>
      <c r="AU91" s="12"/>
      <c r="AV91" s="12"/>
      <c r="AW91" s="12"/>
      <c r="AX91" s="12"/>
      <c r="AY91" s="12"/>
      <c r="AZ91" s="12"/>
      <c r="BA91" s="12"/>
      <c r="BB91" s="12"/>
      <c r="BC91" s="12"/>
      <c r="BD91" s="12"/>
      <c r="BE91" s="12"/>
      <c r="BF91" s="12"/>
      <c r="BG91" s="12"/>
      <c r="BH91" s="12"/>
      <c r="BI91" s="12"/>
      <c r="BJ91" s="12"/>
      <c r="BK91" s="12"/>
      <c r="BL91" s="12"/>
      <c r="BM91" s="12"/>
      <c r="BN91" s="12"/>
      <c r="BO91" s="12"/>
      <c r="BP91" s="12"/>
      <c r="BQ91" s="12"/>
      <c r="BR91" s="12"/>
      <c r="BS91" s="12"/>
      <c r="BT91" s="12"/>
      <c r="BU91" s="12"/>
      <c r="BV91" s="12"/>
      <c r="BW91" s="12"/>
      <c r="BX91" s="12"/>
      <c r="BY91" s="12"/>
      <c r="BZ91" s="12"/>
      <c r="CA91" s="12"/>
      <c r="CB91" s="12"/>
      <c r="CC91" s="12"/>
      <c r="CD91" s="12"/>
      <c r="CE91" s="12"/>
      <c r="CF91" s="12"/>
      <c r="CG91" s="12"/>
      <c r="CH91" s="12"/>
      <c r="CI91" s="12"/>
      <c r="CJ91" s="12"/>
      <c r="CK91" s="12"/>
      <c r="CL91" s="13"/>
    </row>
    <row r="92" spans="1:90" x14ac:dyDescent="0.3">
      <c r="A92" s="447" t="s">
        <v>40</v>
      </c>
      <c r="B92" s="39" t="s">
        <v>41</v>
      </c>
      <c r="C92" s="39"/>
      <c r="D92" s="443">
        <v>1</v>
      </c>
      <c r="E92" s="12"/>
      <c r="F92" s="12"/>
      <c r="G92" s="12"/>
      <c r="H92" s="12"/>
      <c r="I92" s="12"/>
      <c r="J92" s="12"/>
      <c r="K92" s="12"/>
      <c r="L92" s="12"/>
      <c r="M92" s="12"/>
      <c r="N92" s="12"/>
      <c r="O92" s="12"/>
      <c r="P92" s="12"/>
      <c r="Q92" s="12"/>
      <c r="R92" s="12"/>
      <c r="S92" s="12"/>
      <c r="T92" s="12"/>
      <c r="U92" s="12"/>
      <c r="V92" s="12"/>
      <c r="W92" s="12"/>
      <c r="X92" s="12"/>
      <c r="Y92" s="12"/>
      <c r="Z92" s="12"/>
      <c r="AA92" s="12"/>
      <c r="AB92" s="12"/>
      <c r="AC92" s="12"/>
      <c r="AD92" s="12"/>
      <c r="AE92" s="12"/>
      <c r="AF92" s="12"/>
      <c r="AG92" s="12"/>
      <c r="AH92" s="12"/>
      <c r="AI92" s="12"/>
      <c r="AJ92" s="12"/>
      <c r="AK92" s="12"/>
      <c r="AL92" s="12"/>
      <c r="AM92" s="12"/>
      <c r="AN92" s="12"/>
      <c r="AO92" s="12"/>
      <c r="AP92" s="12"/>
      <c r="AQ92" s="12"/>
      <c r="AR92" s="12"/>
      <c r="AS92" s="12"/>
      <c r="AT92" s="12"/>
      <c r="AU92" s="12"/>
      <c r="AV92" s="12"/>
      <c r="AW92" s="12"/>
      <c r="AX92" s="12"/>
      <c r="AY92" s="12"/>
      <c r="AZ92" s="12"/>
      <c r="BA92" s="12"/>
      <c r="BB92" s="12"/>
      <c r="BC92" s="12"/>
      <c r="BD92" s="12"/>
      <c r="BE92" s="12"/>
      <c r="BF92" s="12"/>
      <c r="BG92" s="12"/>
      <c r="BH92" s="12"/>
      <c r="BI92" s="12"/>
      <c r="BJ92" s="12"/>
      <c r="BK92" s="12"/>
      <c r="BL92" s="12"/>
      <c r="BM92" s="12"/>
      <c r="BN92" s="12"/>
      <c r="BO92" s="12"/>
      <c r="BP92" s="12"/>
      <c r="BQ92" s="12"/>
      <c r="BR92" s="12"/>
      <c r="BS92" s="12"/>
      <c r="BT92" s="12"/>
      <c r="BU92" s="12"/>
      <c r="BV92" s="12"/>
      <c r="BW92" s="12"/>
      <c r="BX92" s="12"/>
      <c r="BY92" s="12"/>
      <c r="BZ92" s="12"/>
      <c r="CA92" s="12"/>
      <c r="CB92" s="12"/>
      <c r="CC92" s="12"/>
      <c r="CD92" s="12"/>
      <c r="CE92" s="12"/>
      <c r="CF92" s="12"/>
      <c r="CG92" s="12"/>
      <c r="CH92" s="12"/>
      <c r="CI92" s="12"/>
      <c r="CJ92" s="12"/>
      <c r="CK92" s="12"/>
      <c r="CL92" s="13"/>
    </row>
    <row r="93" spans="1:90" x14ac:dyDescent="0.3">
      <c r="A93" s="448"/>
      <c r="B93" s="39" t="s">
        <v>43</v>
      </c>
      <c r="C93" s="39"/>
      <c r="D93" s="443"/>
      <c r="E93" s="12"/>
      <c r="F93" s="12"/>
      <c r="G93" s="12"/>
      <c r="H93" s="12"/>
      <c r="I93" s="12"/>
      <c r="J93" s="12"/>
      <c r="K93" s="12"/>
      <c r="L93" s="12"/>
      <c r="M93" s="12"/>
      <c r="N93" s="12"/>
      <c r="O93" s="12"/>
      <c r="P93" s="12"/>
      <c r="Q93" s="12"/>
      <c r="R93" s="12"/>
      <c r="S93" s="12"/>
      <c r="T93" s="12"/>
      <c r="U93" s="12"/>
      <c r="V93" s="12"/>
      <c r="W93" s="12"/>
      <c r="X93" s="12"/>
      <c r="Y93" s="12"/>
      <c r="Z93" s="12"/>
      <c r="AA93" s="12"/>
      <c r="AB93" s="12"/>
      <c r="AC93" s="12"/>
      <c r="AD93" s="12"/>
      <c r="AE93" s="12"/>
      <c r="AF93" s="12"/>
      <c r="AG93" s="12"/>
      <c r="AH93" s="12"/>
      <c r="AI93" s="12"/>
      <c r="AJ93" s="12"/>
      <c r="AK93" s="12"/>
      <c r="AL93" s="12"/>
      <c r="AM93" s="12"/>
      <c r="AN93" s="12"/>
      <c r="AO93" s="12"/>
      <c r="AP93" s="12"/>
      <c r="AQ93" s="12"/>
      <c r="AR93" s="12"/>
      <c r="AS93" s="12"/>
      <c r="AT93" s="12"/>
      <c r="AU93" s="12"/>
      <c r="AV93" s="12"/>
      <c r="AW93" s="12"/>
      <c r="AX93" s="12"/>
      <c r="AY93" s="12"/>
      <c r="AZ93" s="12"/>
      <c r="BA93" s="12"/>
      <c r="BB93" s="12"/>
      <c r="BC93" s="12"/>
      <c r="BD93" s="12"/>
      <c r="BE93" s="12"/>
      <c r="BF93" s="12"/>
      <c r="BG93" s="12"/>
      <c r="BH93" s="12"/>
      <c r="BI93" s="12"/>
      <c r="BJ93" s="12"/>
      <c r="BK93" s="12"/>
      <c r="BL93" s="12"/>
      <c r="BM93" s="12"/>
      <c r="BN93" s="12"/>
      <c r="BO93" s="12"/>
      <c r="BP93" s="12"/>
      <c r="BQ93" s="12"/>
      <c r="BR93" s="12"/>
      <c r="BS93" s="12"/>
      <c r="BT93" s="12"/>
      <c r="BU93" s="12"/>
      <c r="BV93" s="12"/>
      <c r="BW93" s="12"/>
      <c r="BX93" s="12"/>
      <c r="BY93" s="12"/>
      <c r="BZ93" s="12"/>
      <c r="CA93" s="12"/>
      <c r="CB93" s="12"/>
      <c r="CC93" s="12"/>
      <c r="CD93" s="12"/>
      <c r="CE93" s="12"/>
      <c r="CF93" s="12"/>
      <c r="CG93" s="12"/>
      <c r="CH93" s="12"/>
      <c r="CI93" s="12"/>
      <c r="CJ93" s="12"/>
      <c r="CK93" s="12"/>
      <c r="CL93" s="13"/>
    </row>
    <row r="94" spans="1:90" x14ac:dyDescent="0.3">
      <c r="A94" s="448"/>
      <c r="B94" s="39" t="s">
        <v>783</v>
      </c>
      <c r="C94" s="39"/>
      <c r="D94" s="443"/>
      <c r="E94" s="12"/>
      <c r="F94" s="12"/>
      <c r="G94" s="12"/>
      <c r="H94" s="12"/>
      <c r="I94" s="12"/>
      <c r="J94" s="12"/>
      <c r="K94" s="12"/>
      <c r="L94" s="12"/>
      <c r="M94" s="12"/>
      <c r="N94" s="12"/>
      <c r="O94" s="12"/>
      <c r="P94" s="12"/>
      <c r="Q94" s="12"/>
      <c r="R94" s="12"/>
      <c r="S94" s="12"/>
      <c r="T94" s="12"/>
      <c r="U94" s="12"/>
      <c r="V94" s="12"/>
      <c r="W94" s="12"/>
      <c r="X94" s="12"/>
      <c r="Y94" s="12"/>
      <c r="Z94" s="12"/>
      <c r="AA94" s="12"/>
      <c r="AB94" s="12"/>
      <c r="AC94" s="12"/>
      <c r="AD94" s="12"/>
      <c r="AE94" s="12"/>
      <c r="AF94" s="12"/>
      <c r="AG94" s="12"/>
      <c r="AH94" s="12"/>
      <c r="AI94" s="12"/>
      <c r="AJ94" s="12"/>
      <c r="AK94" s="12"/>
      <c r="AL94" s="12"/>
      <c r="AM94" s="12"/>
      <c r="AN94" s="12"/>
      <c r="AO94" s="12"/>
      <c r="AP94" s="12"/>
      <c r="AQ94" s="12"/>
      <c r="AR94" s="12"/>
      <c r="AS94" s="12"/>
      <c r="AT94" s="12"/>
      <c r="AU94" s="12"/>
      <c r="AV94" s="12"/>
      <c r="AW94" s="12"/>
      <c r="AX94" s="12"/>
      <c r="AY94" s="12"/>
      <c r="AZ94" s="12"/>
      <c r="BA94" s="12"/>
      <c r="BB94" s="12"/>
      <c r="BC94" s="12"/>
      <c r="BD94" s="12"/>
      <c r="BE94" s="12"/>
      <c r="BF94" s="12"/>
      <c r="BG94" s="12"/>
      <c r="BH94" s="12"/>
      <c r="BI94" s="12"/>
      <c r="BJ94" s="12"/>
      <c r="BK94" s="12"/>
      <c r="BL94" s="12"/>
      <c r="BM94" s="12"/>
      <c r="BN94" s="12"/>
      <c r="BO94" s="12"/>
      <c r="BP94" s="12"/>
      <c r="BQ94" s="12"/>
      <c r="BR94" s="12"/>
      <c r="BS94" s="12"/>
      <c r="BT94" s="12"/>
      <c r="BU94" s="12"/>
      <c r="BV94" s="12"/>
      <c r="BW94" s="12"/>
      <c r="BX94" s="12"/>
      <c r="BY94" s="12"/>
      <c r="BZ94" s="12"/>
      <c r="CA94" s="12"/>
      <c r="CB94" s="12"/>
      <c r="CC94" s="12"/>
      <c r="CD94" s="12"/>
      <c r="CE94" s="12"/>
      <c r="CF94" s="12"/>
      <c r="CG94" s="12"/>
      <c r="CH94" s="12"/>
      <c r="CI94" s="12"/>
      <c r="CJ94" s="12"/>
      <c r="CK94" s="12"/>
      <c r="CL94" s="13"/>
    </row>
    <row r="95" spans="1:90" x14ac:dyDescent="0.3">
      <c r="A95" s="448"/>
      <c r="B95" s="39"/>
      <c r="C95" s="39"/>
      <c r="D95" s="443"/>
      <c r="E95" s="12"/>
      <c r="F95" s="12"/>
      <c r="G95" s="12"/>
      <c r="H95" s="12"/>
      <c r="I95" s="12"/>
      <c r="J95" s="12"/>
      <c r="K95" s="12"/>
      <c r="L95" s="12"/>
      <c r="M95" s="12"/>
      <c r="N95" s="12"/>
      <c r="O95" s="12"/>
      <c r="P95" s="12"/>
      <c r="Q95" s="12"/>
      <c r="R95" s="12"/>
      <c r="S95" s="12"/>
      <c r="T95" s="12"/>
      <c r="U95" s="12"/>
      <c r="V95" s="12"/>
      <c r="W95" s="12"/>
      <c r="X95" s="12"/>
      <c r="Y95" s="12"/>
      <c r="Z95" s="12"/>
      <c r="AA95" s="12"/>
      <c r="AB95" s="12"/>
      <c r="AC95" s="12"/>
      <c r="AD95" s="12"/>
      <c r="AE95" s="12"/>
      <c r="AF95" s="12"/>
      <c r="AG95" s="12"/>
      <c r="AH95" s="12"/>
      <c r="AI95" s="12"/>
      <c r="AJ95" s="12"/>
      <c r="AK95" s="12"/>
      <c r="AL95" s="12"/>
      <c r="AM95" s="12"/>
      <c r="AN95" s="12"/>
      <c r="AO95" s="12"/>
      <c r="AP95" s="12"/>
      <c r="AQ95" s="12"/>
      <c r="AR95" s="12"/>
      <c r="AS95" s="12"/>
      <c r="AT95" s="12"/>
      <c r="AU95" s="12"/>
      <c r="AV95" s="12"/>
      <c r="AW95" s="12"/>
      <c r="AX95" s="12"/>
      <c r="AY95" s="12"/>
      <c r="AZ95" s="12"/>
      <c r="BA95" s="12"/>
      <c r="BB95" s="12"/>
      <c r="BC95" s="12"/>
      <c r="BD95" s="12"/>
      <c r="BE95" s="12"/>
      <c r="BF95" s="12"/>
      <c r="BG95" s="12"/>
      <c r="BH95" s="12"/>
      <c r="BI95" s="12"/>
      <c r="BJ95" s="12"/>
      <c r="BK95" s="12"/>
      <c r="BL95" s="12"/>
      <c r="BM95" s="12"/>
      <c r="BN95" s="12"/>
      <c r="BO95" s="12"/>
      <c r="BP95" s="12"/>
      <c r="BQ95" s="12"/>
      <c r="BR95" s="12"/>
      <c r="BS95" s="12"/>
      <c r="BT95" s="12"/>
      <c r="BU95" s="12"/>
      <c r="BV95" s="12"/>
      <c r="BW95" s="12"/>
      <c r="BX95" s="12"/>
      <c r="BY95" s="12"/>
      <c r="BZ95" s="12"/>
      <c r="CA95" s="12"/>
      <c r="CB95" s="12"/>
      <c r="CC95" s="12"/>
      <c r="CD95" s="12"/>
      <c r="CE95" s="12"/>
      <c r="CF95" s="12"/>
      <c r="CG95" s="12"/>
      <c r="CH95" s="12"/>
      <c r="CI95" s="12"/>
      <c r="CJ95" s="12"/>
      <c r="CK95" s="12"/>
      <c r="CL95" s="13"/>
    </row>
    <row r="96" spans="1:90" x14ac:dyDescent="0.3">
      <c r="A96" s="449" t="s">
        <v>5</v>
      </c>
      <c r="B96" s="16" t="s">
        <v>4</v>
      </c>
      <c r="C96" s="75">
        <v>0.08</v>
      </c>
      <c r="D96" s="443">
        <v>1</v>
      </c>
      <c r="E96" s="12"/>
      <c r="F96" s="12"/>
      <c r="G96" s="12"/>
      <c r="H96" s="12"/>
      <c r="I96" s="12"/>
      <c r="J96" s="12"/>
      <c r="K96" s="12"/>
      <c r="L96" s="12"/>
      <c r="M96" s="12"/>
      <c r="N96" s="12"/>
      <c r="O96" s="12"/>
      <c r="P96" s="12"/>
      <c r="Q96" s="12"/>
      <c r="R96" s="12"/>
      <c r="S96" s="12"/>
      <c r="T96" s="12"/>
      <c r="U96" s="12"/>
      <c r="V96" s="12"/>
      <c r="W96" s="12"/>
      <c r="X96" s="12"/>
      <c r="Y96" s="12"/>
      <c r="Z96" s="12"/>
      <c r="AA96" s="12"/>
      <c r="AB96" s="12"/>
      <c r="AC96" s="12"/>
      <c r="AD96" s="12"/>
      <c r="AE96" s="12"/>
      <c r="AF96" s="12"/>
      <c r="AG96" s="12"/>
      <c r="AH96" s="12"/>
      <c r="AI96" s="12"/>
      <c r="AJ96" s="12"/>
      <c r="AK96" s="12"/>
      <c r="AL96" s="12"/>
      <c r="AM96" s="12"/>
      <c r="AN96" s="12"/>
      <c r="AO96" s="12"/>
      <c r="AP96" s="12"/>
      <c r="AQ96" s="12"/>
      <c r="AR96" s="12"/>
      <c r="AS96" s="12"/>
      <c r="AT96" s="12"/>
      <c r="AU96" s="12"/>
      <c r="AV96" s="12"/>
      <c r="AW96" s="12"/>
      <c r="AX96" s="12"/>
      <c r="AY96" s="12"/>
      <c r="AZ96" s="12"/>
      <c r="BA96" s="12"/>
      <c r="BB96" s="12"/>
      <c r="BC96" s="12"/>
      <c r="BD96" s="12"/>
      <c r="BE96" s="12"/>
      <c r="BF96" s="12"/>
      <c r="BG96" s="12"/>
      <c r="BH96" s="12"/>
      <c r="BI96" s="12"/>
      <c r="BJ96" s="12"/>
      <c r="BK96" s="12"/>
      <c r="BL96" s="12"/>
      <c r="BM96" s="12"/>
      <c r="BN96" s="12"/>
      <c r="BO96" s="12"/>
      <c r="BP96" s="12"/>
      <c r="BQ96" s="12"/>
      <c r="BR96" s="12"/>
      <c r="BS96" s="12"/>
      <c r="BT96" s="12"/>
      <c r="BU96" s="12"/>
      <c r="BV96" s="12"/>
      <c r="BW96" s="12"/>
      <c r="BX96" s="12"/>
      <c r="BY96" s="12"/>
      <c r="BZ96" s="12"/>
      <c r="CA96" s="12"/>
      <c r="CB96" s="12"/>
      <c r="CC96" s="12"/>
      <c r="CD96" s="12"/>
      <c r="CE96" s="12"/>
      <c r="CF96" s="12"/>
      <c r="CG96" s="12"/>
      <c r="CH96" s="12"/>
      <c r="CI96" s="12"/>
      <c r="CJ96" s="12"/>
      <c r="CK96" s="12"/>
      <c r="CL96" s="13"/>
    </row>
    <row r="97" spans="1:90" x14ac:dyDescent="0.3">
      <c r="A97" s="450"/>
      <c r="B97" s="17" t="s">
        <v>784</v>
      </c>
      <c r="C97" s="18"/>
      <c r="D97" s="444"/>
      <c r="E97" s="12"/>
      <c r="F97" s="12"/>
      <c r="G97" s="12"/>
      <c r="H97" s="12"/>
      <c r="I97" s="12"/>
      <c r="J97" s="12"/>
      <c r="K97" s="12"/>
      <c r="L97" s="12"/>
      <c r="M97" s="12"/>
      <c r="N97" s="12"/>
      <c r="O97" s="12"/>
      <c r="P97" s="12"/>
      <c r="Q97" s="12"/>
      <c r="R97" s="12"/>
      <c r="S97" s="12"/>
      <c r="T97" s="12"/>
      <c r="U97" s="12"/>
      <c r="V97" s="12"/>
      <c r="W97" s="12"/>
      <c r="X97" s="12"/>
      <c r="Y97" s="12"/>
      <c r="Z97" s="12"/>
      <c r="AA97" s="12"/>
      <c r="AB97" s="12"/>
      <c r="AC97" s="12"/>
      <c r="AD97" s="12"/>
      <c r="AE97" s="12"/>
      <c r="AF97" s="12"/>
      <c r="AG97" s="12"/>
      <c r="AH97" s="12"/>
      <c r="AI97" s="12"/>
      <c r="AJ97" s="12"/>
      <c r="AK97" s="12"/>
      <c r="AL97" s="12"/>
      <c r="AM97" s="12"/>
      <c r="AN97" s="12"/>
      <c r="AO97" s="12"/>
      <c r="AP97" s="12"/>
      <c r="AQ97" s="12"/>
      <c r="AR97" s="12"/>
      <c r="AS97" s="12"/>
      <c r="AT97" s="12"/>
      <c r="AU97" s="12"/>
      <c r="AV97" s="12"/>
      <c r="AW97" s="12"/>
      <c r="AX97" s="12"/>
      <c r="AY97" s="12"/>
      <c r="AZ97" s="12"/>
      <c r="BA97" s="12"/>
      <c r="BB97" s="12"/>
      <c r="BC97" s="12"/>
      <c r="BD97" s="12"/>
      <c r="BE97" s="12"/>
      <c r="BF97" s="12"/>
      <c r="BG97" s="12"/>
      <c r="BH97" s="12"/>
      <c r="BI97" s="12"/>
      <c r="BJ97" s="12"/>
      <c r="BK97" s="12"/>
      <c r="BL97" s="12"/>
      <c r="BM97" s="12"/>
      <c r="BN97" s="12"/>
      <c r="BO97" s="12"/>
      <c r="BP97" s="12"/>
      <c r="BQ97" s="12"/>
      <c r="BR97" s="12"/>
      <c r="BS97" s="12"/>
      <c r="BT97" s="12"/>
      <c r="BU97" s="12"/>
      <c r="BV97" s="12"/>
      <c r="BW97" s="12"/>
      <c r="BX97" s="12"/>
      <c r="BY97" s="12"/>
      <c r="BZ97" s="12"/>
      <c r="CA97" s="12"/>
      <c r="CB97" s="12"/>
      <c r="CC97" s="12"/>
      <c r="CD97" s="12"/>
      <c r="CE97" s="12"/>
      <c r="CF97" s="12"/>
      <c r="CG97" s="12"/>
      <c r="CH97" s="12"/>
      <c r="CI97" s="12"/>
      <c r="CJ97" s="12"/>
      <c r="CK97" s="12"/>
      <c r="CL97" s="13"/>
    </row>
    <row r="98" spans="1:90" x14ac:dyDescent="0.3">
      <c r="A98" s="451"/>
      <c r="B98" s="156"/>
      <c r="C98" s="18"/>
      <c r="D98" s="444"/>
      <c r="E98" s="12"/>
      <c r="F98" s="12"/>
      <c r="G98" s="12"/>
      <c r="H98" s="12"/>
      <c r="I98" s="12"/>
      <c r="J98" s="12"/>
      <c r="K98" s="12"/>
      <c r="L98" s="12"/>
      <c r="M98" s="12"/>
      <c r="N98" s="12"/>
      <c r="O98" s="12"/>
      <c r="P98" s="12"/>
      <c r="Q98" s="12"/>
      <c r="R98" s="12"/>
      <c r="S98" s="12"/>
      <c r="T98" s="12"/>
      <c r="U98" s="12"/>
      <c r="V98" s="12"/>
      <c r="W98" s="12"/>
      <c r="X98" s="12"/>
      <c r="Y98" s="12"/>
      <c r="Z98" s="12"/>
      <c r="AA98" s="12"/>
      <c r="AB98" s="12"/>
      <c r="AC98" s="12"/>
      <c r="AD98" s="12"/>
      <c r="AE98" s="12"/>
      <c r="AF98" s="12"/>
      <c r="AG98" s="12"/>
      <c r="AH98" s="12"/>
      <c r="AI98" s="12"/>
      <c r="AJ98" s="12"/>
      <c r="AK98" s="12"/>
      <c r="AL98" s="12"/>
      <c r="AM98" s="12"/>
      <c r="AN98" s="12"/>
      <c r="AO98" s="12"/>
      <c r="AP98" s="12"/>
      <c r="AQ98" s="12"/>
      <c r="AR98" s="12"/>
      <c r="AS98" s="12"/>
      <c r="AT98" s="12"/>
      <c r="AU98" s="12"/>
      <c r="AV98" s="12"/>
      <c r="AW98" s="12"/>
      <c r="AX98" s="12"/>
      <c r="AY98" s="12"/>
      <c r="AZ98" s="12"/>
      <c r="BA98" s="12"/>
      <c r="BB98" s="12"/>
      <c r="BC98" s="12"/>
      <c r="BD98" s="12"/>
      <c r="BE98" s="12"/>
      <c r="BF98" s="12"/>
      <c r="BG98" s="12"/>
      <c r="BH98" s="12"/>
      <c r="BI98" s="12"/>
      <c r="BJ98" s="12"/>
      <c r="BK98" s="12"/>
      <c r="BL98" s="12"/>
      <c r="BM98" s="12"/>
      <c r="BN98" s="12"/>
      <c r="BO98" s="12"/>
      <c r="BP98" s="12"/>
      <c r="BQ98" s="12"/>
      <c r="BR98" s="12"/>
      <c r="BS98" s="12"/>
      <c r="BT98" s="12"/>
      <c r="BU98" s="12"/>
      <c r="BV98" s="12"/>
      <c r="BW98" s="12"/>
      <c r="BX98" s="12"/>
      <c r="BY98" s="12"/>
      <c r="BZ98" s="12"/>
      <c r="CA98" s="12"/>
      <c r="CB98" s="12"/>
      <c r="CC98" s="12"/>
      <c r="CD98" s="12"/>
      <c r="CE98" s="12"/>
      <c r="CF98" s="12"/>
      <c r="CG98" s="12"/>
      <c r="CH98" s="12"/>
      <c r="CI98" s="12"/>
      <c r="CJ98" s="12"/>
      <c r="CK98" s="12"/>
      <c r="CL98" s="13"/>
    </row>
    <row r="99" spans="1:90" x14ac:dyDescent="0.3">
      <c r="A99" s="9" t="s">
        <v>29</v>
      </c>
      <c r="B99" s="21"/>
      <c r="C99" s="21"/>
      <c r="D99" s="147" t="s">
        <v>572</v>
      </c>
      <c r="E99" s="81">
        <v>0</v>
      </c>
      <c r="F99" s="10"/>
      <c r="G99" s="10"/>
      <c r="H99" s="10"/>
      <c r="I99" s="10"/>
      <c r="J99" s="10"/>
      <c r="K99" s="10"/>
      <c r="L99" s="10"/>
      <c r="M99" s="10"/>
      <c r="N99" s="10"/>
      <c r="O99" s="10"/>
      <c r="P99" s="10"/>
      <c r="Q99" s="10"/>
      <c r="R99" s="10"/>
      <c r="S99" s="10"/>
      <c r="T99" s="10"/>
      <c r="U99" s="10"/>
      <c r="V99" s="10"/>
      <c r="W99" s="10"/>
      <c r="X99" s="10"/>
      <c r="Y99" s="10"/>
      <c r="Z99" s="10"/>
      <c r="AA99" s="10"/>
      <c r="AB99" s="10"/>
      <c r="AC99" s="10"/>
      <c r="AD99" s="10"/>
      <c r="AE99" s="10"/>
      <c r="AF99" s="10"/>
      <c r="AG99" s="10"/>
      <c r="AH99" s="10"/>
      <c r="AI99" s="10"/>
      <c r="AJ99" s="10"/>
      <c r="AK99" s="10"/>
      <c r="AL99" s="10"/>
      <c r="AM99" s="10"/>
      <c r="AN99" s="10"/>
      <c r="AO99" s="10"/>
      <c r="AP99" s="10"/>
      <c r="AQ99" s="10"/>
      <c r="AR99" s="10"/>
      <c r="AS99" s="10"/>
      <c r="AT99" s="10"/>
      <c r="AU99" s="10"/>
      <c r="AV99" s="10"/>
      <c r="AW99" s="10"/>
      <c r="AX99" s="10"/>
      <c r="AY99" s="10"/>
      <c r="AZ99" s="10"/>
      <c r="BA99" s="10"/>
      <c r="BB99" s="10"/>
      <c r="BC99" s="10"/>
      <c r="BD99" s="10"/>
      <c r="BE99" s="10"/>
      <c r="BF99" s="10"/>
      <c r="BG99" s="10"/>
      <c r="BH99" s="10"/>
      <c r="BI99" s="10"/>
      <c r="BJ99" s="10"/>
      <c r="BK99" s="10"/>
      <c r="BL99" s="10"/>
      <c r="BM99" s="10"/>
      <c r="BN99" s="10"/>
      <c r="BO99" s="10"/>
      <c r="BP99" s="10"/>
      <c r="BQ99" s="10"/>
      <c r="BR99" s="10"/>
      <c r="BS99" s="10"/>
      <c r="BT99" s="10"/>
      <c r="BU99" s="10"/>
      <c r="BV99" s="10"/>
      <c r="BW99" s="10"/>
      <c r="BX99" s="10"/>
      <c r="BY99" s="10"/>
      <c r="BZ99" s="10"/>
      <c r="CA99" s="10"/>
      <c r="CB99" s="10"/>
      <c r="CC99" s="10"/>
      <c r="CD99" s="10"/>
      <c r="CE99" s="10"/>
      <c r="CF99" s="10"/>
      <c r="CG99" s="10"/>
      <c r="CH99" s="10"/>
      <c r="CI99" s="10"/>
      <c r="CJ99" s="10"/>
      <c r="CK99" s="10"/>
      <c r="CL99" s="11"/>
    </row>
    <row r="100" spans="1:90" x14ac:dyDescent="0.3">
      <c r="A100" s="447" t="s">
        <v>30</v>
      </c>
      <c r="B100" s="39" t="s">
        <v>31</v>
      </c>
      <c r="C100" s="39" t="s">
        <v>786</v>
      </c>
      <c r="D100" s="443">
        <v>1</v>
      </c>
      <c r="H100" s="12"/>
      <c r="I100" s="12"/>
      <c r="J100" s="12"/>
      <c r="K100" s="12"/>
      <c r="L100" s="12"/>
      <c r="M100" s="12"/>
      <c r="N100" s="12"/>
      <c r="O100" s="12"/>
      <c r="P100" s="12"/>
      <c r="Q100" s="12"/>
      <c r="R100" s="12"/>
      <c r="S100" s="12"/>
      <c r="T100" s="12"/>
      <c r="U100" s="12"/>
      <c r="V100" s="12"/>
      <c r="W100" s="12"/>
      <c r="X100" s="12"/>
      <c r="Y100" s="12"/>
      <c r="Z100" s="12"/>
      <c r="AA100" s="12"/>
      <c r="AB100" s="12"/>
      <c r="AC100" s="12"/>
      <c r="AD100" s="12"/>
      <c r="AE100" s="12"/>
      <c r="AF100" s="12"/>
      <c r="AG100" s="12"/>
      <c r="AH100" s="12"/>
      <c r="AI100" s="12"/>
      <c r="AJ100" s="12"/>
      <c r="AK100" s="12"/>
      <c r="AL100" s="12"/>
      <c r="AM100" s="12"/>
      <c r="AN100" s="12"/>
      <c r="AO100" s="12"/>
      <c r="AP100" s="12"/>
      <c r="AQ100" s="12"/>
      <c r="AR100" s="12"/>
      <c r="AS100" s="12"/>
      <c r="AT100" s="12"/>
      <c r="AU100" s="12"/>
      <c r="AV100" s="12"/>
      <c r="AW100" s="12"/>
      <c r="AX100" s="12"/>
      <c r="AY100" s="12"/>
      <c r="AZ100" s="12"/>
      <c r="BA100" s="12"/>
      <c r="BB100" s="12"/>
      <c r="BC100" s="12"/>
      <c r="BD100" s="12"/>
      <c r="BE100" s="12"/>
      <c r="BF100" s="12"/>
      <c r="BG100" s="12"/>
      <c r="BH100" s="12"/>
      <c r="BI100" s="12"/>
      <c r="BJ100" s="12"/>
      <c r="BK100" s="12"/>
      <c r="BL100" s="12"/>
      <c r="BM100" s="12"/>
      <c r="BN100" s="12"/>
      <c r="BO100" s="12"/>
      <c r="BP100" s="12"/>
      <c r="BQ100" s="12"/>
      <c r="BR100" s="12"/>
      <c r="BS100" s="12"/>
      <c r="BT100" s="12"/>
      <c r="BU100" s="12"/>
      <c r="BV100" s="12"/>
      <c r="BW100" s="12"/>
      <c r="BX100" s="12"/>
      <c r="BY100" s="12"/>
      <c r="BZ100" s="12"/>
      <c r="CA100" s="12"/>
      <c r="CB100" s="12"/>
      <c r="CC100" s="12"/>
      <c r="CD100" s="12"/>
      <c r="CE100" s="12"/>
      <c r="CF100" s="12"/>
      <c r="CG100" s="12"/>
      <c r="CH100" s="12"/>
      <c r="CI100" s="12"/>
      <c r="CJ100" s="12"/>
      <c r="CK100" s="12"/>
      <c r="CL100" s="13"/>
    </row>
    <row r="101" spans="1:90" x14ac:dyDescent="0.3">
      <c r="A101" s="448"/>
      <c r="B101" s="39" t="s">
        <v>34</v>
      </c>
      <c r="C101" s="39"/>
      <c r="D101" s="443"/>
      <c r="H101" s="12"/>
      <c r="I101" s="12"/>
      <c r="J101" s="12"/>
      <c r="K101" s="12"/>
      <c r="L101" s="12"/>
      <c r="M101" s="12"/>
      <c r="N101" s="12"/>
      <c r="O101" s="12"/>
      <c r="P101" s="12"/>
      <c r="Q101" s="12"/>
      <c r="R101" s="12"/>
      <c r="S101" s="12"/>
      <c r="T101" s="12"/>
      <c r="U101" s="12"/>
      <c r="V101" s="12"/>
      <c r="W101" s="12"/>
      <c r="X101" s="12"/>
      <c r="Y101" s="12"/>
      <c r="Z101" s="12"/>
      <c r="AA101" s="12"/>
      <c r="AB101" s="12"/>
      <c r="AC101" s="12"/>
      <c r="AD101" s="12"/>
      <c r="AE101" s="12"/>
      <c r="AF101" s="12"/>
      <c r="AG101" s="12"/>
      <c r="AH101" s="12"/>
      <c r="AI101" s="12"/>
      <c r="AJ101" s="12"/>
      <c r="AK101" s="12"/>
      <c r="AL101" s="12"/>
      <c r="AM101" s="12"/>
      <c r="AN101" s="12"/>
      <c r="AO101" s="12"/>
      <c r="AP101" s="12"/>
      <c r="AQ101" s="12"/>
      <c r="AR101" s="12"/>
      <c r="AS101" s="12"/>
      <c r="AT101" s="12"/>
      <c r="AU101" s="12"/>
      <c r="AV101" s="12"/>
      <c r="AW101" s="12"/>
      <c r="AX101" s="12"/>
      <c r="AY101" s="12"/>
      <c r="AZ101" s="12"/>
      <c r="BA101" s="12"/>
      <c r="BB101" s="12"/>
      <c r="BC101" s="12"/>
      <c r="BD101" s="12"/>
      <c r="BE101" s="12"/>
      <c r="BF101" s="12"/>
      <c r="BG101" s="12"/>
      <c r="BH101" s="12"/>
      <c r="BI101" s="12"/>
      <c r="BJ101" s="12"/>
      <c r="BK101" s="12"/>
      <c r="BL101" s="12"/>
      <c r="BM101" s="12"/>
      <c r="BN101" s="12"/>
      <c r="BO101" s="12"/>
      <c r="BP101" s="12"/>
      <c r="BQ101" s="12"/>
      <c r="BR101" s="12"/>
      <c r="BS101" s="12"/>
      <c r="BT101" s="12"/>
      <c r="BU101" s="12"/>
      <c r="BV101" s="12"/>
      <c r="BW101" s="12"/>
      <c r="BX101" s="12"/>
      <c r="BY101" s="12"/>
      <c r="BZ101" s="12"/>
      <c r="CA101" s="12"/>
      <c r="CB101" s="12"/>
      <c r="CC101" s="12"/>
      <c r="CD101" s="12"/>
      <c r="CE101" s="12"/>
      <c r="CF101" s="12"/>
      <c r="CG101" s="12"/>
      <c r="CH101" s="12"/>
      <c r="CI101" s="12"/>
      <c r="CJ101" s="12"/>
      <c r="CK101" s="12"/>
      <c r="CL101" s="13"/>
    </row>
    <row r="102" spans="1:90" x14ac:dyDescent="0.3">
      <c r="A102" s="448"/>
      <c r="B102" s="39" t="s">
        <v>35</v>
      </c>
      <c r="C102" s="39"/>
      <c r="D102" s="443"/>
      <c r="H102" s="12"/>
      <c r="I102" s="12"/>
      <c r="J102" s="12"/>
      <c r="K102" s="12"/>
      <c r="L102" s="12"/>
      <c r="M102" s="12"/>
      <c r="N102" s="12"/>
      <c r="O102" s="12"/>
      <c r="P102" s="12"/>
      <c r="Q102" s="12"/>
      <c r="R102" s="12"/>
      <c r="S102" s="12"/>
      <c r="T102" s="12"/>
      <c r="U102" s="12"/>
      <c r="V102" s="12"/>
      <c r="W102" s="12"/>
      <c r="X102" s="12"/>
      <c r="Y102" s="12"/>
      <c r="Z102" s="12"/>
      <c r="AA102" s="12"/>
      <c r="AB102" s="12"/>
      <c r="AC102" s="12"/>
      <c r="AD102" s="12"/>
      <c r="AE102" s="12"/>
      <c r="AF102" s="12"/>
      <c r="AG102" s="12"/>
      <c r="AH102" s="12"/>
      <c r="AI102" s="12"/>
      <c r="AJ102" s="12"/>
      <c r="AK102" s="12"/>
      <c r="AL102" s="12"/>
      <c r="AM102" s="12"/>
      <c r="AN102" s="12"/>
      <c r="AO102" s="12"/>
      <c r="AP102" s="12"/>
      <c r="AQ102" s="12"/>
      <c r="AR102" s="12"/>
      <c r="AS102" s="12"/>
      <c r="AT102" s="12"/>
      <c r="AU102" s="12"/>
      <c r="AV102" s="12"/>
      <c r="AW102" s="12"/>
      <c r="AX102" s="12"/>
      <c r="AY102" s="12"/>
      <c r="AZ102" s="12"/>
      <c r="BA102" s="12"/>
      <c r="BB102" s="12"/>
      <c r="BC102" s="12"/>
      <c r="BD102" s="12"/>
      <c r="BE102" s="12"/>
      <c r="BF102" s="12"/>
      <c r="BG102" s="12"/>
      <c r="BH102" s="12"/>
      <c r="BI102" s="12"/>
      <c r="BJ102" s="12"/>
      <c r="BK102" s="12"/>
      <c r="BL102" s="12"/>
      <c r="BM102" s="12"/>
      <c r="BN102" s="12"/>
      <c r="BO102" s="12"/>
      <c r="BP102" s="12"/>
      <c r="BQ102" s="12"/>
      <c r="BR102" s="12"/>
      <c r="BS102" s="12"/>
      <c r="BT102" s="12"/>
      <c r="BU102" s="12"/>
      <c r="BV102" s="12"/>
      <c r="BW102" s="12"/>
      <c r="BX102" s="12"/>
      <c r="BY102" s="12"/>
      <c r="BZ102" s="12"/>
      <c r="CA102" s="12"/>
      <c r="CB102" s="12"/>
      <c r="CC102" s="12"/>
      <c r="CD102" s="12"/>
      <c r="CE102" s="12"/>
      <c r="CF102" s="12"/>
      <c r="CG102" s="12"/>
      <c r="CH102" s="12"/>
      <c r="CI102" s="12"/>
      <c r="CJ102" s="12"/>
      <c r="CK102" s="12"/>
      <c r="CL102" s="13"/>
    </row>
    <row r="103" spans="1:90" x14ac:dyDescent="0.3">
      <c r="A103" s="448"/>
      <c r="B103" s="39" t="s">
        <v>36</v>
      </c>
      <c r="C103" s="39"/>
      <c r="D103" s="443"/>
      <c r="H103" s="12"/>
      <c r="I103" s="12"/>
      <c r="J103" s="12"/>
      <c r="K103" s="12"/>
      <c r="L103" s="12"/>
      <c r="M103" s="12"/>
      <c r="N103" s="12"/>
      <c r="O103" s="12"/>
      <c r="P103" s="12"/>
      <c r="Q103" s="12"/>
      <c r="R103" s="12"/>
      <c r="S103" s="12"/>
      <c r="T103" s="12"/>
      <c r="U103" s="12"/>
      <c r="V103" s="12"/>
      <c r="W103" s="12"/>
      <c r="X103" s="12"/>
      <c r="Y103" s="12"/>
      <c r="Z103" s="12"/>
      <c r="AA103" s="12"/>
      <c r="AB103" s="12"/>
      <c r="AC103" s="12"/>
      <c r="AD103" s="12"/>
      <c r="AE103" s="12"/>
      <c r="AF103" s="12"/>
      <c r="AG103" s="12"/>
      <c r="AH103" s="12"/>
      <c r="AI103" s="12"/>
      <c r="AJ103" s="12"/>
      <c r="AK103" s="12"/>
      <c r="AL103" s="12"/>
      <c r="AM103" s="12"/>
      <c r="AN103" s="12"/>
      <c r="AO103" s="12"/>
      <c r="AP103" s="12"/>
      <c r="AQ103" s="12"/>
      <c r="AR103" s="12"/>
      <c r="AS103" s="12"/>
      <c r="AT103" s="12"/>
      <c r="AU103" s="12"/>
      <c r="AV103" s="12"/>
      <c r="AW103" s="12"/>
      <c r="AX103" s="12"/>
      <c r="AY103" s="12"/>
      <c r="AZ103" s="12"/>
      <c r="BA103" s="12"/>
      <c r="BB103" s="12"/>
      <c r="BC103" s="12"/>
      <c r="BD103" s="12"/>
      <c r="BE103" s="12"/>
      <c r="BF103" s="12"/>
      <c r="BG103" s="12"/>
      <c r="BH103" s="12"/>
      <c r="BI103" s="12"/>
      <c r="BJ103" s="12"/>
      <c r="BK103" s="12"/>
      <c r="BL103" s="12"/>
      <c r="BM103" s="12"/>
      <c r="BN103" s="12"/>
      <c r="BO103" s="12"/>
      <c r="BP103" s="12"/>
      <c r="BQ103" s="12"/>
      <c r="BR103" s="12"/>
      <c r="BS103" s="12"/>
      <c r="BT103" s="12"/>
      <c r="BU103" s="12"/>
      <c r="BV103" s="12"/>
      <c r="BW103" s="12"/>
      <c r="BX103" s="12"/>
      <c r="BY103" s="12"/>
      <c r="BZ103" s="12"/>
      <c r="CA103" s="12"/>
      <c r="CB103" s="12"/>
      <c r="CC103" s="12"/>
      <c r="CD103" s="12"/>
      <c r="CE103" s="12"/>
      <c r="CF103" s="12"/>
      <c r="CG103" s="12"/>
      <c r="CH103" s="12"/>
      <c r="CI103" s="12"/>
      <c r="CJ103" s="12"/>
      <c r="CK103" s="12"/>
      <c r="CL103" s="13"/>
    </row>
    <row r="104" spans="1:90" x14ac:dyDescent="0.3">
      <c r="A104" s="9" t="s">
        <v>37</v>
      </c>
      <c r="B104" s="10"/>
      <c r="C104" s="10"/>
      <c r="D104" s="147" t="s">
        <v>573</v>
      </c>
      <c r="E104" s="81">
        <v>0</v>
      </c>
      <c r="F104" s="10"/>
      <c r="G104" s="10"/>
      <c r="H104" s="10"/>
      <c r="I104" s="10"/>
      <c r="J104" s="10"/>
      <c r="K104" s="10"/>
      <c r="L104" s="10"/>
      <c r="M104" s="10"/>
      <c r="N104" s="10"/>
      <c r="O104" s="10"/>
      <c r="P104" s="10"/>
      <c r="Q104" s="10"/>
      <c r="R104" s="10"/>
      <c r="S104" s="10"/>
      <c r="T104" s="10"/>
      <c r="U104" s="10"/>
      <c r="V104" s="10"/>
      <c r="W104" s="10"/>
      <c r="X104" s="10"/>
      <c r="Y104" s="10"/>
      <c r="Z104" s="10"/>
      <c r="AA104" s="10"/>
      <c r="AB104" s="10"/>
      <c r="AC104" s="10"/>
      <c r="AD104" s="10"/>
      <c r="AE104" s="10"/>
      <c r="AF104" s="10"/>
      <c r="AG104" s="10"/>
      <c r="AH104" s="10"/>
      <c r="AI104" s="10"/>
      <c r="AJ104" s="10"/>
      <c r="AK104" s="10"/>
      <c r="AL104" s="10"/>
      <c r="AM104" s="10"/>
      <c r="AN104" s="10"/>
      <c r="AO104" s="10"/>
      <c r="AP104" s="10"/>
      <c r="AQ104" s="10"/>
      <c r="AR104" s="10"/>
      <c r="AS104" s="10"/>
      <c r="AT104" s="10"/>
      <c r="AU104" s="10"/>
      <c r="AV104" s="10"/>
      <c r="AW104" s="10"/>
      <c r="AX104" s="10"/>
      <c r="AY104" s="10"/>
      <c r="AZ104" s="10"/>
      <c r="BA104" s="10"/>
      <c r="BB104" s="10"/>
      <c r="BC104" s="10"/>
      <c r="BD104" s="10"/>
      <c r="BE104" s="10"/>
      <c r="BF104" s="10"/>
      <c r="BG104" s="10"/>
      <c r="BH104" s="10"/>
      <c r="BI104" s="10"/>
      <c r="BJ104" s="10"/>
      <c r="BK104" s="10"/>
      <c r="BL104" s="10"/>
      <c r="BM104" s="10"/>
      <c r="BN104" s="10"/>
      <c r="BO104" s="10"/>
      <c r="BP104" s="10"/>
      <c r="BQ104" s="10"/>
      <c r="BR104" s="10"/>
      <c r="BS104" s="10"/>
      <c r="BT104" s="10"/>
      <c r="BU104" s="10"/>
      <c r="BV104" s="10"/>
      <c r="BW104" s="10"/>
      <c r="BX104" s="10"/>
      <c r="BY104" s="10"/>
      <c r="BZ104" s="10"/>
      <c r="CA104" s="10"/>
      <c r="CB104" s="10"/>
      <c r="CC104" s="10"/>
      <c r="CD104" s="10"/>
      <c r="CE104" s="10"/>
      <c r="CF104" s="10"/>
      <c r="CG104" s="10"/>
      <c r="CH104" s="10"/>
      <c r="CI104" s="10"/>
      <c r="CJ104" s="10"/>
      <c r="CK104" s="10"/>
      <c r="CL104" s="11"/>
    </row>
    <row r="105" spans="1:90" x14ac:dyDescent="0.3">
      <c r="A105" s="447" t="s">
        <v>38</v>
      </c>
      <c r="B105" s="39" t="s">
        <v>39</v>
      </c>
      <c r="C105" s="39"/>
      <c r="D105" s="443">
        <v>2</v>
      </c>
      <c r="H105" s="12"/>
      <c r="I105" s="12"/>
      <c r="J105" s="12"/>
      <c r="K105" s="12"/>
      <c r="L105" s="12"/>
      <c r="M105" s="12"/>
      <c r="N105" s="12"/>
      <c r="O105" s="12"/>
      <c r="P105" s="12"/>
      <c r="Q105" s="12"/>
      <c r="R105" s="12"/>
      <c r="S105" s="12"/>
      <c r="T105" s="12"/>
      <c r="U105" s="12"/>
      <c r="V105" s="12"/>
      <c r="W105" s="12"/>
      <c r="X105" s="12"/>
      <c r="Y105" s="12"/>
      <c r="Z105" s="12"/>
      <c r="AA105" s="12"/>
      <c r="AB105" s="12"/>
      <c r="AC105" s="12"/>
      <c r="AD105" s="12"/>
      <c r="AE105" s="12"/>
      <c r="AF105" s="12"/>
      <c r="AG105" s="12"/>
      <c r="AH105" s="12"/>
      <c r="AI105" s="12"/>
      <c r="AJ105" s="12"/>
      <c r="AK105" s="12"/>
      <c r="AL105" s="12"/>
      <c r="AM105" s="12"/>
      <c r="AN105" s="12"/>
      <c r="AO105" s="12"/>
      <c r="AP105" s="12"/>
      <c r="AQ105" s="12"/>
      <c r="AR105" s="12"/>
      <c r="AS105" s="12"/>
      <c r="AT105" s="12"/>
      <c r="AU105" s="12"/>
      <c r="AV105" s="12"/>
      <c r="AW105" s="12"/>
      <c r="AX105" s="12"/>
      <c r="AY105" s="12"/>
      <c r="AZ105" s="12"/>
      <c r="BA105" s="12"/>
      <c r="BB105" s="12"/>
      <c r="BC105" s="12"/>
      <c r="BD105" s="12"/>
      <c r="BE105" s="12"/>
      <c r="BF105" s="12"/>
      <c r="BG105" s="12"/>
      <c r="BH105" s="12"/>
      <c r="BI105" s="12"/>
      <c r="BJ105" s="12"/>
      <c r="BK105" s="12"/>
      <c r="BL105" s="12"/>
      <c r="BM105" s="12"/>
      <c r="BN105" s="12"/>
      <c r="BO105" s="12"/>
      <c r="BP105" s="12"/>
      <c r="BQ105" s="12"/>
      <c r="BR105" s="12"/>
      <c r="BS105" s="12"/>
      <c r="BT105" s="12"/>
      <c r="BU105" s="12"/>
      <c r="BV105" s="12"/>
      <c r="BW105" s="12"/>
      <c r="BX105" s="12"/>
      <c r="BY105" s="12"/>
      <c r="BZ105" s="12"/>
      <c r="CA105" s="12"/>
      <c r="CB105" s="12"/>
      <c r="CC105" s="12"/>
      <c r="CD105" s="12"/>
      <c r="CE105" s="12"/>
      <c r="CF105" s="12"/>
      <c r="CG105" s="12"/>
      <c r="CH105" s="12"/>
      <c r="CI105" s="12"/>
      <c r="CJ105" s="12"/>
      <c r="CK105" s="12"/>
      <c r="CL105" s="13"/>
    </row>
    <row r="106" spans="1:90" x14ac:dyDescent="0.3">
      <c r="A106" s="448"/>
      <c r="B106" s="38" t="s">
        <v>42</v>
      </c>
      <c r="C106" s="39"/>
      <c r="D106" s="443"/>
      <c r="H106" s="12"/>
      <c r="I106" s="12"/>
      <c r="J106" s="12"/>
      <c r="K106" s="12"/>
      <c r="L106" s="12"/>
      <c r="M106" s="12"/>
      <c r="N106" s="12"/>
      <c r="O106" s="12"/>
      <c r="P106" s="12"/>
      <c r="Q106" s="12"/>
      <c r="R106" s="12"/>
      <c r="S106" s="12"/>
      <c r="T106" s="12"/>
      <c r="U106" s="12"/>
      <c r="V106" s="12"/>
      <c r="W106" s="12"/>
      <c r="X106" s="12"/>
      <c r="Y106" s="12"/>
      <c r="Z106" s="12"/>
      <c r="AA106" s="12"/>
      <c r="AB106" s="12"/>
      <c r="AC106" s="12"/>
      <c r="AD106" s="12"/>
      <c r="AE106" s="12"/>
      <c r="AF106" s="12"/>
      <c r="AG106" s="12"/>
      <c r="AH106" s="12"/>
      <c r="AI106" s="12"/>
      <c r="AJ106" s="12"/>
      <c r="AK106" s="12"/>
      <c r="AL106" s="12"/>
      <c r="AM106" s="12"/>
      <c r="AN106" s="12"/>
      <c r="AO106" s="12"/>
      <c r="AP106" s="12"/>
      <c r="AQ106" s="12"/>
      <c r="AR106" s="12"/>
      <c r="AS106" s="12"/>
      <c r="AT106" s="12"/>
      <c r="AU106" s="12"/>
      <c r="AV106" s="12"/>
      <c r="AW106" s="12"/>
      <c r="AX106" s="12"/>
      <c r="AY106" s="12"/>
      <c r="AZ106" s="12"/>
      <c r="BA106" s="12"/>
      <c r="BB106" s="12"/>
      <c r="BC106" s="12"/>
      <c r="BD106" s="12"/>
      <c r="BE106" s="12"/>
      <c r="BF106" s="12"/>
      <c r="BG106" s="12"/>
      <c r="BH106" s="12"/>
      <c r="BI106" s="12"/>
      <c r="BJ106" s="12"/>
      <c r="BK106" s="12"/>
      <c r="BL106" s="12"/>
      <c r="BM106" s="12"/>
      <c r="BN106" s="12"/>
      <c r="BO106" s="12"/>
      <c r="BP106" s="12"/>
      <c r="BQ106" s="12"/>
      <c r="BR106" s="12"/>
      <c r="BS106" s="12"/>
      <c r="BT106" s="12"/>
      <c r="BU106" s="12"/>
      <c r="BV106" s="12"/>
      <c r="BW106" s="12"/>
      <c r="BX106" s="12"/>
      <c r="BY106" s="12"/>
      <c r="BZ106" s="12"/>
      <c r="CA106" s="12"/>
      <c r="CB106" s="12"/>
      <c r="CC106" s="12"/>
      <c r="CD106" s="12"/>
      <c r="CE106" s="12"/>
      <c r="CF106" s="12"/>
      <c r="CG106" s="12"/>
      <c r="CH106" s="12"/>
      <c r="CI106" s="12"/>
      <c r="CJ106" s="12"/>
      <c r="CK106" s="12"/>
      <c r="CL106" s="13"/>
    </row>
    <row r="107" spans="1:90" x14ac:dyDescent="0.3">
      <c r="A107" s="448"/>
      <c r="B107" s="39" t="s">
        <v>785</v>
      </c>
      <c r="C107" s="39"/>
      <c r="D107" s="443"/>
      <c r="H107" s="12"/>
      <c r="I107" s="12"/>
      <c r="J107" s="12"/>
      <c r="K107" s="12"/>
      <c r="L107" s="12"/>
      <c r="M107" s="12"/>
      <c r="N107" s="12"/>
      <c r="O107" s="12"/>
      <c r="P107" s="12"/>
      <c r="Q107" s="12"/>
      <c r="R107" s="12"/>
      <c r="S107" s="12"/>
      <c r="T107" s="12"/>
      <c r="U107" s="12"/>
      <c r="V107" s="12"/>
      <c r="W107" s="12"/>
      <c r="X107" s="12"/>
      <c r="Y107" s="12"/>
      <c r="Z107" s="12"/>
      <c r="AA107" s="12"/>
      <c r="AB107" s="12"/>
      <c r="AC107" s="12"/>
      <c r="AD107" s="12"/>
      <c r="AE107" s="12"/>
      <c r="AF107" s="12"/>
      <c r="AG107" s="12"/>
      <c r="AH107" s="12"/>
      <c r="AI107" s="12"/>
      <c r="AJ107" s="12"/>
      <c r="AK107" s="12"/>
      <c r="AL107" s="12"/>
      <c r="AM107" s="12"/>
      <c r="AN107" s="12"/>
      <c r="AO107" s="12"/>
      <c r="AP107" s="12"/>
      <c r="AQ107" s="12"/>
      <c r="AR107" s="12"/>
      <c r="AS107" s="12"/>
      <c r="AT107" s="12"/>
      <c r="AU107" s="12"/>
      <c r="AV107" s="12"/>
      <c r="AW107" s="12"/>
      <c r="AX107" s="12"/>
      <c r="AY107" s="12"/>
      <c r="AZ107" s="12"/>
      <c r="BA107" s="12"/>
      <c r="BB107" s="12"/>
      <c r="BC107" s="12"/>
      <c r="BD107" s="12"/>
      <c r="BE107" s="12"/>
      <c r="BF107" s="12"/>
      <c r="BG107" s="12"/>
      <c r="BH107" s="12"/>
      <c r="BI107" s="12"/>
      <c r="BJ107" s="12"/>
      <c r="BK107" s="12"/>
      <c r="BL107" s="12"/>
      <c r="BM107" s="12"/>
      <c r="BN107" s="12"/>
      <c r="BO107" s="12"/>
      <c r="BP107" s="12"/>
      <c r="BQ107" s="12"/>
      <c r="BR107" s="12"/>
      <c r="BS107" s="12"/>
      <c r="BT107" s="12"/>
      <c r="BU107" s="12"/>
      <c r="BV107" s="12"/>
      <c r="BW107" s="12"/>
      <c r="BX107" s="12"/>
      <c r="BY107" s="12"/>
      <c r="BZ107" s="12"/>
      <c r="CA107" s="12"/>
      <c r="CB107" s="12"/>
      <c r="CC107" s="12"/>
      <c r="CD107" s="12"/>
      <c r="CE107" s="12"/>
      <c r="CF107" s="12"/>
      <c r="CG107" s="12"/>
      <c r="CH107" s="12"/>
      <c r="CI107" s="12"/>
      <c r="CJ107" s="12"/>
      <c r="CK107" s="12"/>
      <c r="CL107" s="13"/>
    </row>
    <row r="108" spans="1:90" ht="15" thickBot="1" x14ac:dyDescent="0.35">
      <c r="A108" s="448"/>
      <c r="B108" s="7"/>
      <c r="C108" s="39"/>
      <c r="D108" s="443"/>
      <c r="H108" s="41"/>
      <c r="I108" s="41"/>
      <c r="J108" s="41"/>
      <c r="K108" s="41"/>
      <c r="L108" s="41"/>
      <c r="M108" s="41"/>
      <c r="N108" s="41"/>
      <c r="O108" s="41"/>
      <c r="P108" s="41"/>
      <c r="Q108" s="41"/>
      <c r="R108" s="41"/>
      <c r="S108" s="41"/>
      <c r="T108" s="41"/>
      <c r="U108" s="41"/>
      <c r="V108" s="41"/>
      <c r="W108" s="41"/>
      <c r="X108" s="41"/>
      <c r="Y108" s="41"/>
      <c r="Z108" s="41"/>
      <c r="AA108" s="41"/>
      <c r="AB108" s="41"/>
      <c r="AC108" s="41"/>
      <c r="AD108" s="41"/>
      <c r="AE108" s="41"/>
      <c r="AF108" s="41"/>
      <c r="AG108" s="41"/>
      <c r="AH108" s="41"/>
      <c r="AI108" s="41"/>
      <c r="AJ108" s="41"/>
      <c r="AK108" s="41"/>
      <c r="AL108" s="41"/>
      <c r="AM108" s="41"/>
      <c r="AN108" s="41"/>
      <c r="AO108" s="41"/>
      <c r="AP108" s="41"/>
      <c r="AQ108" s="41"/>
      <c r="AR108" s="41"/>
      <c r="AS108" s="41"/>
      <c r="AT108" s="41"/>
      <c r="AU108" s="41"/>
      <c r="AV108" s="41"/>
      <c r="AW108" s="41"/>
      <c r="AX108" s="41"/>
      <c r="AY108" s="41"/>
      <c r="AZ108" s="41"/>
      <c r="BA108" s="41"/>
      <c r="BB108" s="41"/>
      <c r="BC108" s="41"/>
      <c r="BD108" s="41"/>
      <c r="BE108" s="41"/>
      <c r="BF108" s="41"/>
      <c r="BG108" s="41"/>
      <c r="BH108" s="41"/>
      <c r="BI108" s="41"/>
      <c r="BJ108" s="41"/>
      <c r="BK108" s="41"/>
      <c r="BL108" s="41"/>
      <c r="BM108" s="41"/>
      <c r="BN108" s="41"/>
      <c r="BO108" s="41"/>
      <c r="BP108" s="41"/>
      <c r="BQ108" s="41"/>
      <c r="BR108" s="41"/>
      <c r="BS108" s="41"/>
      <c r="BT108" s="41"/>
      <c r="BU108" s="41"/>
      <c r="BV108" s="41"/>
      <c r="BW108" s="41"/>
      <c r="BX108" s="41"/>
      <c r="BY108" s="41"/>
      <c r="BZ108" s="41"/>
      <c r="CA108" s="41"/>
      <c r="CB108" s="41"/>
      <c r="CC108" s="41"/>
      <c r="CD108" s="41"/>
      <c r="CE108" s="41"/>
      <c r="CF108" s="41"/>
      <c r="CG108" s="41"/>
      <c r="CH108" s="41"/>
      <c r="CI108" s="41"/>
      <c r="CJ108" s="41"/>
      <c r="CK108" s="41"/>
      <c r="CL108" s="42"/>
    </row>
    <row r="109" spans="1:90" x14ac:dyDescent="0.3">
      <c r="A109" s="9" t="s">
        <v>66</v>
      </c>
      <c r="B109" s="21"/>
      <c r="C109" s="21"/>
      <c r="D109" s="10"/>
      <c r="E109" s="10"/>
      <c r="F109" s="10"/>
      <c r="G109" s="10"/>
      <c r="H109" s="10"/>
      <c r="I109" s="10"/>
      <c r="J109" s="10"/>
      <c r="K109" s="10"/>
      <c r="L109" s="10"/>
      <c r="M109" s="10"/>
      <c r="N109" s="10"/>
      <c r="O109" s="10"/>
      <c r="P109" s="10"/>
      <c r="Q109" s="10"/>
      <c r="R109" s="10"/>
      <c r="S109" s="10"/>
      <c r="T109" s="10"/>
      <c r="U109" s="10"/>
      <c r="V109" s="10"/>
      <c r="W109" s="10"/>
      <c r="X109" s="10"/>
      <c r="Y109" s="10"/>
      <c r="Z109" s="10"/>
      <c r="AA109" s="10"/>
      <c r="AB109" s="10"/>
      <c r="AC109" s="10"/>
      <c r="AD109" s="10"/>
      <c r="AE109" s="10"/>
      <c r="AF109" s="10"/>
      <c r="AG109" s="10"/>
      <c r="AH109" s="10"/>
      <c r="AI109" s="10"/>
      <c r="AJ109" s="10"/>
      <c r="AK109" s="10"/>
      <c r="AL109" s="10"/>
      <c r="AM109" s="10"/>
      <c r="AN109" s="10"/>
      <c r="AO109" s="10"/>
      <c r="AP109" s="10"/>
      <c r="AQ109" s="10"/>
      <c r="AR109" s="10"/>
      <c r="AS109" s="10"/>
      <c r="AT109" s="10"/>
      <c r="AU109" s="10"/>
      <c r="AV109" s="10"/>
      <c r="AW109" s="10"/>
      <c r="AX109" s="10"/>
      <c r="AY109" s="10"/>
      <c r="AZ109" s="10"/>
      <c r="BA109" s="10"/>
      <c r="BB109" s="10"/>
      <c r="BC109" s="10"/>
      <c r="BD109" s="10"/>
      <c r="BE109" s="10"/>
      <c r="BF109" s="10"/>
      <c r="BG109" s="10"/>
      <c r="BH109" s="10"/>
      <c r="BI109" s="10"/>
      <c r="BJ109" s="10"/>
      <c r="BK109" s="10"/>
      <c r="BL109" s="10"/>
      <c r="BM109" s="10"/>
      <c r="BN109" s="10"/>
      <c r="BO109" s="10"/>
      <c r="BP109" s="10"/>
      <c r="BQ109" s="10"/>
      <c r="BR109" s="10"/>
      <c r="BS109" s="10"/>
      <c r="BT109" s="10"/>
      <c r="BU109" s="10"/>
      <c r="BV109" s="10"/>
      <c r="BW109" s="10"/>
      <c r="BX109" s="10"/>
      <c r="BY109" s="10"/>
      <c r="BZ109" s="10"/>
      <c r="CA109" s="10"/>
      <c r="CB109" s="10"/>
      <c r="CC109" s="10"/>
      <c r="CD109" s="10"/>
      <c r="CE109" s="10"/>
      <c r="CF109" s="10"/>
      <c r="CG109" s="10"/>
      <c r="CH109" s="10"/>
      <c r="CI109" s="10"/>
      <c r="CJ109" s="10"/>
      <c r="CK109" s="10"/>
      <c r="CL109" s="11"/>
    </row>
    <row r="110" spans="1:90" x14ac:dyDescent="0.3">
      <c r="A110" s="147" t="s">
        <v>6</v>
      </c>
      <c r="B110" s="33" t="s">
        <v>190</v>
      </c>
      <c r="C110" s="169">
        <v>2.1000000000000001E-2</v>
      </c>
      <c r="K110" s="157"/>
      <c r="L110" s="157"/>
      <c r="M110" s="157"/>
      <c r="N110" s="157"/>
      <c r="O110" s="157"/>
      <c r="P110" s="157"/>
      <c r="Q110" s="157"/>
      <c r="R110" s="157"/>
      <c r="S110" s="157"/>
      <c r="T110" s="157"/>
    </row>
    <row r="111" spans="1:90" x14ac:dyDescent="0.3">
      <c r="A111" s="9" t="s">
        <v>67</v>
      </c>
      <c r="B111" s="21"/>
      <c r="C111" s="21"/>
      <c r="D111" s="10"/>
      <c r="E111" s="10"/>
      <c r="F111" s="10"/>
      <c r="G111" s="10"/>
      <c r="H111" s="10"/>
      <c r="I111" s="10"/>
      <c r="J111" s="10"/>
      <c r="K111" s="10"/>
      <c r="L111" s="10"/>
      <c r="M111" s="10"/>
      <c r="N111" s="10"/>
      <c r="O111" s="10"/>
      <c r="P111" s="10"/>
      <c r="Q111" s="10"/>
      <c r="R111" s="10"/>
      <c r="S111" s="10"/>
      <c r="T111" s="10"/>
      <c r="U111" s="10"/>
      <c r="V111" s="10"/>
      <c r="W111" s="10"/>
      <c r="X111" s="10"/>
      <c r="Y111" s="10"/>
      <c r="Z111" s="10"/>
      <c r="AA111" s="10"/>
      <c r="AB111" s="10"/>
      <c r="AC111" s="10"/>
      <c r="AD111" s="10"/>
      <c r="AE111" s="10"/>
      <c r="AF111" s="10"/>
      <c r="AG111" s="10"/>
      <c r="AH111" s="10"/>
      <c r="AI111" s="10"/>
      <c r="AJ111" s="10"/>
      <c r="AK111" s="10"/>
      <c r="AL111" s="10"/>
      <c r="AM111" s="10"/>
      <c r="AN111" s="10"/>
      <c r="AO111" s="10"/>
      <c r="AP111" s="10"/>
      <c r="AQ111" s="10"/>
      <c r="AR111" s="10"/>
      <c r="AS111" s="10"/>
      <c r="AT111" s="10"/>
      <c r="AU111" s="10"/>
      <c r="AV111" s="10"/>
      <c r="AW111" s="10"/>
      <c r="AX111" s="10"/>
      <c r="AY111" s="10"/>
      <c r="AZ111" s="10"/>
      <c r="BA111" s="10"/>
      <c r="BB111" s="10"/>
      <c r="BC111" s="10"/>
      <c r="BD111" s="10"/>
      <c r="BE111" s="10"/>
      <c r="BF111" s="10"/>
      <c r="BG111" s="10"/>
      <c r="BH111" s="10"/>
      <c r="BI111" s="10"/>
      <c r="BJ111" s="10"/>
      <c r="BK111" s="10"/>
      <c r="BL111" s="10"/>
      <c r="BM111" s="10"/>
      <c r="BN111" s="10"/>
      <c r="BO111" s="10"/>
      <c r="BP111" s="10"/>
      <c r="BQ111" s="10"/>
      <c r="BR111" s="10"/>
      <c r="BS111" s="10"/>
      <c r="BT111" s="10"/>
      <c r="BU111" s="10"/>
      <c r="BV111" s="10"/>
      <c r="BW111" s="10"/>
      <c r="BX111" s="10"/>
      <c r="BY111" s="10"/>
      <c r="BZ111" s="10"/>
      <c r="CA111" s="10"/>
      <c r="CB111" s="10"/>
      <c r="CC111" s="10"/>
      <c r="CD111" s="10"/>
      <c r="CE111" s="10"/>
      <c r="CF111" s="10"/>
      <c r="CG111" s="10"/>
      <c r="CH111" s="10"/>
      <c r="CI111" s="10"/>
      <c r="CJ111" s="10"/>
      <c r="CK111" s="10"/>
      <c r="CL111" s="11"/>
    </row>
    <row r="112" spans="1:90" x14ac:dyDescent="0.3">
      <c r="A112" s="147" t="s">
        <v>7</v>
      </c>
      <c r="B112" s="33" t="s">
        <v>190</v>
      </c>
      <c r="C112" s="169">
        <v>0.16300000000000001</v>
      </c>
      <c r="K112" s="157"/>
      <c r="L112" s="157"/>
      <c r="M112" s="157"/>
      <c r="N112" s="157"/>
      <c r="O112" s="157"/>
      <c r="P112" s="157"/>
      <c r="Q112" s="157"/>
      <c r="R112" s="157"/>
      <c r="S112" s="157"/>
      <c r="T112" s="157"/>
    </row>
    <row r="113" spans="1:20" x14ac:dyDescent="0.3">
      <c r="K113" s="157"/>
      <c r="L113" s="157"/>
      <c r="M113" s="157"/>
      <c r="N113" s="157"/>
      <c r="O113" s="157"/>
      <c r="P113" s="157"/>
      <c r="Q113" s="157"/>
      <c r="R113" s="157"/>
      <c r="S113" s="157"/>
      <c r="T113" s="157"/>
    </row>
    <row r="114" spans="1:20" x14ac:dyDescent="0.3">
      <c r="A114" s="80" t="s">
        <v>440</v>
      </c>
      <c r="B114" s="10"/>
      <c r="C114" s="10"/>
      <c r="D114" s="10"/>
      <c r="E114" s="209"/>
    </row>
    <row r="115" spans="1:20" x14ac:dyDescent="0.3">
      <c r="A115" s="484" t="s">
        <v>439</v>
      </c>
      <c r="B115" s="485"/>
      <c r="C115" s="485"/>
      <c r="D115" s="485"/>
      <c r="E115" s="486"/>
    </row>
    <row r="116" spans="1:20" x14ac:dyDescent="0.3">
      <c r="A116" s="211" t="s">
        <v>210</v>
      </c>
      <c r="B116" s="55" t="s">
        <v>202</v>
      </c>
      <c r="C116" s="214">
        <v>2.9</v>
      </c>
      <c r="D116" s="44"/>
      <c r="E116" s="44"/>
    </row>
    <row r="117" spans="1:20" x14ac:dyDescent="0.3">
      <c r="C117" s="208"/>
      <c r="D117" s="208"/>
      <c r="E117" s="208"/>
    </row>
    <row r="118" spans="1:20" x14ac:dyDescent="0.3">
      <c r="A118" s="80" t="s">
        <v>436</v>
      </c>
      <c r="B118" s="10"/>
      <c r="C118" s="10"/>
      <c r="D118" s="10"/>
      <c r="E118" s="209"/>
      <c r="F118" s="44"/>
      <c r="G118" s="44"/>
      <c r="H118" s="44"/>
      <c r="I118" s="44"/>
      <c r="J118" s="44"/>
      <c r="K118" s="44"/>
      <c r="L118" s="44"/>
      <c r="M118" s="44"/>
      <c r="N118" s="44"/>
      <c r="O118" s="44"/>
      <c r="P118" s="44"/>
      <c r="Q118" s="44"/>
      <c r="R118" s="44"/>
      <c r="S118" s="44"/>
      <c r="T118" s="44"/>
    </row>
    <row r="119" spans="1:20" x14ac:dyDescent="0.3">
      <c r="A119" s="211" t="s">
        <v>435</v>
      </c>
      <c r="B119" s="212" t="s">
        <v>80</v>
      </c>
      <c r="C119" s="214">
        <v>1</v>
      </c>
      <c r="D119" s="44"/>
      <c r="E119" s="45"/>
      <c r="F119" s="157"/>
      <c r="G119" s="157"/>
      <c r="H119" s="157"/>
      <c r="I119" s="44"/>
      <c r="J119" s="44"/>
      <c r="K119" s="44"/>
      <c r="L119" s="44"/>
      <c r="M119" s="44"/>
      <c r="N119" s="44"/>
      <c r="O119" s="44"/>
      <c r="P119" s="44"/>
      <c r="Q119" s="44"/>
      <c r="R119" s="44"/>
      <c r="S119" s="44"/>
      <c r="T119" s="44"/>
    </row>
    <row r="120" spans="1:20" x14ac:dyDescent="0.3">
      <c r="C120" s="157"/>
      <c r="D120" s="157"/>
      <c r="E120" s="157"/>
      <c r="F120" s="157"/>
      <c r="G120" s="157"/>
      <c r="H120" s="157"/>
      <c r="I120" s="157"/>
      <c r="J120" s="157"/>
      <c r="K120" s="157"/>
      <c r="L120" s="157"/>
      <c r="M120" s="157"/>
      <c r="N120" s="157"/>
      <c r="O120" s="157"/>
      <c r="P120" s="157"/>
      <c r="Q120" s="157"/>
      <c r="R120" s="157"/>
      <c r="S120" s="157"/>
      <c r="T120" s="157"/>
    </row>
    <row r="121" spans="1:20" x14ac:dyDescent="0.3">
      <c r="A121" s="80" t="s">
        <v>595</v>
      </c>
      <c r="B121" s="10"/>
      <c r="C121" s="10"/>
      <c r="D121" s="10"/>
      <c r="E121" s="10"/>
      <c r="F121" s="209"/>
      <c r="G121" s="44"/>
      <c r="H121" s="44"/>
      <c r="I121" s="44"/>
      <c r="J121" s="44"/>
      <c r="K121" s="44"/>
      <c r="L121" s="44"/>
      <c r="M121" s="44"/>
      <c r="N121" s="44"/>
      <c r="O121" s="44"/>
      <c r="P121" s="44"/>
      <c r="Q121" s="44"/>
      <c r="R121" s="44"/>
      <c r="S121" s="44"/>
      <c r="T121" s="44"/>
    </row>
    <row r="122" spans="1:20" x14ac:dyDescent="0.3">
      <c r="A122" s="455" t="s">
        <v>589</v>
      </c>
      <c r="B122" s="64" t="s">
        <v>590</v>
      </c>
      <c r="C122" s="267">
        <v>2015</v>
      </c>
      <c r="D122" s="469" t="s">
        <v>603</v>
      </c>
      <c r="E122" s="470" t="s">
        <v>590</v>
      </c>
      <c r="F122" s="452">
        <v>2015</v>
      </c>
      <c r="G122" s="265"/>
      <c r="H122" s="265"/>
      <c r="I122" s="48"/>
      <c r="J122" s="48"/>
      <c r="K122" s="48"/>
      <c r="L122" s="48"/>
      <c r="M122" s="48"/>
      <c r="N122" s="48"/>
      <c r="O122" s="48"/>
      <c r="P122" s="48"/>
      <c r="Q122" s="48"/>
      <c r="R122" s="48"/>
      <c r="S122" s="48"/>
      <c r="T122" s="48"/>
    </row>
    <row r="123" spans="1:20" ht="28.8" x14ac:dyDescent="0.3">
      <c r="A123" s="455"/>
      <c r="B123" s="266" t="s">
        <v>591</v>
      </c>
      <c r="C123" s="268">
        <v>0</v>
      </c>
      <c r="D123" s="466"/>
      <c r="E123" s="467"/>
      <c r="F123" s="443"/>
      <c r="G123" s="265"/>
      <c r="H123" s="265"/>
      <c r="I123" s="48"/>
      <c r="J123" s="48"/>
      <c r="K123" s="48"/>
      <c r="L123" s="48"/>
      <c r="M123" s="48"/>
      <c r="N123" s="48"/>
      <c r="O123" s="48"/>
      <c r="P123" s="48"/>
      <c r="Q123" s="48"/>
      <c r="R123" s="48"/>
      <c r="S123" s="48"/>
      <c r="T123" s="48"/>
    </row>
    <row r="124" spans="1:20" x14ac:dyDescent="0.3">
      <c r="A124" s="455" t="s">
        <v>592</v>
      </c>
      <c r="B124" s="64" t="s">
        <v>590</v>
      </c>
      <c r="C124" s="267">
        <v>2015</v>
      </c>
      <c r="D124" s="466"/>
      <c r="E124" s="467" t="s">
        <v>591</v>
      </c>
      <c r="F124" s="479">
        <v>0</v>
      </c>
    </row>
    <row r="125" spans="1:20" ht="28.8" x14ac:dyDescent="0.3">
      <c r="A125" s="455"/>
      <c r="B125" s="266" t="s">
        <v>591</v>
      </c>
      <c r="C125" s="268">
        <v>0</v>
      </c>
      <c r="D125" s="466"/>
      <c r="E125" s="468"/>
      <c r="F125" s="443"/>
    </row>
    <row r="126" spans="1:20" x14ac:dyDescent="0.3">
      <c r="A126" s="455" t="s">
        <v>593</v>
      </c>
      <c r="B126" s="64" t="s">
        <v>590</v>
      </c>
      <c r="C126" s="267">
        <v>2015</v>
      </c>
      <c r="D126" s="455" t="s">
        <v>604</v>
      </c>
      <c r="E126" s="467" t="s">
        <v>590</v>
      </c>
      <c r="F126" s="443">
        <v>2015</v>
      </c>
    </row>
    <row r="127" spans="1:20" ht="28.8" x14ac:dyDescent="0.3">
      <c r="A127" s="455"/>
      <c r="B127" s="266" t="s">
        <v>591</v>
      </c>
      <c r="C127" s="268">
        <v>0</v>
      </c>
      <c r="D127" s="466"/>
      <c r="E127" s="467"/>
      <c r="F127" s="443"/>
    </row>
    <row r="128" spans="1:20" x14ac:dyDescent="0.3">
      <c r="A128" s="455" t="s">
        <v>594</v>
      </c>
      <c r="B128" s="64" t="s">
        <v>590</v>
      </c>
      <c r="C128" s="267">
        <v>2015</v>
      </c>
      <c r="D128" s="466"/>
      <c r="E128" s="467" t="s">
        <v>591</v>
      </c>
      <c r="F128" s="479">
        <v>0</v>
      </c>
      <c r="G128" s="49"/>
      <c r="H128" s="44"/>
      <c r="I128" s="46"/>
      <c r="J128" s="46"/>
      <c r="K128" s="46"/>
      <c r="L128" s="46"/>
      <c r="M128" s="46"/>
      <c r="N128" s="46"/>
      <c r="O128" s="46"/>
      <c r="P128" s="46"/>
      <c r="Q128" s="46"/>
      <c r="R128" s="46"/>
      <c r="S128" s="46"/>
      <c r="T128" s="46"/>
    </row>
    <row r="129" spans="1:20" ht="28.8" x14ac:dyDescent="0.3">
      <c r="A129" s="455"/>
      <c r="B129" s="266" t="s">
        <v>591</v>
      </c>
      <c r="C129" s="268">
        <v>0</v>
      </c>
      <c r="D129" s="466"/>
      <c r="E129" s="468"/>
      <c r="F129" s="443"/>
    </row>
    <row r="130" spans="1:20" x14ac:dyDescent="0.3">
      <c r="A130" s="455" t="s">
        <v>29</v>
      </c>
      <c r="B130" s="64" t="s">
        <v>590</v>
      </c>
      <c r="C130" s="267">
        <v>2015</v>
      </c>
    </row>
    <row r="131" spans="1:20" ht="28.8" x14ac:dyDescent="0.3">
      <c r="A131" s="455"/>
      <c r="B131" s="266" t="s">
        <v>591</v>
      </c>
      <c r="C131" s="268">
        <v>0</v>
      </c>
    </row>
    <row r="132" spans="1:20" x14ac:dyDescent="0.3">
      <c r="A132" s="269" t="s">
        <v>596</v>
      </c>
      <c r="B132" s="15"/>
      <c r="C132" s="15"/>
    </row>
    <row r="133" spans="1:20" x14ac:dyDescent="0.3">
      <c r="A133" s="15"/>
      <c r="B133" s="15"/>
      <c r="C133" s="15"/>
    </row>
    <row r="134" spans="1:20" s="326" customFormat="1" x14ac:dyDescent="0.3">
      <c r="A134" s="80" t="s">
        <v>892</v>
      </c>
      <c r="B134" s="10"/>
      <c r="C134" s="10"/>
      <c r="D134" s="10"/>
      <c r="E134" s="209"/>
      <c r="F134" s="44"/>
      <c r="G134" s="44"/>
      <c r="H134" s="44"/>
      <c r="I134" s="44"/>
      <c r="J134" s="44"/>
      <c r="K134" s="44"/>
      <c r="L134" s="44"/>
      <c r="M134" s="44"/>
      <c r="N134" s="44"/>
      <c r="O134" s="44"/>
      <c r="P134" s="44"/>
      <c r="Q134" s="44"/>
      <c r="R134" s="44"/>
      <c r="S134" s="44"/>
      <c r="T134" s="44"/>
    </row>
    <row r="135" spans="1:20" s="326" customFormat="1" x14ac:dyDescent="0.3">
      <c r="A135" s="211" t="s">
        <v>893</v>
      </c>
      <c r="B135" s="212" t="s">
        <v>80</v>
      </c>
      <c r="C135" s="214">
        <v>1</v>
      </c>
      <c r="D135" s="44"/>
      <c r="E135" s="45"/>
      <c r="F135" s="344"/>
      <c r="G135" s="344"/>
      <c r="H135" s="344"/>
      <c r="I135" s="44"/>
      <c r="J135" s="44"/>
      <c r="K135" s="44"/>
      <c r="L135" s="44"/>
      <c r="M135" s="44"/>
      <c r="N135" s="44"/>
      <c r="O135" s="44"/>
      <c r="P135" s="44"/>
      <c r="Q135" s="44"/>
      <c r="R135" s="44"/>
      <c r="S135" s="44"/>
      <c r="T135" s="44"/>
    </row>
    <row r="136" spans="1:20" s="326" customFormat="1" x14ac:dyDescent="0.3">
      <c r="A136" s="211" t="s">
        <v>894</v>
      </c>
      <c r="B136" s="212" t="s">
        <v>80</v>
      </c>
      <c r="C136" s="214">
        <v>1</v>
      </c>
    </row>
    <row r="137" spans="1:20" x14ac:dyDescent="0.3">
      <c r="A137" s="15"/>
      <c r="B137" s="15"/>
      <c r="C137" s="15"/>
    </row>
    <row r="138" spans="1:20" x14ac:dyDescent="0.3">
      <c r="A138" s="15"/>
      <c r="B138" s="15"/>
      <c r="C138" s="15"/>
    </row>
    <row r="139" spans="1:20" x14ac:dyDescent="0.3">
      <c r="A139" s="15"/>
      <c r="B139" s="15"/>
      <c r="C139" s="15"/>
    </row>
    <row r="140" spans="1:20" hidden="1" x14ac:dyDescent="0.3">
      <c r="A140" s="15"/>
      <c r="B140" s="15"/>
      <c r="C140" s="15"/>
    </row>
    <row r="141" spans="1:20" hidden="1" x14ac:dyDescent="0.3">
      <c r="A141" s="15"/>
      <c r="B141" s="15"/>
      <c r="C141" s="15"/>
    </row>
    <row r="142" spans="1:20" hidden="1" x14ac:dyDescent="0.3">
      <c r="A142" s="15"/>
      <c r="B142" s="15"/>
      <c r="C142" s="15"/>
    </row>
    <row r="143" spans="1:20" hidden="1" x14ac:dyDescent="0.3">
      <c r="A143" s="15"/>
      <c r="B143" s="15"/>
      <c r="C143" s="15"/>
    </row>
    <row r="144" spans="1:20" hidden="1" x14ac:dyDescent="0.3">
      <c r="A144" s="15"/>
      <c r="B144" s="15"/>
      <c r="C144" s="15"/>
    </row>
    <row r="145" spans="1:3" hidden="1" x14ac:dyDescent="0.3">
      <c r="A145" s="15"/>
      <c r="B145" s="15"/>
      <c r="C145" s="15"/>
    </row>
    <row r="146" spans="1:3" hidden="1" x14ac:dyDescent="0.3">
      <c r="A146" s="15"/>
      <c r="B146" s="15"/>
      <c r="C146" s="15"/>
    </row>
    <row r="147" spans="1:3" hidden="1" x14ac:dyDescent="0.3">
      <c r="A147" s="15"/>
      <c r="B147" s="15"/>
      <c r="C147" s="15"/>
    </row>
    <row r="148" spans="1:3" hidden="1" x14ac:dyDescent="0.3">
      <c r="A148" s="15"/>
      <c r="B148" s="15"/>
      <c r="C148" s="15"/>
    </row>
    <row r="149" spans="1:3" hidden="1" x14ac:dyDescent="0.3">
      <c r="A149" s="15"/>
      <c r="B149" s="15"/>
      <c r="C149" s="15"/>
    </row>
    <row r="150" spans="1:3" hidden="1" x14ac:dyDescent="0.3">
      <c r="A150" s="15"/>
      <c r="B150" s="15"/>
      <c r="C150" s="15"/>
    </row>
    <row r="151" spans="1:3" hidden="1" x14ac:dyDescent="0.3">
      <c r="A151" s="15"/>
      <c r="B151" s="15"/>
      <c r="C151" s="15"/>
    </row>
    <row r="152" spans="1:3" hidden="1" x14ac:dyDescent="0.3">
      <c r="A152" s="15"/>
      <c r="B152" s="15"/>
      <c r="C152" s="15"/>
    </row>
    <row r="153" spans="1:3" hidden="1" x14ac:dyDescent="0.3">
      <c r="A153" s="15"/>
      <c r="B153" s="15"/>
      <c r="C153" s="15"/>
    </row>
    <row r="154" spans="1:3" hidden="1" x14ac:dyDescent="0.3">
      <c r="A154" s="15"/>
      <c r="B154" s="15"/>
      <c r="C154" s="15"/>
    </row>
    <row r="155" spans="1:3" hidden="1" x14ac:dyDescent="0.3">
      <c r="A155" s="15"/>
      <c r="B155" s="15"/>
      <c r="C155" s="15"/>
    </row>
    <row r="156" spans="1:3" hidden="1" x14ac:dyDescent="0.3">
      <c r="A156" s="15"/>
      <c r="B156" s="15"/>
      <c r="C156" s="15"/>
    </row>
    <row r="157" spans="1:3" hidden="1" x14ac:dyDescent="0.3">
      <c r="A157" s="15"/>
      <c r="B157" s="15"/>
      <c r="C157" s="15"/>
    </row>
    <row r="158" spans="1:3" hidden="1" x14ac:dyDescent="0.3">
      <c r="A158" s="15"/>
      <c r="B158" s="15"/>
      <c r="C158" s="15"/>
    </row>
    <row r="159" spans="1:3" hidden="1" x14ac:dyDescent="0.3">
      <c r="A159" s="15"/>
      <c r="B159" s="15"/>
      <c r="C159" s="15"/>
    </row>
    <row r="160" spans="1:3" hidden="1" x14ac:dyDescent="0.3">
      <c r="A160" s="15"/>
      <c r="B160" s="15"/>
      <c r="C160" s="15"/>
    </row>
    <row r="161" spans="1:3" hidden="1" x14ac:dyDescent="0.3">
      <c r="A161" s="15"/>
      <c r="B161" s="15"/>
      <c r="C161" s="15"/>
    </row>
    <row r="162" spans="1:3" hidden="1" x14ac:dyDescent="0.3">
      <c r="A162" s="15"/>
      <c r="B162" s="15"/>
      <c r="C162" s="15"/>
    </row>
    <row r="163" spans="1:3" hidden="1" x14ac:dyDescent="0.3">
      <c r="A163" s="15"/>
      <c r="B163" s="15"/>
      <c r="C163" s="15"/>
    </row>
    <row r="164" spans="1:3" hidden="1" x14ac:dyDescent="0.3">
      <c r="A164" s="15"/>
      <c r="B164" s="15"/>
      <c r="C164" s="15"/>
    </row>
    <row r="165" spans="1:3" hidden="1" x14ac:dyDescent="0.3">
      <c r="A165" s="15"/>
      <c r="B165" s="15"/>
      <c r="C165" s="15"/>
    </row>
    <row r="166" spans="1:3" hidden="1" x14ac:dyDescent="0.3">
      <c r="A166" s="15"/>
      <c r="B166" s="15"/>
      <c r="C166" s="15"/>
    </row>
    <row r="167" spans="1:3" hidden="1" x14ac:dyDescent="0.3">
      <c r="A167" s="15"/>
      <c r="B167" s="15"/>
      <c r="C167" s="15"/>
    </row>
    <row r="168" spans="1:3" x14ac:dyDescent="0.3">
      <c r="A168" s="15"/>
      <c r="B168" s="15"/>
      <c r="C168" s="15"/>
    </row>
    <row r="169" spans="1:3" x14ac:dyDescent="0.3">
      <c r="A169" s="15"/>
      <c r="B169" s="15"/>
      <c r="C169" s="15"/>
    </row>
    <row r="170" spans="1:3" x14ac:dyDescent="0.3">
      <c r="A170" s="296" t="s">
        <v>875</v>
      </c>
      <c r="B170" s="296"/>
      <c r="C170" s="296"/>
    </row>
    <row r="171" spans="1:3" x14ac:dyDescent="0.3">
      <c r="A171" s="29" t="s">
        <v>849</v>
      </c>
      <c r="B171" s="7" t="s">
        <v>80</v>
      </c>
      <c r="C171" s="70">
        <v>1</v>
      </c>
    </row>
    <row r="172" spans="1:3" x14ac:dyDescent="0.3">
      <c r="A172" s="29" t="s">
        <v>850</v>
      </c>
      <c r="B172" s="7" t="s">
        <v>80</v>
      </c>
      <c r="C172" s="70">
        <v>1</v>
      </c>
    </row>
    <row r="173" spans="1:3" x14ac:dyDescent="0.3">
      <c r="A173" s="29" t="s">
        <v>856</v>
      </c>
      <c r="B173" s="7" t="s">
        <v>167</v>
      </c>
      <c r="C173" s="70">
        <v>2015</v>
      </c>
    </row>
    <row r="174" spans="1:3" x14ac:dyDescent="0.3">
      <c r="A174" s="29" t="s">
        <v>851</v>
      </c>
      <c r="B174" s="7" t="s">
        <v>167</v>
      </c>
      <c r="C174" s="70">
        <v>2020</v>
      </c>
    </row>
    <row r="175" spans="1:3" x14ac:dyDescent="0.3">
      <c r="A175" s="29" t="s">
        <v>852</v>
      </c>
      <c r="B175" s="7" t="s">
        <v>167</v>
      </c>
      <c r="C175" s="70">
        <v>2015</v>
      </c>
    </row>
    <row r="176" spans="1:3" x14ac:dyDescent="0.3">
      <c r="A176" s="296" t="s">
        <v>866</v>
      </c>
      <c r="B176" s="296"/>
      <c r="C176" s="296" t="s">
        <v>900</v>
      </c>
    </row>
    <row r="177" spans="1:3" x14ac:dyDescent="0.3">
      <c r="A177" s="29" t="s">
        <v>869</v>
      </c>
      <c r="B177" s="7" t="s">
        <v>80</v>
      </c>
      <c r="C177" s="70">
        <v>0.2</v>
      </c>
    </row>
    <row r="178" spans="1:3" x14ac:dyDescent="0.3">
      <c r="A178" s="29" t="s">
        <v>867</v>
      </c>
      <c r="B178" s="7" t="s">
        <v>80</v>
      </c>
      <c r="C178" s="70">
        <v>0.25</v>
      </c>
    </row>
    <row r="179" spans="1:3" x14ac:dyDescent="0.3">
      <c r="A179" s="29" t="s">
        <v>868</v>
      </c>
      <c r="B179" s="7" t="s">
        <v>80</v>
      </c>
      <c r="C179" s="70">
        <v>0.4</v>
      </c>
    </row>
    <row r="180" spans="1:3" x14ac:dyDescent="0.3">
      <c r="A180" s="29" t="s">
        <v>853</v>
      </c>
      <c r="B180" s="7" t="s">
        <v>80</v>
      </c>
      <c r="C180" s="70">
        <v>0.9</v>
      </c>
    </row>
    <row r="181" spans="1:3" x14ac:dyDescent="0.3">
      <c r="A181" s="29" t="s">
        <v>854</v>
      </c>
      <c r="B181" s="7" t="s">
        <v>80</v>
      </c>
      <c r="C181" s="70">
        <v>0.6</v>
      </c>
    </row>
    <row r="182" spans="1:3" x14ac:dyDescent="0.3">
      <c r="A182" s="296" t="s">
        <v>855</v>
      </c>
      <c r="B182" s="296"/>
      <c r="C182" s="296" t="s">
        <v>900</v>
      </c>
    </row>
    <row r="183" spans="1:3" x14ac:dyDescent="0.3">
      <c r="A183" s="29" t="s">
        <v>857</v>
      </c>
      <c r="B183" s="7" t="s">
        <v>80</v>
      </c>
      <c r="C183" s="70">
        <v>0.5</v>
      </c>
    </row>
    <row r="184" spans="1:3" x14ac:dyDescent="0.3">
      <c r="A184" s="29" t="s">
        <v>858</v>
      </c>
      <c r="B184" s="7" t="s">
        <v>80</v>
      </c>
      <c r="C184" s="70">
        <v>0.5</v>
      </c>
    </row>
    <row r="185" spans="1:3" x14ac:dyDescent="0.3">
      <c r="A185" s="29" t="s">
        <v>859</v>
      </c>
      <c r="B185" s="7" t="s">
        <v>80</v>
      </c>
      <c r="C185" s="70">
        <v>0.2</v>
      </c>
    </row>
    <row r="186" spans="1:3" x14ac:dyDescent="0.3">
      <c r="A186" s="29" t="s">
        <v>860</v>
      </c>
      <c r="B186" s="7" t="s">
        <v>80</v>
      </c>
      <c r="C186" s="70">
        <v>0.2</v>
      </c>
    </row>
    <row r="187" spans="1:3" x14ac:dyDescent="0.3">
      <c r="A187" s="29" t="s">
        <v>861</v>
      </c>
      <c r="B187" s="7" t="s">
        <v>80</v>
      </c>
      <c r="C187" s="70">
        <v>0.4</v>
      </c>
    </row>
    <row r="188" spans="1:3" x14ac:dyDescent="0.3">
      <c r="A188" s="29" t="s">
        <v>862</v>
      </c>
      <c r="B188" s="7" t="s">
        <v>80</v>
      </c>
      <c r="C188" s="70">
        <v>0.3</v>
      </c>
    </row>
    <row r="189" spans="1:3" x14ac:dyDescent="0.3">
      <c r="A189" s="29" t="s">
        <v>863</v>
      </c>
      <c r="B189" s="7" t="s">
        <v>80</v>
      </c>
      <c r="C189" s="70">
        <v>0.3</v>
      </c>
    </row>
    <row r="190" spans="1:3" x14ac:dyDescent="0.3">
      <c r="A190" s="29" t="s">
        <v>864</v>
      </c>
      <c r="B190" s="7" t="s">
        <v>80</v>
      </c>
      <c r="C190" s="70">
        <v>0.3</v>
      </c>
    </row>
    <row r="191" spans="1:3" x14ac:dyDescent="0.3">
      <c r="A191" s="29" t="s">
        <v>865</v>
      </c>
      <c r="B191" s="7" t="s">
        <v>80</v>
      </c>
      <c r="C191" s="70">
        <v>0.9</v>
      </c>
    </row>
  </sheetData>
  <mergeCells count="42">
    <mergeCell ref="A122:A123"/>
    <mergeCell ref="A124:A125"/>
    <mergeCell ref="A126:A127"/>
    <mergeCell ref="A128:A129"/>
    <mergeCell ref="A130:A131"/>
    <mergeCell ref="B20:C20"/>
    <mergeCell ref="B21:C21"/>
    <mergeCell ref="B22:C22"/>
    <mergeCell ref="D80:D82"/>
    <mergeCell ref="A19:A22"/>
    <mergeCell ref="A68:A71"/>
    <mergeCell ref="D68:D71"/>
    <mergeCell ref="A72:A75"/>
    <mergeCell ref="D72:D75"/>
    <mergeCell ref="A76:A79"/>
    <mergeCell ref="D76:D79"/>
    <mergeCell ref="A80:A82"/>
    <mergeCell ref="B19:C19"/>
    <mergeCell ref="D19:D22"/>
    <mergeCell ref="A84:A87"/>
    <mergeCell ref="D84:D87"/>
    <mergeCell ref="A88:A91"/>
    <mergeCell ref="D88:D91"/>
    <mergeCell ref="A92:A95"/>
    <mergeCell ref="D92:D95"/>
    <mergeCell ref="A115:E115"/>
    <mergeCell ref="A96:A98"/>
    <mergeCell ref="D96:D98"/>
    <mergeCell ref="A100:A103"/>
    <mergeCell ref="D100:D103"/>
    <mergeCell ref="A105:A108"/>
    <mergeCell ref="D105:D108"/>
    <mergeCell ref="D122:D125"/>
    <mergeCell ref="E122:E123"/>
    <mergeCell ref="F122:F123"/>
    <mergeCell ref="E124:E125"/>
    <mergeCell ref="F124:F125"/>
    <mergeCell ref="D126:D129"/>
    <mergeCell ref="E126:E127"/>
    <mergeCell ref="F126:F127"/>
    <mergeCell ref="E128:E129"/>
    <mergeCell ref="F128:F129"/>
  </mergeCell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TE554"/>
  <sheetViews>
    <sheetView zoomScale="70" zoomScaleNormal="70" workbookViewId="0"/>
  </sheetViews>
  <sheetFormatPr baseColWidth="10" defaultRowHeight="14.4" x14ac:dyDescent="0.3"/>
  <cols>
    <col min="1" max="1" width="71" bestFit="1" customWidth="1"/>
    <col min="2" max="16" width="13.88671875" bestFit="1" customWidth="1"/>
  </cols>
  <sheetData>
    <row r="1" spans="1:16" s="314" customFormat="1" x14ac:dyDescent="0.3">
      <c r="A1" s="203" t="s">
        <v>378</v>
      </c>
      <c r="B1" s="70">
        <v>1995</v>
      </c>
      <c r="C1" s="70">
        <v>1996</v>
      </c>
      <c r="D1" s="70">
        <v>1997</v>
      </c>
      <c r="E1" s="70">
        <v>1998</v>
      </c>
      <c r="F1" s="70">
        <v>1999</v>
      </c>
      <c r="G1" s="70">
        <v>2000</v>
      </c>
      <c r="H1" s="70">
        <v>2001</v>
      </c>
      <c r="I1" s="70">
        <v>2002</v>
      </c>
      <c r="J1" s="70">
        <v>2003</v>
      </c>
      <c r="K1" s="70">
        <v>2004</v>
      </c>
      <c r="L1" s="70">
        <v>2005</v>
      </c>
      <c r="M1" s="70">
        <v>2006</v>
      </c>
      <c r="N1" s="70">
        <v>2007</v>
      </c>
      <c r="O1" s="70">
        <v>2008</v>
      </c>
      <c r="P1" s="70">
        <v>2009</v>
      </c>
    </row>
    <row r="2" spans="1:16" x14ac:dyDescent="0.3">
      <c r="A2" s="198" t="s">
        <v>343</v>
      </c>
      <c r="B2" s="205">
        <v>821277.35164400015</v>
      </c>
      <c r="C2" s="205">
        <v>835480.30838300008</v>
      </c>
      <c r="D2" s="205">
        <v>852339.71003099997</v>
      </c>
      <c r="E2" s="205">
        <v>867561.32675200002</v>
      </c>
      <c r="F2" s="205">
        <v>888737.47005599993</v>
      </c>
      <c r="G2" s="205">
        <v>889964.02542900003</v>
      </c>
      <c r="H2" s="205">
        <v>898181.29515900009</v>
      </c>
      <c r="I2" s="205">
        <v>913098.10658100015</v>
      </c>
      <c r="J2" s="205">
        <v>929168.45793300006</v>
      </c>
      <c r="K2" s="205">
        <v>940175.14705000003</v>
      </c>
      <c r="L2" s="205">
        <v>938211.64978999994</v>
      </c>
      <c r="M2" s="205">
        <v>950724.46042999986</v>
      </c>
      <c r="N2" s="205">
        <v>953269.03026000003</v>
      </c>
      <c r="O2" s="205">
        <v>1000267.1132700001</v>
      </c>
      <c r="P2" s="205">
        <v>1025427.57278</v>
      </c>
    </row>
    <row r="3" spans="1:16" x14ac:dyDescent="0.3">
      <c r="A3" s="198" t="s">
        <v>344</v>
      </c>
      <c r="B3" s="205">
        <v>106956.558</v>
      </c>
      <c r="C3" s="205">
        <v>101326.61625099998</v>
      </c>
      <c r="D3" s="205">
        <v>111658.14139400001</v>
      </c>
      <c r="E3" s="205">
        <v>89949.422147000019</v>
      </c>
      <c r="F3" s="205">
        <v>97189.104821999994</v>
      </c>
      <c r="G3" s="205">
        <v>113437.34111929999</v>
      </c>
      <c r="H3" s="205">
        <v>118329.25110650001</v>
      </c>
      <c r="I3" s="205">
        <v>115389.89345049998</v>
      </c>
      <c r="J3" s="205">
        <v>114746.10045029999</v>
      </c>
      <c r="K3" s="205">
        <v>123733.9133598</v>
      </c>
      <c r="L3" s="205">
        <v>140981.92554570001</v>
      </c>
      <c r="M3" s="205">
        <v>164113.0972093</v>
      </c>
      <c r="N3" s="205">
        <v>158758.56715390002</v>
      </c>
      <c r="O3" s="205">
        <v>171002.8987663</v>
      </c>
      <c r="P3" s="205">
        <v>125310.6947264</v>
      </c>
    </row>
    <row r="4" spans="1:16" x14ac:dyDescent="0.3">
      <c r="A4" s="198" t="s">
        <v>345</v>
      </c>
      <c r="B4" s="205">
        <v>1761460.0896290001</v>
      </c>
      <c r="C4" s="205">
        <v>1768733.999874</v>
      </c>
      <c r="D4" s="205">
        <v>1810212.3412500001</v>
      </c>
      <c r="E4" s="205">
        <v>1861146.1007399999</v>
      </c>
      <c r="F4" s="205">
        <v>1921397.32094</v>
      </c>
      <c r="G4" s="205">
        <v>1967617.7605399999</v>
      </c>
      <c r="H4" s="205">
        <v>1982124.3756500001</v>
      </c>
      <c r="I4" s="205">
        <v>1977751.3650200001</v>
      </c>
      <c r="J4" s="205">
        <v>2016883.8658700001</v>
      </c>
      <c r="K4" s="205">
        <v>2061797.6948200001</v>
      </c>
      <c r="L4" s="205">
        <v>2122361.6047400003</v>
      </c>
      <c r="M4" s="205">
        <v>2188629.8377200002</v>
      </c>
      <c r="N4" s="205">
        <v>2273095.4038300002</v>
      </c>
      <c r="O4" s="205">
        <v>2285147.9246700001</v>
      </c>
      <c r="P4" s="205">
        <v>2264271.11142</v>
      </c>
    </row>
    <row r="5" spans="1:16" x14ac:dyDescent="0.3">
      <c r="A5" s="198" t="s">
        <v>346</v>
      </c>
      <c r="B5" s="205">
        <v>500387.93122930004</v>
      </c>
      <c r="C5" s="205">
        <v>496732.73498160002</v>
      </c>
      <c r="D5" s="205">
        <v>502418.76624039997</v>
      </c>
      <c r="E5" s="205">
        <v>505669.13925060001</v>
      </c>
      <c r="F5" s="205">
        <v>516506.8589314</v>
      </c>
      <c r="G5" s="205">
        <v>543756.65903789992</v>
      </c>
      <c r="H5" s="205">
        <v>544729.26852479996</v>
      </c>
      <c r="I5" s="205">
        <v>549154.99202340015</v>
      </c>
      <c r="J5" s="205">
        <v>546981.06693730003</v>
      </c>
      <c r="K5" s="205">
        <v>562149.73081119999</v>
      </c>
      <c r="L5" s="205">
        <v>581835.50485539995</v>
      </c>
      <c r="M5" s="205">
        <v>616268.91630879999</v>
      </c>
      <c r="N5" s="205">
        <v>643652.26743670006</v>
      </c>
      <c r="O5" s="205">
        <v>647357.31187399989</v>
      </c>
      <c r="P5" s="205">
        <v>614923.9903501001</v>
      </c>
    </row>
    <row r="6" spans="1:16" x14ac:dyDescent="0.3">
      <c r="A6" s="198" t="s">
        <v>347</v>
      </c>
      <c r="B6" s="205">
        <v>102249.58580294</v>
      </c>
      <c r="C6" s="205">
        <v>102739.65463260999</v>
      </c>
      <c r="D6" s="205">
        <v>102069.93810505999</v>
      </c>
      <c r="E6" s="205">
        <v>101012.66603034</v>
      </c>
      <c r="F6" s="205">
        <v>100658.93459827</v>
      </c>
      <c r="G6" s="205">
        <v>106023.70085458002</v>
      </c>
      <c r="H6" s="205">
        <v>107789.06215329999</v>
      </c>
      <c r="I6" s="205">
        <v>105896.79562564001</v>
      </c>
      <c r="J6" s="205">
        <v>106633.31462076001</v>
      </c>
      <c r="K6" s="205">
        <v>109273.86423253999</v>
      </c>
      <c r="L6" s="205">
        <v>110422.78371366</v>
      </c>
      <c r="M6" s="205">
        <v>115698.4457478</v>
      </c>
      <c r="N6" s="205">
        <v>121106.74319760001</v>
      </c>
      <c r="O6" s="205">
        <v>124745.49981770002</v>
      </c>
      <c r="P6" s="205">
        <v>116785.21130910001</v>
      </c>
    </row>
    <row r="7" spans="1:16" x14ac:dyDescent="0.3">
      <c r="A7" s="198" t="s">
        <v>348</v>
      </c>
      <c r="B7" s="205">
        <v>58713.073141499997</v>
      </c>
      <c r="C7" s="205">
        <v>56674.163116400006</v>
      </c>
      <c r="D7" s="205">
        <v>62268.855379600005</v>
      </c>
      <c r="E7" s="205">
        <v>58158.672443799995</v>
      </c>
      <c r="F7" s="205">
        <v>57872.876920900002</v>
      </c>
      <c r="G7" s="205">
        <v>58320.359516800003</v>
      </c>
      <c r="H7" s="205">
        <v>53786.765614899996</v>
      </c>
      <c r="I7" s="205">
        <v>52005.7191848</v>
      </c>
      <c r="J7" s="205">
        <v>50443.2999891</v>
      </c>
      <c r="K7" s="205">
        <v>50103.892673500006</v>
      </c>
      <c r="L7" s="205">
        <v>51304.773162500001</v>
      </c>
      <c r="M7" s="205">
        <v>51145.0856719</v>
      </c>
      <c r="N7" s="205">
        <v>49934.635864600001</v>
      </c>
      <c r="O7" s="205">
        <v>44747.954627300001</v>
      </c>
      <c r="P7" s="205">
        <v>39162.763551999997</v>
      </c>
    </row>
    <row r="8" spans="1:16" x14ac:dyDescent="0.3">
      <c r="A8" s="198" t="s">
        <v>349</v>
      </c>
      <c r="B8" s="205">
        <v>261905.83585600002</v>
      </c>
      <c r="C8" s="205">
        <v>265565.90128099994</v>
      </c>
      <c r="D8" s="205">
        <v>279257.06746200001</v>
      </c>
      <c r="E8" s="205">
        <v>279803.98620299995</v>
      </c>
      <c r="F8" s="205">
        <v>291755.84600600001</v>
      </c>
      <c r="G8" s="205">
        <v>308452.43508000002</v>
      </c>
      <c r="H8" s="205">
        <v>304893.28129199997</v>
      </c>
      <c r="I8" s="205">
        <v>298083.50358999998</v>
      </c>
      <c r="J8" s="205">
        <v>297931.183945</v>
      </c>
      <c r="K8" s="205">
        <v>308944.077062</v>
      </c>
      <c r="L8" s="205">
        <v>313511.24393999996</v>
      </c>
      <c r="M8" s="205">
        <v>320463.29508000001</v>
      </c>
      <c r="N8" s="205">
        <v>324466.08792000008</v>
      </c>
      <c r="O8" s="205">
        <v>321599.71193000005</v>
      </c>
      <c r="P8" s="205">
        <v>295319.46288600005</v>
      </c>
    </row>
    <row r="9" spans="1:16" x14ac:dyDescent="0.3">
      <c r="A9" s="198" t="s">
        <v>350</v>
      </c>
      <c r="B9" s="205">
        <v>224714.81100069999</v>
      </c>
      <c r="C9" s="205">
        <v>236897.91061300001</v>
      </c>
      <c r="D9" s="205">
        <v>243059.31450900002</v>
      </c>
      <c r="E9" s="205">
        <v>236224.16534899996</v>
      </c>
      <c r="F9" s="205">
        <v>247056.70687700002</v>
      </c>
      <c r="G9" s="205">
        <v>256171.347335</v>
      </c>
      <c r="H9" s="205">
        <v>263672.27124500001</v>
      </c>
      <c r="I9" s="205">
        <v>255718.81273599999</v>
      </c>
      <c r="J9" s="205">
        <v>253104.36730500002</v>
      </c>
      <c r="K9" s="205">
        <v>262416.30217099999</v>
      </c>
      <c r="L9" s="205">
        <v>274366.25466000004</v>
      </c>
      <c r="M9" s="205">
        <v>288918.56216400006</v>
      </c>
      <c r="N9" s="205">
        <v>284291.70938499999</v>
      </c>
      <c r="O9" s="205">
        <v>311399.94481899997</v>
      </c>
      <c r="P9" s="205">
        <v>312224.22007199994</v>
      </c>
    </row>
    <row r="10" spans="1:16" x14ac:dyDescent="0.3">
      <c r="A10" s="198" t="s">
        <v>351</v>
      </c>
      <c r="B10" s="205">
        <v>401281.55396000005</v>
      </c>
      <c r="C10" s="205">
        <v>413943.55226000003</v>
      </c>
      <c r="D10" s="205">
        <v>442258.04358</v>
      </c>
      <c r="E10" s="205">
        <v>446961.19390999997</v>
      </c>
      <c r="F10" s="205">
        <v>475205.06677999999</v>
      </c>
      <c r="G10" s="205">
        <v>488320.40036999999</v>
      </c>
      <c r="H10" s="205">
        <v>497658.60743000003</v>
      </c>
      <c r="I10" s="205">
        <v>516406.78763999994</v>
      </c>
      <c r="J10" s="205">
        <v>526275.95114000002</v>
      </c>
      <c r="K10" s="205">
        <v>547978.15435999993</v>
      </c>
      <c r="L10" s="205">
        <v>543997.78205000004</v>
      </c>
      <c r="M10" s="205">
        <v>561054.67230000009</v>
      </c>
      <c r="N10" s="205">
        <v>593443.6471099999</v>
      </c>
      <c r="O10" s="205">
        <v>584461.54249000002</v>
      </c>
      <c r="P10" s="205">
        <v>585171.71828000003</v>
      </c>
    </row>
    <row r="11" spans="1:16" x14ac:dyDescent="0.3">
      <c r="A11" s="198" t="s">
        <v>352</v>
      </c>
      <c r="B11" s="205">
        <v>113840.58768099999</v>
      </c>
      <c r="C11" s="205">
        <v>113945.8747367</v>
      </c>
      <c r="D11" s="205">
        <v>121180.64310849999</v>
      </c>
      <c r="E11" s="205">
        <v>119625.4361529</v>
      </c>
      <c r="F11" s="205">
        <v>124489.82622630001</v>
      </c>
      <c r="G11" s="205">
        <v>128815.71212169999</v>
      </c>
      <c r="H11" s="205">
        <v>126288.11073310001</v>
      </c>
      <c r="I11" s="205">
        <v>124339.4912779</v>
      </c>
      <c r="J11" s="205">
        <v>125704.61607810001</v>
      </c>
      <c r="K11" s="205">
        <v>134120.67832400001</v>
      </c>
      <c r="L11" s="205">
        <v>136741.14056840001</v>
      </c>
      <c r="M11" s="205">
        <v>144708.426336</v>
      </c>
      <c r="N11" s="205">
        <v>147552.14972770002</v>
      </c>
      <c r="O11" s="205">
        <v>148650.51235210002</v>
      </c>
      <c r="P11" s="205">
        <v>138539.87293849999</v>
      </c>
    </row>
    <row r="12" spans="1:16" x14ac:dyDescent="0.3">
      <c r="A12" s="198" t="s">
        <v>353</v>
      </c>
      <c r="B12" s="205">
        <v>64807.204056099996</v>
      </c>
      <c r="C12" s="205">
        <v>64640.82182840001</v>
      </c>
      <c r="D12" s="205">
        <v>70114.2305891</v>
      </c>
      <c r="E12" s="205">
        <v>66353.5733206</v>
      </c>
      <c r="F12" s="205">
        <v>70736.563986299996</v>
      </c>
      <c r="G12" s="205">
        <v>77060.698532599985</v>
      </c>
      <c r="H12" s="205">
        <v>77541.355099500011</v>
      </c>
      <c r="I12" s="205">
        <v>69471.229833400008</v>
      </c>
      <c r="J12" s="205">
        <v>66587.072768099999</v>
      </c>
      <c r="K12" s="205">
        <v>66825.338709100004</v>
      </c>
      <c r="L12" s="205">
        <v>65313.752308299998</v>
      </c>
      <c r="M12" s="205">
        <v>66810.560969099999</v>
      </c>
      <c r="N12" s="205">
        <v>67500.154737400007</v>
      </c>
      <c r="O12" s="205">
        <v>65682.587266300005</v>
      </c>
      <c r="P12" s="205">
        <v>55997.395937699999</v>
      </c>
    </row>
    <row r="13" spans="1:16" x14ac:dyDescent="0.3">
      <c r="A13" s="198" t="s">
        <v>354</v>
      </c>
      <c r="B13" s="205">
        <v>259983.93622589999</v>
      </c>
      <c r="C13" s="205">
        <v>271267.73239910003</v>
      </c>
      <c r="D13" s="205">
        <v>284850.04473079997</v>
      </c>
      <c r="E13" s="205">
        <v>267256.15758</v>
      </c>
      <c r="F13" s="205">
        <v>270201.303311</v>
      </c>
      <c r="G13" s="205">
        <v>293898.83040549996</v>
      </c>
      <c r="H13" s="205">
        <v>282533.8759788</v>
      </c>
      <c r="I13" s="205">
        <v>267336.84316630004</v>
      </c>
      <c r="J13" s="205">
        <v>274795.93575619999</v>
      </c>
      <c r="K13" s="205">
        <v>275358.12693839998</v>
      </c>
      <c r="L13" s="205">
        <v>281170.5760759</v>
      </c>
      <c r="M13" s="205">
        <v>304571.72935470002</v>
      </c>
      <c r="N13" s="205">
        <v>295717.72824189998</v>
      </c>
      <c r="O13" s="205">
        <v>290339.88054749998</v>
      </c>
      <c r="P13" s="205">
        <v>243740.63525680001</v>
      </c>
    </row>
    <row r="14" spans="1:16" x14ac:dyDescent="0.3">
      <c r="A14" s="198" t="s">
        <v>355</v>
      </c>
      <c r="B14" s="205">
        <v>777405.42338999989</v>
      </c>
      <c r="C14" s="205">
        <v>801501.20793999999</v>
      </c>
      <c r="D14" s="205">
        <v>832540.52743999998</v>
      </c>
      <c r="E14" s="205">
        <v>835703.45149000001</v>
      </c>
      <c r="F14" s="205">
        <v>819924.72297</v>
      </c>
      <c r="G14" s="205">
        <v>902042.81435799995</v>
      </c>
      <c r="H14" s="205">
        <v>879577.62559000007</v>
      </c>
      <c r="I14" s="205">
        <v>849484.39119699993</v>
      </c>
      <c r="J14" s="205">
        <v>920199.36199499993</v>
      </c>
      <c r="K14" s="205">
        <v>987875.31802399992</v>
      </c>
      <c r="L14" s="205">
        <v>1066212.2412169999</v>
      </c>
      <c r="M14" s="205">
        <v>1141738.3607909998</v>
      </c>
      <c r="N14" s="205">
        <v>1221521.2313239998</v>
      </c>
      <c r="O14" s="205">
        <v>1257063.9259199998</v>
      </c>
      <c r="P14" s="205">
        <v>1056073.3469489999</v>
      </c>
    </row>
    <row r="15" spans="1:16" x14ac:dyDescent="0.3">
      <c r="A15" s="198" t="s">
        <v>356</v>
      </c>
      <c r="B15" s="205">
        <v>895155.41073999996</v>
      </c>
      <c r="C15" s="205">
        <v>976698.03740999987</v>
      </c>
      <c r="D15" s="205">
        <v>1094417.91334</v>
      </c>
      <c r="E15" s="205">
        <v>1124876.11626</v>
      </c>
      <c r="F15" s="205">
        <v>1244519.2935199998</v>
      </c>
      <c r="G15" s="205">
        <v>1454204.57718</v>
      </c>
      <c r="H15" s="205">
        <v>1406121.5614400001</v>
      </c>
      <c r="I15" s="205">
        <v>1335929.5425900002</v>
      </c>
      <c r="J15" s="205">
        <v>1438594.8769700001</v>
      </c>
      <c r="K15" s="205">
        <v>1580086.59112</v>
      </c>
      <c r="L15" s="205">
        <v>1690569.5772499999</v>
      </c>
      <c r="M15" s="205">
        <v>1851443.85137</v>
      </c>
      <c r="N15" s="205">
        <v>1990232.9053299997</v>
      </c>
      <c r="O15" s="205">
        <v>2060699.9134699998</v>
      </c>
      <c r="P15" s="205">
        <v>1892591.0271699999</v>
      </c>
    </row>
    <row r="16" spans="1:16" x14ac:dyDescent="0.3">
      <c r="A16" s="198" t="s">
        <v>357</v>
      </c>
      <c r="B16" s="205">
        <v>1109416.0565499999</v>
      </c>
      <c r="C16" s="205">
        <v>1135802.4723499999</v>
      </c>
      <c r="D16" s="205">
        <v>1226890.2660299998</v>
      </c>
      <c r="E16" s="205">
        <v>1276699.31241</v>
      </c>
      <c r="F16" s="205">
        <v>1373687.11738</v>
      </c>
      <c r="G16" s="205">
        <v>1384100.43887</v>
      </c>
      <c r="H16" s="205">
        <v>1397812.8445299999</v>
      </c>
      <c r="I16" s="205">
        <v>1420318.7065599998</v>
      </c>
      <c r="J16" s="205">
        <v>1501915.9688499998</v>
      </c>
      <c r="K16" s="205">
        <v>1596650.4719800001</v>
      </c>
      <c r="L16" s="205">
        <v>1691087.47325</v>
      </c>
      <c r="M16" s="205">
        <v>1786616.31244</v>
      </c>
      <c r="N16" s="205">
        <v>1931330.63335</v>
      </c>
      <c r="O16" s="205">
        <v>1876568.46472</v>
      </c>
      <c r="P16" s="205">
        <v>1617711.04039</v>
      </c>
    </row>
    <row r="17" spans="1:16" x14ac:dyDescent="0.3">
      <c r="A17" s="198" t="s">
        <v>358</v>
      </c>
      <c r="B17" s="205">
        <v>323158.75545460003</v>
      </c>
      <c r="C17" s="205">
        <v>335321.06263890001</v>
      </c>
      <c r="D17" s="205">
        <v>355650.83147149993</v>
      </c>
      <c r="E17" s="205">
        <v>365768.31664450001</v>
      </c>
      <c r="F17" s="205">
        <v>378992.45300099993</v>
      </c>
      <c r="G17" s="205">
        <v>396661.51933479996</v>
      </c>
      <c r="H17" s="205">
        <v>395347.88420100004</v>
      </c>
      <c r="I17" s="205">
        <v>396660.07782110001</v>
      </c>
      <c r="J17" s="205">
        <v>390690.83852200006</v>
      </c>
      <c r="K17" s="205">
        <v>396934.20832919999</v>
      </c>
      <c r="L17" s="205">
        <v>413810.35867590009</v>
      </c>
      <c r="M17" s="205">
        <v>433585.83775509999</v>
      </c>
      <c r="N17" s="205">
        <v>438903.54904240009</v>
      </c>
      <c r="O17" s="205">
        <v>441841.04054469999</v>
      </c>
      <c r="P17" s="205">
        <v>408741.12856210006</v>
      </c>
    </row>
    <row r="18" spans="1:16" x14ac:dyDescent="0.3">
      <c r="A18" s="198" t="s">
        <v>359</v>
      </c>
      <c r="B18" s="205">
        <v>440415.90922999999</v>
      </c>
      <c r="C18" s="205">
        <v>458865.99158999993</v>
      </c>
      <c r="D18" s="205">
        <v>459269.43362999998</v>
      </c>
      <c r="E18" s="205">
        <v>471152.12711999996</v>
      </c>
      <c r="F18" s="205">
        <v>458875.22546000005</v>
      </c>
      <c r="G18" s="205">
        <v>478247.15768</v>
      </c>
      <c r="H18" s="205">
        <v>488833.95616</v>
      </c>
      <c r="I18" s="205">
        <v>498522.19292</v>
      </c>
      <c r="J18" s="205">
        <v>519711.22298999992</v>
      </c>
      <c r="K18" s="205">
        <v>534402.90053999994</v>
      </c>
      <c r="L18" s="205">
        <v>564518.89211999997</v>
      </c>
      <c r="M18" s="205">
        <v>573584.08852000011</v>
      </c>
      <c r="N18" s="205">
        <v>591804.68209999998</v>
      </c>
      <c r="O18" s="205">
        <v>635631.99967000016</v>
      </c>
      <c r="P18" s="205">
        <v>608763.13433999999</v>
      </c>
    </row>
    <row r="19" spans="1:16" x14ac:dyDescent="0.3">
      <c r="A19" s="198" t="s">
        <v>360</v>
      </c>
      <c r="B19" s="205">
        <v>3373315.0363289001</v>
      </c>
      <c r="C19" s="205">
        <v>3434879.9374897</v>
      </c>
      <c r="D19" s="205">
        <v>3485285.9841773999</v>
      </c>
      <c r="E19" s="205">
        <v>3529125.8090693001</v>
      </c>
      <c r="F19" s="205">
        <v>3614579.8191729998</v>
      </c>
      <c r="G19" s="205">
        <v>3641791.5051483</v>
      </c>
      <c r="H19" s="205">
        <v>3654702.3182296003</v>
      </c>
      <c r="I19" s="205">
        <v>3656187.6076439996</v>
      </c>
      <c r="J19" s="205">
        <v>3760508.5251406003</v>
      </c>
      <c r="K19" s="205">
        <v>3902283.1120199999</v>
      </c>
      <c r="L19" s="205">
        <v>4076951.045161</v>
      </c>
      <c r="M19" s="205">
        <v>4285140.6970289992</v>
      </c>
      <c r="N19" s="205">
        <v>4449914.9550792994</v>
      </c>
      <c r="O19" s="205">
        <v>4452435.5673240004</v>
      </c>
      <c r="P19" s="205">
        <v>4336102.2871694006</v>
      </c>
    </row>
    <row r="20" spans="1:16" x14ac:dyDescent="0.3">
      <c r="A20" s="198" t="s">
        <v>361</v>
      </c>
      <c r="B20" s="205">
        <v>352813.94981299998</v>
      </c>
      <c r="C20" s="205">
        <v>364987.52619499998</v>
      </c>
      <c r="D20" s="205">
        <v>374988.41228399996</v>
      </c>
      <c r="E20" s="205">
        <v>390505.43274700007</v>
      </c>
      <c r="F20" s="205">
        <v>415087.193983</v>
      </c>
      <c r="G20" s="205">
        <v>426132.65858699998</v>
      </c>
      <c r="H20" s="205">
        <v>420831.65746899997</v>
      </c>
      <c r="I20" s="205">
        <v>443827.28607799992</v>
      </c>
      <c r="J20" s="205">
        <v>449920.66900300002</v>
      </c>
      <c r="K20" s="205">
        <v>469539.11975700001</v>
      </c>
      <c r="L20" s="205">
        <v>487527.73227100004</v>
      </c>
      <c r="M20" s="205">
        <v>506476.85412399995</v>
      </c>
      <c r="N20" s="205">
        <v>519155.96607500006</v>
      </c>
      <c r="O20" s="205">
        <v>517059.485185</v>
      </c>
      <c r="P20" s="205">
        <v>470685.32830400002</v>
      </c>
    </row>
    <row r="21" spans="1:16" x14ac:dyDescent="0.3">
      <c r="A21" s="198" t="s">
        <v>362</v>
      </c>
      <c r="B21" s="205">
        <v>1263743.8158189999</v>
      </c>
      <c r="C21" s="205">
        <v>1306432.0896699999</v>
      </c>
      <c r="D21" s="205">
        <v>1379786.87546</v>
      </c>
      <c r="E21" s="205">
        <v>1434839.8181970001</v>
      </c>
      <c r="F21" s="205">
        <v>1506643.2353400001</v>
      </c>
      <c r="G21" s="205">
        <v>1541085.6627800001</v>
      </c>
      <c r="H21" s="205">
        <v>1571980.7764999999</v>
      </c>
      <c r="I21" s="205">
        <v>1612734.9313400001</v>
      </c>
      <c r="J21" s="205">
        <v>1679155.5550299999</v>
      </c>
      <c r="K21" s="205">
        <v>1784506.21438</v>
      </c>
      <c r="L21" s="205">
        <v>1855189.9693499999</v>
      </c>
      <c r="M21" s="205">
        <v>1904291.2268999999</v>
      </c>
      <c r="N21" s="205">
        <v>2045268.7296500001</v>
      </c>
      <c r="O21" s="205">
        <v>2126597.0432799999</v>
      </c>
      <c r="P21" s="205">
        <v>2061884.04247</v>
      </c>
    </row>
    <row r="22" spans="1:16" x14ac:dyDescent="0.3">
      <c r="A22" s="198" t="s">
        <v>363</v>
      </c>
      <c r="B22" s="205">
        <v>1598464.786877</v>
      </c>
      <c r="C22" s="205">
        <v>1648586.6075800001</v>
      </c>
      <c r="D22" s="205">
        <v>1685964.6484180002</v>
      </c>
      <c r="E22" s="205">
        <v>1722990.1112500001</v>
      </c>
      <c r="F22" s="205">
        <v>1789523.4932309997</v>
      </c>
      <c r="G22" s="205">
        <v>1850190.8611700002</v>
      </c>
      <c r="H22" s="205">
        <v>1891414.40524</v>
      </c>
      <c r="I22" s="205">
        <v>1923779.9265100001</v>
      </c>
      <c r="J22" s="205">
        <v>1982685.3777600001</v>
      </c>
      <c r="K22" s="205">
        <v>2043144.18267</v>
      </c>
      <c r="L22" s="205">
        <v>2131827.02697</v>
      </c>
      <c r="M22" s="205">
        <v>2203047.24762</v>
      </c>
      <c r="N22" s="205">
        <v>2225281.3843300003</v>
      </c>
      <c r="O22" s="205">
        <v>2260433.2593400003</v>
      </c>
      <c r="P22" s="205">
        <v>2157301.3870600001</v>
      </c>
    </row>
    <row r="23" spans="1:16" x14ac:dyDescent="0.3">
      <c r="A23" s="198" t="s">
        <v>364</v>
      </c>
      <c r="B23" s="205">
        <v>1135913.8165600002</v>
      </c>
      <c r="C23" s="205">
        <v>1162855.3384500002</v>
      </c>
      <c r="D23" s="205">
        <v>1172469.2888400001</v>
      </c>
      <c r="E23" s="205">
        <v>1214919.2694700002</v>
      </c>
      <c r="F23" s="205">
        <v>1258149.66992</v>
      </c>
      <c r="G23" s="205">
        <v>1302468.91283</v>
      </c>
      <c r="H23" s="205">
        <v>1317318.1696599999</v>
      </c>
      <c r="I23" s="205">
        <v>1330213.8436199999</v>
      </c>
      <c r="J23" s="205">
        <v>1355117.6058699999</v>
      </c>
      <c r="K23" s="205">
        <v>1391521.7102100002</v>
      </c>
      <c r="L23" s="205">
        <v>1442156.8142900004</v>
      </c>
      <c r="M23" s="205">
        <v>1491022.5754500001</v>
      </c>
      <c r="N23" s="205">
        <v>1533115.2330199999</v>
      </c>
      <c r="O23" s="205">
        <v>1544786.7201400003</v>
      </c>
      <c r="P23" s="205">
        <v>1489192.91292</v>
      </c>
    </row>
    <row r="24" spans="1:16" x14ac:dyDescent="0.3">
      <c r="A24" s="198" t="s">
        <v>365</v>
      </c>
      <c r="B24" s="205">
        <v>579016.98340000003</v>
      </c>
      <c r="C24" s="205">
        <v>584911.47349999996</v>
      </c>
      <c r="D24" s="205">
        <v>600650.30319999997</v>
      </c>
      <c r="E24" s="205">
        <v>620252.41039999994</v>
      </c>
      <c r="F24" s="205">
        <v>664271.80270000012</v>
      </c>
      <c r="G24" s="205">
        <v>656405.22649999987</v>
      </c>
      <c r="H24" s="205">
        <v>655483.67790000001</v>
      </c>
      <c r="I24" s="205">
        <v>668734.98339999991</v>
      </c>
      <c r="J24" s="205">
        <v>686551.08600000001</v>
      </c>
      <c r="K24" s="205">
        <v>709341.25599999994</v>
      </c>
      <c r="L24" s="205">
        <v>726012.14809999999</v>
      </c>
      <c r="M24" s="205">
        <v>745568.83519999986</v>
      </c>
      <c r="N24" s="205">
        <v>766743.03870000003</v>
      </c>
      <c r="O24" s="205">
        <v>795106.87569999998</v>
      </c>
      <c r="P24" s="205">
        <v>775058.13165</v>
      </c>
    </row>
    <row r="25" spans="1:16" x14ac:dyDescent="0.3">
      <c r="A25" s="198" t="s">
        <v>366</v>
      </c>
      <c r="B25" s="205">
        <v>49225.027030000005</v>
      </c>
      <c r="C25" s="205">
        <v>52377.946120000001</v>
      </c>
      <c r="D25" s="205">
        <v>56106.390529999997</v>
      </c>
      <c r="E25" s="205">
        <v>57596.62124</v>
      </c>
      <c r="F25" s="205">
        <v>63663.954270000009</v>
      </c>
      <c r="G25" s="205">
        <v>69701.915720000005</v>
      </c>
      <c r="H25" s="205">
        <v>75626.583429999999</v>
      </c>
      <c r="I25" s="205">
        <v>74689.246180000002</v>
      </c>
      <c r="J25" s="205">
        <v>81826.504120000012</v>
      </c>
      <c r="K25" s="205">
        <v>89424.920799999993</v>
      </c>
      <c r="L25" s="205">
        <v>91514.718309999997</v>
      </c>
      <c r="M25" s="205">
        <v>97218.653269999995</v>
      </c>
      <c r="N25" s="205">
        <v>100111.31591</v>
      </c>
      <c r="O25" s="205">
        <v>112992.41015</v>
      </c>
      <c r="P25" s="205">
        <v>105631.90736</v>
      </c>
    </row>
    <row r="26" spans="1:16" x14ac:dyDescent="0.3">
      <c r="A26" s="198" t="s">
        <v>367</v>
      </c>
      <c r="B26" s="205">
        <v>143095.69405000002</v>
      </c>
      <c r="C26" s="205">
        <v>154668.3083</v>
      </c>
      <c r="D26" s="205">
        <v>160504.03436000002</v>
      </c>
      <c r="E26" s="205">
        <v>163488.79459</v>
      </c>
      <c r="F26" s="205">
        <v>167379.92006</v>
      </c>
      <c r="G26" s="205">
        <v>178105.67977999998</v>
      </c>
      <c r="H26" s="205">
        <v>167901.45130000002</v>
      </c>
      <c r="I26" s="205">
        <v>166335.519676</v>
      </c>
      <c r="J26" s="205">
        <v>171770.97738</v>
      </c>
      <c r="K26" s="205">
        <v>186349.149928</v>
      </c>
      <c r="L26" s="205">
        <v>189198.01622999998</v>
      </c>
      <c r="M26" s="205">
        <v>198871.62333</v>
      </c>
      <c r="N26" s="205">
        <v>207776.60457999996</v>
      </c>
      <c r="O26" s="205">
        <v>206423.82469000001</v>
      </c>
      <c r="P26" s="205">
        <v>188968.02945999999</v>
      </c>
    </row>
    <row r="27" spans="1:16" x14ac:dyDescent="0.3">
      <c r="A27" s="198" t="s">
        <v>368</v>
      </c>
      <c r="B27" s="205">
        <v>165486.95716999998</v>
      </c>
      <c r="C27" s="205">
        <v>165384.27064</v>
      </c>
      <c r="D27" s="205">
        <v>175843.47261000003</v>
      </c>
      <c r="E27" s="205">
        <v>179745.55862000003</v>
      </c>
      <c r="F27" s="205">
        <v>186129.49729</v>
      </c>
      <c r="G27" s="205">
        <v>180018.40734000003</v>
      </c>
      <c r="H27" s="205">
        <v>185577.71883</v>
      </c>
      <c r="I27" s="205">
        <v>180602.60449000003</v>
      </c>
      <c r="J27" s="205">
        <v>184531.88576999999</v>
      </c>
      <c r="K27" s="205">
        <v>194745.12383</v>
      </c>
      <c r="L27" s="205">
        <v>205545.08441000001</v>
      </c>
      <c r="M27" s="205">
        <v>213653.95099999997</v>
      </c>
      <c r="N27" s="205">
        <v>227410.73386000001</v>
      </c>
      <c r="O27" s="205">
        <v>240132.33006000001</v>
      </c>
      <c r="P27" s="205">
        <v>238220.93145</v>
      </c>
    </row>
    <row r="28" spans="1:16" x14ac:dyDescent="0.3">
      <c r="A28" s="198" t="s">
        <v>369</v>
      </c>
      <c r="B28" s="205">
        <v>336812.13262999995</v>
      </c>
      <c r="C28" s="205">
        <v>367656.51978999999</v>
      </c>
      <c r="D28" s="205">
        <v>403243.33546999999</v>
      </c>
      <c r="E28" s="205">
        <v>441682.99098</v>
      </c>
      <c r="F28" s="205">
        <v>507596.44377000001</v>
      </c>
      <c r="G28" s="205">
        <v>579504.20999</v>
      </c>
      <c r="H28" s="205">
        <v>646763.18068000011</v>
      </c>
      <c r="I28" s="205">
        <v>689667.74829999986</v>
      </c>
      <c r="J28" s="205">
        <v>739765.38666999992</v>
      </c>
      <c r="K28" s="205">
        <v>799182.34321999992</v>
      </c>
      <c r="L28" s="205">
        <v>840815.09474999993</v>
      </c>
      <c r="M28" s="205">
        <v>888244.47724000004</v>
      </c>
      <c r="N28" s="205">
        <v>941335.00410999998</v>
      </c>
      <c r="O28" s="205">
        <v>997668.79389999993</v>
      </c>
      <c r="P28" s="205">
        <v>1005773.2609799999</v>
      </c>
    </row>
    <row r="29" spans="1:16" x14ac:dyDescent="0.3">
      <c r="A29" s="198" t="s">
        <v>370</v>
      </c>
      <c r="B29" s="205">
        <v>1035860.0685400001</v>
      </c>
      <c r="C29" s="205">
        <v>1057752.5364589998</v>
      </c>
      <c r="D29" s="205">
        <v>1137527.3257170001</v>
      </c>
      <c r="E29" s="205">
        <v>1176056.4614319999</v>
      </c>
      <c r="F29" s="205">
        <v>1248309.3130800002</v>
      </c>
      <c r="G29" s="205">
        <v>1371926.4410299999</v>
      </c>
      <c r="H29" s="205">
        <v>1393974.3315000001</v>
      </c>
      <c r="I29" s="205">
        <v>1399563.4943200001</v>
      </c>
      <c r="J29" s="205">
        <v>1445953.6470100002</v>
      </c>
      <c r="K29" s="205">
        <v>1569038.7126999998</v>
      </c>
      <c r="L29" s="205">
        <v>1664819.1774399998</v>
      </c>
      <c r="M29" s="205">
        <v>1796878.4608</v>
      </c>
      <c r="N29" s="205">
        <v>1952596.1780100001</v>
      </c>
      <c r="O29" s="205">
        <v>1987962.3170099999</v>
      </c>
      <c r="P29" s="205">
        <v>1971211.2656500002</v>
      </c>
    </row>
    <row r="30" spans="1:16" x14ac:dyDescent="0.3">
      <c r="A30" s="198" t="s">
        <v>371</v>
      </c>
      <c r="B30" s="205">
        <v>2560435.9584529996</v>
      </c>
      <c r="C30" s="205">
        <v>2654649.5703189997</v>
      </c>
      <c r="D30" s="205">
        <v>2701297.424652</v>
      </c>
      <c r="E30" s="205">
        <v>2787885.6999629992</v>
      </c>
      <c r="F30" s="205">
        <v>2885024.7241400001</v>
      </c>
      <c r="G30" s="205">
        <v>2953149.4055139995</v>
      </c>
      <c r="H30" s="205">
        <v>3034015.1805149997</v>
      </c>
      <c r="I30" s="205">
        <v>3088175.2902119998</v>
      </c>
      <c r="J30" s="205">
        <v>3175968.3918589</v>
      </c>
      <c r="K30" s="205">
        <v>3268139.7609410002</v>
      </c>
      <c r="L30" s="205">
        <v>3351133.1557740001</v>
      </c>
      <c r="M30" s="205">
        <v>3420737.1712699998</v>
      </c>
      <c r="N30" s="205">
        <v>3479278.0990759996</v>
      </c>
      <c r="O30" s="205">
        <v>3513168.3993799998</v>
      </c>
      <c r="P30" s="205">
        <v>3544579.1206399999</v>
      </c>
    </row>
    <row r="31" spans="1:16" x14ac:dyDescent="0.3">
      <c r="A31" s="198" t="s">
        <v>372</v>
      </c>
      <c r="B31" s="205">
        <v>715097.68812000006</v>
      </c>
      <c r="C31" s="205">
        <v>797501.28139999998</v>
      </c>
      <c r="D31" s="205">
        <v>835585.98820000002</v>
      </c>
      <c r="E31" s="205">
        <v>927374.20243999991</v>
      </c>
      <c r="F31" s="205">
        <v>1009120.5656999999</v>
      </c>
      <c r="G31" s="205">
        <v>1088315.6816</v>
      </c>
      <c r="H31" s="205">
        <v>1127993.1044000001</v>
      </c>
      <c r="I31" s="205">
        <v>1140984.21059</v>
      </c>
      <c r="J31" s="205">
        <v>1165672.8134999999</v>
      </c>
      <c r="K31" s="205">
        <v>1214971.8019999999</v>
      </c>
      <c r="L31" s="205">
        <v>1258994.5296</v>
      </c>
      <c r="M31" s="205">
        <v>1331339.7985</v>
      </c>
      <c r="N31" s="205">
        <v>1419165.8393999999</v>
      </c>
      <c r="O31" s="205">
        <v>1497408.79</v>
      </c>
      <c r="P31" s="205">
        <v>1435702.263</v>
      </c>
    </row>
    <row r="32" spans="1:16" x14ac:dyDescent="0.3">
      <c r="A32" s="198" t="s">
        <v>373</v>
      </c>
      <c r="B32" s="205">
        <v>3163684.9279999998</v>
      </c>
      <c r="C32" s="205">
        <v>3243750.0253999997</v>
      </c>
      <c r="D32" s="205">
        <v>3285804.0600999999</v>
      </c>
      <c r="E32" s="205">
        <v>3371778.8820999996</v>
      </c>
      <c r="F32" s="205">
        <v>3522683.9758000001</v>
      </c>
      <c r="G32" s="205">
        <v>3622324.8473999999</v>
      </c>
      <c r="H32" s="205">
        <v>3719665.8919999995</v>
      </c>
      <c r="I32" s="205">
        <v>3839981.7000999996</v>
      </c>
      <c r="J32" s="205">
        <v>3947516.9477999997</v>
      </c>
      <c r="K32" s="205">
        <v>4051795.1359999999</v>
      </c>
      <c r="L32" s="205">
        <v>4081013.6649999996</v>
      </c>
      <c r="M32" s="205">
        <v>4137274.7199999993</v>
      </c>
      <c r="N32" s="205">
        <v>4201002.8109999988</v>
      </c>
      <c r="O32" s="205">
        <v>4305412.6680000005</v>
      </c>
      <c r="P32" s="205">
        <v>4451215.8529999992</v>
      </c>
    </row>
    <row r="33" spans="1:22" x14ac:dyDescent="0.3">
      <c r="A33" s="198" t="s">
        <v>374</v>
      </c>
      <c r="B33" s="205">
        <v>1176056.8551779999</v>
      </c>
      <c r="C33" s="205">
        <v>1187789.1011589998</v>
      </c>
      <c r="D33" s="205">
        <v>1208351.7021030001</v>
      </c>
      <c r="E33" s="205">
        <v>1249417.9983253998</v>
      </c>
      <c r="F33" s="205">
        <v>1293705.1992339999</v>
      </c>
      <c r="G33" s="205">
        <v>1273106.580141</v>
      </c>
      <c r="H33" s="205">
        <v>1290728.985381</v>
      </c>
      <c r="I33" s="205">
        <v>1302962.4243670001</v>
      </c>
      <c r="J33" s="205">
        <v>1328156.2080409999</v>
      </c>
      <c r="K33" s="205">
        <v>1350439.9591238</v>
      </c>
      <c r="L33" s="205">
        <v>1354468.59733</v>
      </c>
      <c r="M33" s="205">
        <v>1371169.2907499999</v>
      </c>
      <c r="N33" s="205">
        <v>1397140.7155360002</v>
      </c>
      <c r="O33" s="205">
        <v>1414788.9365970001</v>
      </c>
      <c r="P33" s="205">
        <v>1427681.2400509999</v>
      </c>
    </row>
    <row r="34" spans="1:22" x14ac:dyDescent="0.3">
      <c r="A34" s="198" t="s">
        <v>375</v>
      </c>
      <c r="B34" s="205">
        <v>2116985.9454080001</v>
      </c>
      <c r="C34" s="205">
        <v>2176783.2387836003</v>
      </c>
      <c r="D34" s="205">
        <v>2219207.0180760999</v>
      </c>
      <c r="E34" s="205">
        <v>2281499.2523729997</v>
      </c>
      <c r="F34" s="205">
        <v>2380721.4962919997</v>
      </c>
      <c r="G34" s="205">
        <v>2433973.8628119999</v>
      </c>
      <c r="H34" s="205">
        <v>2511162.2479710001</v>
      </c>
      <c r="I34" s="205">
        <v>2600103.3718750002</v>
      </c>
      <c r="J34" s="205">
        <v>2687871.9925499996</v>
      </c>
      <c r="K34" s="205">
        <v>2778897.9836619999</v>
      </c>
      <c r="L34" s="205">
        <v>2904651.5214279997</v>
      </c>
      <c r="M34" s="205">
        <v>2988410.438662</v>
      </c>
      <c r="N34" s="205">
        <v>3089709.4131940003</v>
      </c>
      <c r="O34" s="205">
        <v>3157580.3929769997</v>
      </c>
      <c r="P34" s="205">
        <v>3215178.3753789994</v>
      </c>
    </row>
    <row r="35" spans="1:22" x14ac:dyDescent="0.3">
      <c r="A35" s="198" t="s">
        <v>376</v>
      </c>
      <c r="B35" s="205">
        <v>1121312.875</v>
      </c>
      <c r="C35" s="205">
        <v>1129908.5619999999</v>
      </c>
      <c r="D35" s="205">
        <v>1134725.6740000001</v>
      </c>
      <c r="E35" s="205">
        <v>1168176.1640000001</v>
      </c>
      <c r="F35" s="205">
        <v>1225040.2439999999</v>
      </c>
      <c r="G35" s="205">
        <v>1283243.0548</v>
      </c>
      <c r="H35" s="205">
        <v>1301613.3548000001</v>
      </c>
      <c r="I35" s="205">
        <v>1340765.8256999999</v>
      </c>
      <c r="J35" s="205">
        <v>1364030.6044999999</v>
      </c>
      <c r="K35" s="205">
        <v>1401915.9587000003</v>
      </c>
      <c r="L35" s="205">
        <v>1411694.3254000002</v>
      </c>
      <c r="M35" s="205">
        <v>1450671.2885999999</v>
      </c>
      <c r="N35" s="205">
        <v>1486387.1959000002</v>
      </c>
      <c r="O35" s="205">
        <v>1509352.3303999999</v>
      </c>
      <c r="P35" s="205">
        <v>1504855.5695999998</v>
      </c>
    </row>
    <row r="36" spans="1:22" x14ac:dyDescent="0.3">
      <c r="A36" s="198" t="s">
        <v>377</v>
      </c>
      <c r="B36" s="205">
        <v>48106.646233378116</v>
      </c>
      <c r="C36" s="205">
        <v>48926.642001908178</v>
      </c>
      <c r="D36" s="205">
        <v>49488.435963770717</v>
      </c>
      <c r="E36" s="205">
        <v>51425.366952317781</v>
      </c>
      <c r="F36" s="205">
        <v>50869.110330879041</v>
      </c>
      <c r="G36" s="205">
        <v>52155.816324571155</v>
      </c>
      <c r="H36" s="205">
        <v>52146.134999738344</v>
      </c>
      <c r="I36" s="205">
        <v>52317.259336181043</v>
      </c>
      <c r="J36" s="205">
        <v>53559.402520043535</v>
      </c>
      <c r="K36" s="205">
        <v>54794.767373428214</v>
      </c>
      <c r="L36" s="205">
        <v>55162.71588258705</v>
      </c>
      <c r="M36" s="205">
        <v>56378.119990721425</v>
      </c>
      <c r="N36" s="205">
        <v>58766.599348719901</v>
      </c>
      <c r="O36" s="205">
        <v>59780.914235153759</v>
      </c>
      <c r="P36" s="205">
        <v>59073.326054017445</v>
      </c>
    </row>
    <row r="37" spans="1:22" x14ac:dyDescent="0.3">
      <c r="A37" s="366" t="s">
        <v>713</v>
      </c>
      <c r="B37" s="372">
        <f t="shared" ref="B37:O37" si="0">SUM(B2:B36)</f>
        <v>29158559.238201324</v>
      </c>
      <c r="C37" s="372">
        <f t="shared" si="0"/>
        <v>29975939.017542921</v>
      </c>
      <c r="D37" s="372">
        <f t="shared" si="0"/>
        <v>30917286.44245223</v>
      </c>
      <c r="E37" s="372">
        <f t="shared" si="0"/>
        <v>31742682.007952757</v>
      </c>
      <c r="F37" s="372">
        <f t="shared" si="0"/>
        <v>33126306.350100048</v>
      </c>
      <c r="G37" s="372">
        <f t="shared" si="0"/>
        <v>34350696.507232048</v>
      </c>
      <c r="H37" s="372">
        <f t="shared" si="0"/>
        <v>34844120.562713236</v>
      </c>
      <c r="I37" s="372">
        <f t="shared" si="0"/>
        <v>35257195.724955224</v>
      </c>
      <c r="J37" s="372">
        <f t="shared" si="0"/>
        <v>36340931.082643405</v>
      </c>
      <c r="K37" s="372">
        <f t="shared" si="0"/>
        <v>37798857.62381997</v>
      </c>
      <c r="L37" s="372">
        <f t="shared" si="0"/>
        <v>39115092.871619336</v>
      </c>
      <c r="M37" s="372">
        <f t="shared" si="0"/>
        <v>40646470.969903417</v>
      </c>
      <c r="N37" s="372">
        <f t="shared" si="0"/>
        <v>42186740.942790218</v>
      </c>
      <c r="O37" s="372">
        <f t="shared" si="0"/>
        <v>42966299.285123035</v>
      </c>
      <c r="P37" s="372">
        <f>SUM(P2:P36)</f>
        <v>41839069.559117109</v>
      </c>
    </row>
    <row r="41" spans="1:22" s="314" customFormat="1" x14ac:dyDescent="0.3"/>
    <row r="42" spans="1:22" s="314" customFormat="1" x14ac:dyDescent="0.3">
      <c r="A42" s="373"/>
    </row>
    <row r="43" spans="1:22" s="314" customFormat="1" x14ac:dyDescent="0.3">
      <c r="A43" s="374"/>
      <c r="B43" s="375"/>
      <c r="C43" s="375"/>
      <c r="D43" s="375"/>
      <c r="E43" s="375"/>
      <c r="F43" s="375"/>
      <c r="G43" s="375"/>
      <c r="H43" s="375"/>
      <c r="I43" s="375"/>
      <c r="J43" s="375"/>
      <c r="K43" s="375"/>
      <c r="L43" s="375"/>
      <c r="M43" s="375"/>
      <c r="N43" s="375"/>
      <c r="O43" s="375"/>
      <c r="P43" s="375"/>
    </row>
    <row r="46" spans="1:22" ht="15" thickBot="1" x14ac:dyDescent="0.35"/>
    <row r="47" spans="1:22" x14ac:dyDescent="0.3">
      <c r="A47" s="199" t="s">
        <v>379</v>
      </c>
      <c r="B47" s="86"/>
      <c r="C47" s="86">
        <v>1995</v>
      </c>
      <c r="D47" s="86">
        <v>1996</v>
      </c>
      <c r="E47" s="86">
        <v>1997</v>
      </c>
      <c r="F47" s="86">
        <v>1998</v>
      </c>
      <c r="G47" s="86">
        <v>1999</v>
      </c>
      <c r="H47" s="86">
        <v>2000</v>
      </c>
      <c r="I47" s="86">
        <v>2001</v>
      </c>
      <c r="J47" s="86">
        <v>2002</v>
      </c>
      <c r="K47" s="86">
        <v>2003</v>
      </c>
      <c r="L47" s="86">
        <v>2004</v>
      </c>
      <c r="M47" s="86">
        <v>2005</v>
      </c>
      <c r="N47" s="86">
        <v>2006</v>
      </c>
      <c r="O47" s="86">
        <v>2007</v>
      </c>
      <c r="P47" s="86">
        <v>2008</v>
      </c>
      <c r="Q47" s="87">
        <v>2009</v>
      </c>
      <c r="R47" s="88"/>
      <c r="S47" s="87"/>
      <c r="T47" s="88"/>
      <c r="U47" s="87"/>
      <c r="V47" s="88"/>
    </row>
    <row r="48" spans="1:22" x14ac:dyDescent="0.3">
      <c r="A48" s="198" t="s">
        <v>343</v>
      </c>
      <c r="B48" s="198" t="s">
        <v>380</v>
      </c>
      <c r="C48" s="371">
        <v>0.72419714615308606</v>
      </c>
      <c r="D48" s="371">
        <v>0.708925072756311</v>
      </c>
      <c r="E48" s="371">
        <v>0.69981448782002076</v>
      </c>
      <c r="F48" s="371">
        <v>0.67851075605642874</v>
      </c>
      <c r="G48" s="371">
        <v>0.65526008821697912</v>
      </c>
      <c r="H48" s="371">
        <v>0.63156644695314135</v>
      </c>
      <c r="I48" s="371">
        <v>0.6474383043815678</v>
      </c>
      <c r="J48" s="371">
        <v>0.64625559249153941</v>
      </c>
      <c r="K48" s="371">
        <v>0.63621947715341653</v>
      </c>
      <c r="L48" s="371">
        <v>0.62695268996318032</v>
      </c>
      <c r="M48" s="371">
        <v>0.6287197169177513</v>
      </c>
      <c r="N48" s="371">
        <v>0.64944850783744201</v>
      </c>
      <c r="O48" s="371">
        <v>0.67733916744404543</v>
      </c>
      <c r="P48" s="371">
        <v>0.65651917292659712</v>
      </c>
      <c r="Q48" s="371">
        <v>0.67505168902629997</v>
      </c>
      <c r="S48">
        <f>(Q48-C48)/(14*C48)</f>
        <v>-4.8472847668863681E-3</v>
      </c>
      <c r="V48" s="200">
        <f>Q48+Q84+Q120+Q156+Q192</f>
        <v>3.8699523223524217</v>
      </c>
    </row>
    <row r="49" spans="1:22" x14ac:dyDescent="0.3">
      <c r="A49" s="198" t="s">
        <v>344</v>
      </c>
      <c r="B49" s="198" t="s">
        <v>380</v>
      </c>
      <c r="C49" s="371">
        <v>1.5634910007468006</v>
      </c>
      <c r="D49" s="371">
        <v>1.5112702035759604</v>
      </c>
      <c r="E49" s="371">
        <v>1.5517158938879816</v>
      </c>
      <c r="F49" s="371">
        <v>1.5754386402885081</v>
      </c>
      <c r="G49" s="371">
        <v>1.4696896640657946</v>
      </c>
      <c r="H49" s="371">
        <v>1.3928937451492078</v>
      </c>
      <c r="I49" s="371">
        <v>1.5000345353002407</v>
      </c>
      <c r="J49" s="371">
        <v>1.5238317127411405</v>
      </c>
      <c r="K49" s="371">
        <v>1.4923776372944797</v>
      </c>
      <c r="L49" s="371">
        <v>1.4713179539606795</v>
      </c>
      <c r="M49" s="371">
        <v>1.4377547101284724</v>
      </c>
      <c r="N49" s="371">
        <v>1.335297206200341</v>
      </c>
      <c r="O49" s="371">
        <v>1.3719554839627304</v>
      </c>
      <c r="P49" s="371">
        <v>1.2042621709362979</v>
      </c>
      <c r="Q49" s="371">
        <v>1.3283417503967039</v>
      </c>
      <c r="S49">
        <f t="shared" ref="S49:S112" si="1">(Q49-C49)/(14*C49)</f>
        <v>-1.0742866455249266E-2</v>
      </c>
      <c r="V49" s="200">
        <f t="shared" ref="V49:V83" si="2">Q49+Q85+Q121+Q157+Q193</f>
        <v>8.5904879432841597</v>
      </c>
    </row>
    <row r="50" spans="1:22" x14ac:dyDescent="0.3">
      <c r="A50" s="198" t="s">
        <v>345</v>
      </c>
      <c r="B50" s="198" t="s">
        <v>380</v>
      </c>
      <c r="C50" s="371">
        <v>0.38725896834736617</v>
      </c>
      <c r="D50" s="371">
        <v>0.38991463229558976</v>
      </c>
      <c r="E50" s="371">
        <v>0.39101143513263503</v>
      </c>
      <c r="F50" s="371">
        <v>0.39505465054488725</v>
      </c>
      <c r="G50" s="371">
        <v>0.39334192551126118</v>
      </c>
      <c r="H50" s="371">
        <v>0.39994442855817458</v>
      </c>
      <c r="I50" s="371">
        <v>0.4126345462420507</v>
      </c>
      <c r="J50" s="371">
        <v>0.43200313279180014</v>
      </c>
      <c r="K50" s="371">
        <v>0.4299559197047555</v>
      </c>
      <c r="L50" s="371">
        <v>0.42852998768390932</v>
      </c>
      <c r="M50" s="371">
        <v>0.42113855610917716</v>
      </c>
      <c r="N50" s="371">
        <v>0.41406466418672366</v>
      </c>
      <c r="O50" s="371">
        <v>0.41197677903399987</v>
      </c>
      <c r="P50" s="371">
        <v>0.41251967360302194</v>
      </c>
      <c r="Q50" s="371">
        <v>0.41162621691153284</v>
      </c>
      <c r="S50">
        <f t="shared" si="1"/>
        <v>4.4944543492718078E-3</v>
      </c>
      <c r="V50" s="200">
        <f t="shared" si="2"/>
        <v>2.2730697032750133</v>
      </c>
    </row>
    <row r="51" spans="1:22" x14ac:dyDescent="0.3">
      <c r="A51" s="198" t="s">
        <v>346</v>
      </c>
      <c r="B51" s="198" t="s">
        <v>380</v>
      </c>
      <c r="C51" s="371">
        <v>0.80985958181236173</v>
      </c>
      <c r="D51" s="371">
        <v>0.78090543149957126</v>
      </c>
      <c r="E51" s="371">
        <v>0.81297695216216215</v>
      </c>
      <c r="F51" s="371">
        <v>0.80818819699774835</v>
      </c>
      <c r="G51" s="371">
        <v>0.78417402054758201</v>
      </c>
      <c r="H51" s="371">
        <v>0.79712387777821436</v>
      </c>
      <c r="I51" s="371">
        <v>0.78830994372143015</v>
      </c>
      <c r="J51" s="371">
        <v>0.77957927020769491</v>
      </c>
      <c r="K51" s="371">
        <v>0.7823568161223905</v>
      </c>
      <c r="L51" s="371">
        <v>0.80968155630701877</v>
      </c>
      <c r="M51" s="371">
        <v>0.77778889647110694</v>
      </c>
      <c r="N51" s="371">
        <v>0.77026500148416444</v>
      </c>
      <c r="O51" s="371">
        <v>0.7564683224583868</v>
      </c>
      <c r="P51" s="371">
        <v>0.70005237282281085</v>
      </c>
      <c r="Q51" s="371">
        <v>0.70240789735129761</v>
      </c>
      <c r="S51">
        <f t="shared" si="1"/>
        <v>-9.4771000936625382E-3</v>
      </c>
      <c r="V51" s="200">
        <f t="shared" si="2"/>
        <v>2.0108685029854461</v>
      </c>
    </row>
    <row r="52" spans="1:22" x14ac:dyDescent="0.3">
      <c r="A52" s="198" t="s">
        <v>347</v>
      </c>
      <c r="B52" s="198" t="s">
        <v>380</v>
      </c>
      <c r="C52" s="371">
        <v>0.35139111305783044</v>
      </c>
      <c r="D52" s="371">
        <v>0.33316073109134436</v>
      </c>
      <c r="E52" s="371">
        <v>0.33808935659610473</v>
      </c>
      <c r="F52" s="371">
        <v>0.33019114587913417</v>
      </c>
      <c r="G52" s="371">
        <v>0.32742257172175443</v>
      </c>
      <c r="H52" s="371">
        <v>0.33837742660009013</v>
      </c>
      <c r="I52" s="371">
        <v>0.33209290888338849</v>
      </c>
      <c r="J52" s="371">
        <v>0.33770250309350436</v>
      </c>
      <c r="K52" s="371">
        <v>0.33280797545678131</v>
      </c>
      <c r="L52" s="371">
        <v>0.3515074970928847</v>
      </c>
      <c r="M52" s="371">
        <v>0.32595095501665117</v>
      </c>
      <c r="N52" s="371">
        <v>0.31049033160249528</v>
      </c>
      <c r="O52" s="371">
        <v>0.29027356586922193</v>
      </c>
      <c r="P52" s="371">
        <v>0.259192861625059</v>
      </c>
      <c r="Q52" s="371">
        <v>0.25757048727115656</v>
      </c>
      <c r="S52">
        <f t="shared" si="1"/>
        <v>-1.90712656679334E-2</v>
      </c>
      <c r="V52" s="200">
        <f t="shared" si="2"/>
        <v>0.93840274852373351</v>
      </c>
    </row>
    <row r="53" spans="1:22" x14ac:dyDescent="0.3">
      <c r="A53" s="198" t="s">
        <v>348</v>
      </c>
      <c r="B53" s="198" t="s">
        <v>380</v>
      </c>
      <c r="C53" s="371">
        <v>0.87290451562874893</v>
      </c>
      <c r="D53" s="371">
        <v>0.88031944653660688</v>
      </c>
      <c r="E53" s="371">
        <v>0.85852160054278326</v>
      </c>
      <c r="F53" s="371">
        <v>0.87327299732402053</v>
      </c>
      <c r="G53" s="371">
        <v>0.86612341913467983</v>
      </c>
      <c r="H53" s="371">
        <v>0.86440246528701747</v>
      </c>
      <c r="I53" s="371">
        <v>0.85795147795577908</v>
      </c>
      <c r="J53" s="371">
        <v>0.8304499897127946</v>
      </c>
      <c r="K53" s="371">
        <v>0.81685595503640496</v>
      </c>
      <c r="L53" s="371">
        <v>0.81152436283954543</v>
      </c>
      <c r="M53" s="371">
        <v>0.68289092259367468</v>
      </c>
      <c r="N53" s="371">
        <v>0.65266723334795129</v>
      </c>
      <c r="O53" s="371">
        <v>0.65850959838310685</v>
      </c>
      <c r="P53" s="371">
        <v>0.68167732816398185</v>
      </c>
      <c r="Q53" s="371">
        <v>0.67778379323133708</v>
      </c>
      <c r="S53">
        <f t="shared" si="1"/>
        <v>-1.5966459340537486E-2</v>
      </c>
      <c r="V53" s="200">
        <f t="shared" si="2"/>
        <v>3.0798605681705</v>
      </c>
    </row>
    <row r="54" spans="1:22" x14ac:dyDescent="0.3">
      <c r="A54" s="198" t="s">
        <v>349</v>
      </c>
      <c r="B54" s="198" t="s">
        <v>380</v>
      </c>
      <c r="C54" s="371">
        <v>1.2263768378705506</v>
      </c>
      <c r="D54" s="371">
        <v>1.2144155296983012</v>
      </c>
      <c r="E54" s="371">
        <v>1.197934329105796</v>
      </c>
      <c r="F54" s="371">
        <v>1.1843906699350251</v>
      </c>
      <c r="G54" s="371">
        <v>1.1712966433885488</v>
      </c>
      <c r="H54" s="371">
        <v>1.1699974714807131</v>
      </c>
      <c r="I54" s="371">
        <v>1.1966292361936643</v>
      </c>
      <c r="J54" s="371">
        <v>1.1999943104244262</v>
      </c>
      <c r="K54" s="371">
        <v>1.2203385654272842</v>
      </c>
      <c r="L54" s="371">
        <v>1.2225810264380397</v>
      </c>
      <c r="M54" s="371">
        <v>1.1766825924595492</v>
      </c>
      <c r="N54" s="371">
        <v>1.1650724058722093</v>
      </c>
      <c r="O54" s="371">
        <v>1.1133423207226474</v>
      </c>
      <c r="P54" s="371">
        <v>1.0869767100370342</v>
      </c>
      <c r="Q54" s="371">
        <v>1.0676209273986548</v>
      </c>
      <c r="S54">
        <f t="shared" si="1"/>
        <v>-9.2465117904050459E-3</v>
      </c>
      <c r="V54" s="200">
        <f t="shared" si="2"/>
        <v>3.8821686330954761</v>
      </c>
    </row>
    <row r="55" spans="1:22" x14ac:dyDescent="0.3">
      <c r="A55" s="198" t="s">
        <v>350</v>
      </c>
      <c r="B55" s="198" t="s">
        <v>380</v>
      </c>
      <c r="C55" s="371">
        <v>0.91655574106847815</v>
      </c>
      <c r="D55" s="371">
        <v>0.93580001160191262</v>
      </c>
      <c r="E55" s="371">
        <v>0.92438411642044072</v>
      </c>
      <c r="F55" s="371">
        <v>0.89533066356226909</v>
      </c>
      <c r="G55" s="371">
        <v>0.86644404657581908</v>
      </c>
      <c r="H55" s="371">
        <v>0.91350664494398548</v>
      </c>
      <c r="I55" s="371">
        <v>0.94127708822582734</v>
      </c>
      <c r="J55" s="371">
        <v>0.93607528746022739</v>
      </c>
      <c r="K55" s="371">
        <v>0.88277078752904115</v>
      </c>
      <c r="L55" s="371">
        <v>0.85659535671275322</v>
      </c>
      <c r="M55" s="371">
        <v>0.79480334871660729</v>
      </c>
      <c r="N55" s="371">
        <v>0.74131716433994932</v>
      </c>
      <c r="O55" s="371">
        <v>0.76373289423321689</v>
      </c>
      <c r="P55" s="371">
        <v>0.60644519326085344</v>
      </c>
      <c r="Q55" s="371">
        <v>0.70691238700271819</v>
      </c>
      <c r="S55">
        <f t="shared" si="1"/>
        <v>-1.6337822807104802E-2</v>
      </c>
      <c r="V55" s="200">
        <f t="shared" si="2"/>
        <v>11.239221350242309</v>
      </c>
    </row>
    <row r="56" spans="1:22" x14ac:dyDescent="0.3">
      <c r="A56" s="198" t="s">
        <v>351</v>
      </c>
      <c r="B56" s="198" t="s">
        <v>380</v>
      </c>
      <c r="C56" s="371">
        <v>1.803552955165638</v>
      </c>
      <c r="D56" s="371">
        <v>1.8308315315621162</v>
      </c>
      <c r="E56" s="371">
        <v>1.7496041241839269</v>
      </c>
      <c r="F56" s="371">
        <v>1.6452475708012788</v>
      </c>
      <c r="G56" s="371">
        <v>1.6101830348922872</v>
      </c>
      <c r="H56" s="371">
        <v>1.666450341608775</v>
      </c>
      <c r="I56" s="371">
        <v>1.6611052910033846</v>
      </c>
      <c r="J56" s="371">
        <v>1.6204107698126002</v>
      </c>
      <c r="K56" s="371">
        <v>1.6443414744184659</v>
      </c>
      <c r="L56" s="371">
        <v>1.6483042729285202</v>
      </c>
      <c r="M56" s="371">
        <v>1.6666473381010591</v>
      </c>
      <c r="N56" s="371">
        <v>1.6106763308171923</v>
      </c>
      <c r="O56" s="371">
        <v>1.558536120192618</v>
      </c>
      <c r="P56" s="371">
        <v>1.5213063144943828</v>
      </c>
      <c r="Q56" s="371">
        <v>1.5145997482850271</v>
      </c>
      <c r="S56">
        <f t="shared" si="1"/>
        <v>-1.1443808576882604E-2</v>
      </c>
      <c r="V56" s="200">
        <f t="shared" si="2"/>
        <v>5.7891449732697016</v>
      </c>
    </row>
    <row r="57" spans="1:22" x14ac:dyDescent="0.3">
      <c r="A57" s="198" t="s">
        <v>352</v>
      </c>
      <c r="B57" s="198" t="s">
        <v>380</v>
      </c>
      <c r="C57" s="371">
        <v>1.7516755152937544</v>
      </c>
      <c r="D57" s="371">
        <v>1.8245744939371831</v>
      </c>
      <c r="E57" s="371">
        <v>1.7920601389627309</v>
      </c>
      <c r="F57" s="371">
        <v>1.8067289091982912</v>
      </c>
      <c r="G57" s="371">
        <v>1.8795825516807279</v>
      </c>
      <c r="H57" s="371">
        <v>1.8435548709997704</v>
      </c>
      <c r="I57" s="371">
        <v>1.7842275613004739</v>
      </c>
      <c r="J57" s="371">
        <v>1.845080435538212</v>
      </c>
      <c r="K57" s="371">
        <v>1.6730108764548752</v>
      </c>
      <c r="L57" s="371">
        <v>1.6424496581101529</v>
      </c>
      <c r="M57" s="371">
        <v>1.7862606136200592</v>
      </c>
      <c r="N57" s="371">
        <v>1.7064081594264691</v>
      </c>
      <c r="O57" s="371">
        <v>1.6649464780881742</v>
      </c>
      <c r="P57" s="371">
        <v>1.6942052186029162</v>
      </c>
      <c r="Q57" s="371">
        <v>1.7361101430096244</v>
      </c>
      <c r="S57">
        <f t="shared" si="1"/>
        <v>-6.3471361921893228E-4</v>
      </c>
      <c r="V57" s="200">
        <f t="shared" si="2"/>
        <v>6.9055667191250105</v>
      </c>
    </row>
    <row r="58" spans="1:22" x14ac:dyDescent="0.3">
      <c r="A58" s="198" t="s">
        <v>353</v>
      </c>
      <c r="B58" s="198" t="s">
        <v>380</v>
      </c>
      <c r="C58" s="371">
        <v>1.6010029593093376</v>
      </c>
      <c r="D58" s="371">
        <v>1.5932256091723684</v>
      </c>
      <c r="E58" s="371">
        <v>1.5699087462270658</v>
      </c>
      <c r="F58" s="371">
        <v>1.5672520333522502</v>
      </c>
      <c r="G58" s="371">
        <v>1.5615298108178137</v>
      </c>
      <c r="H58" s="371">
        <v>1.5763580385094531</v>
      </c>
      <c r="I58" s="371">
        <v>1.6431319189067426</v>
      </c>
      <c r="J58" s="371">
        <v>1.6958319558465424</v>
      </c>
      <c r="K58" s="371">
        <v>1.7255318447745254</v>
      </c>
      <c r="L58" s="371">
        <v>1.7461744142710622</v>
      </c>
      <c r="M58" s="371">
        <v>1.7654612366537779</v>
      </c>
      <c r="N58" s="371">
        <v>1.791817576209471</v>
      </c>
      <c r="O58" s="371">
        <v>1.770131164494374</v>
      </c>
      <c r="P58" s="371">
        <v>1.7843191585377649</v>
      </c>
      <c r="Q58" s="371">
        <v>1.9519753682288368</v>
      </c>
      <c r="S58">
        <f t="shared" si="1"/>
        <v>1.5658595528629773E-2</v>
      </c>
      <c r="V58" s="200">
        <f t="shared" si="2"/>
        <v>13.823979538086423</v>
      </c>
    </row>
    <row r="59" spans="1:22" x14ac:dyDescent="0.3">
      <c r="A59" s="198" t="s">
        <v>354</v>
      </c>
      <c r="B59" s="198" t="s">
        <v>380</v>
      </c>
      <c r="C59" s="371">
        <v>1.9776155903879076</v>
      </c>
      <c r="D59" s="371">
        <v>1.9392195301196662</v>
      </c>
      <c r="E59" s="371">
        <v>1.9215450030205303</v>
      </c>
      <c r="F59" s="371">
        <v>1.9122783844372382</v>
      </c>
      <c r="G59" s="371">
        <v>1.9291182058647789</v>
      </c>
      <c r="H59" s="371">
        <v>1.9815693703488377</v>
      </c>
      <c r="I59" s="371">
        <v>2.0099444792954122</v>
      </c>
      <c r="J59" s="371">
        <v>2.0751315351731172</v>
      </c>
      <c r="K59" s="371">
        <v>2.1513151629091998</v>
      </c>
      <c r="L59" s="371">
        <v>2.218317981076714</v>
      </c>
      <c r="M59" s="371">
        <v>2.1999457440729291</v>
      </c>
      <c r="N59" s="371">
        <v>2.1837851333195899</v>
      </c>
      <c r="O59" s="371">
        <v>2.2290229109356408</v>
      </c>
      <c r="P59" s="371">
        <v>2.2307079585422769</v>
      </c>
      <c r="Q59" s="371">
        <v>2.1948024460231101</v>
      </c>
      <c r="S59">
        <f t="shared" si="1"/>
        <v>7.8444703341173441E-3</v>
      </c>
      <c r="V59" s="200">
        <f t="shared" si="2"/>
        <v>6.6682809899032236</v>
      </c>
    </row>
    <row r="60" spans="1:22" x14ac:dyDescent="0.3">
      <c r="A60" s="198" t="s">
        <v>355</v>
      </c>
      <c r="B60" s="198" t="s">
        <v>380</v>
      </c>
      <c r="C60" s="371">
        <v>0.38497878559139365</v>
      </c>
      <c r="D60" s="371">
        <v>0.35615480578987752</v>
      </c>
      <c r="E60" s="371">
        <v>0.3415291275971809</v>
      </c>
      <c r="F60" s="371">
        <v>0.3427851610972068</v>
      </c>
      <c r="G60" s="371">
        <v>0.34374870228435711</v>
      </c>
      <c r="H60" s="371">
        <v>0.3419753064945743</v>
      </c>
      <c r="I60" s="371">
        <v>0.35169106407376499</v>
      </c>
      <c r="J60" s="371">
        <v>0.36753869070385942</v>
      </c>
      <c r="K60" s="371">
        <v>0.35548273369704481</v>
      </c>
      <c r="L60" s="371">
        <v>0.33812308328807072</v>
      </c>
      <c r="M60" s="371">
        <v>0.31326259549501861</v>
      </c>
      <c r="N60" s="371">
        <v>0.29680542540276539</v>
      </c>
      <c r="O60" s="371">
        <v>0.28813036805786002</v>
      </c>
      <c r="P60" s="371">
        <v>0.28864526366758492</v>
      </c>
      <c r="Q60" s="371">
        <v>0.32409542919292395</v>
      </c>
      <c r="S60">
        <f t="shared" si="1"/>
        <v>-1.129623588125445E-2</v>
      </c>
      <c r="V60" s="200">
        <f t="shared" si="2"/>
        <v>0.86344889998477115</v>
      </c>
    </row>
    <row r="61" spans="1:22" x14ac:dyDescent="0.3">
      <c r="A61" s="198" t="s">
        <v>356</v>
      </c>
      <c r="B61" s="198" t="s">
        <v>380</v>
      </c>
      <c r="C61" s="371">
        <v>0.38811218358014432</v>
      </c>
      <c r="D61" s="371">
        <v>0.37575844467622455</v>
      </c>
      <c r="E61" s="371">
        <v>0.35774634718219034</v>
      </c>
      <c r="F61" s="371">
        <v>0.34943354468767224</v>
      </c>
      <c r="G61" s="371">
        <v>0.34381343331070224</v>
      </c>
      <c r="H61" s="371">
        <v>0.31127189820592088</v>
      </c>
      <c r="I61" s="371">
        <v>0.30223301921643114</v>
      </c>
      <c r="J61" s="371">
        <v>0.2984296037773112</v>
      </c>
      <c r="K61" s="371">
        <v>0.27944000853599849</v>
      </c>
      <c r="L61" s="371">
        <v>0.26010782570612889</v>
      </c>
      <c r="M61" s="371">
        <v>0.24895235432425467</v>
      </c>
      <c r="N61" s="371">
        <v>0.23047562719826115</v>
      </c>
      <c r="O61" s="371">
        <v>0.21963169187652951</v>
      </c>
      <c r="P61" s="371">
        <v>0.2080015981423694</v>
      </c>
      <c r="Q61" s="371">
        <v>0.21658242383320356</v>
      </c>
      <c r="S61">
        <f t="shared" si="1"/>
        <v>-3.1568516049123252E-2</v>
      </c>
      <c r="V61" s="200">
        <f t="shared" si="2"/>
        <v>0.49324260062934999</v>
      </c>
    </row>
    <row r="62" spans="1:22" x14ac:dyDescent="0.3">
      <c r="A62" s="198" t="s">
        <v>357</v>
      </c>
      <c r="B62" s="198" t="s">
        <v>380</v>
      </c>
      <c r="C62" s="371">
        <v>0.29157175769801413</v>
      </c>
      <c r="D62" s="371">
        <v>0.2932733502579648</v>
      </c>
      <c r="E62" s="371">
        <v>0.28650090214574059</v>
      </c>
      <c r="F62" s="371">
        <v>0.28318178927285437</v>
      </c>
      <c r="G62" s="371">
        <v>0.27085203503960043</v>
      </c>
      <c r="H62" s="371">
        <v>0.30565910453790252</v>
      </c>
      <c r="I62" s="371">
        <v>0.30542284485819216</v>
      </c>
      <c r="J62" s="371">
        <v>0.29398259695097539</v>
      </c>
      <c r="K62" s="371">
        <v>0.28617790217296413</v>
      </c>
      <c r="L62" s="371">
        <v>0.29325792382885779</v>
      </c>
      <c r="M62" s="371">
        <v>0.26602536568644769</v>
      </c>
      <c r="N62" s="371">
        <v>0.25237194033051469</v>
      </c>
      <c r="O62" s="371">
        <v>0.23683425921684204</v>
      </c>
      <c r="P62" s="371">
        <v>0.2378185951613391</v>
      </c>
      <c r="Q62" s="371">
        <v>0.26199150808256366</v>
      </c>
      <c r="S62">
        <f t="shared" si="1"/>
        <v>-7.2465007901091607E-3</v>
      </c>
      <c r="V62" s="200">
        <f t="shared" si="2"/>
        <v>0.66711798333220584</v>
      </c>
    </row>
    <row r="63" spans="1:22" x14ac:dyDescent="0.3">
      <c r="A63" s="198" t="s">
        <v>358</v>
      </c>
      <c r="B63" s="198" t="s">
        <v>380</v>
      </c>
      <c r="C63" s="371">
        <v>0.85691697614655726</v>
      </c>
      <c r="D63" s="371">
        <v>0.86943487049507273</v>
      </c>
      <c r="E63" s="371">
        <v>0.88180255936485652</v>
      </c>
      <c r="F63" s="371">
        <v>0.90965027512613561</v>
      </c>
      <c r="G63" s="371">
        <v>0.87250654407254635</v>
      </c>
      <c r="H63" s="371">
        <v>0.80440030605243862</v>
      </c>
      <c r="I63" s="371">
        <v>0.76873213087912151</v>
      </c>
      <c r="J63" s="371">
        <v>0.83063928874458393</v>
      </c>
      <c r="K63" s="371">
        <v>0.75008529317492434</v>
      </c>
      <c r="L63" s="371">
        <v>0.7215141505939332</v>
      </c>
      <c r="M63" s="371">
        <v>0.79225870226421558</v>
      </c>
      <c r="N63" s="371">
        <v>0.78225128567759961</v>
      </c>
      <c r="O63" s="371">
        <v>0.71532549596080575</v>
      </c>
      <c r="P63" s="371">
        <v>0.81496493971050499</v>
      </c>
      <c r="Q63" s="371">
        <v>0.81707391062710322</v>
      </c>
      <c r="S63">
        <f t="shared" si="1"/>
        <v>-3.3211306703099311E-3</v>
      </c>
      <c r="V63" s="200">
        <f t="shared" si="2"/>
        <v>4.2914268226122099</v>
      </c>
    </row>
    <row r="64" spans="1:22" x14ac:dyDescent="0.3">
      <c r="A64" s="198" t="s">
        <v>359</v>
      </c>
      <c r="B64" s="198" t="s">
        <v>380</v>
      </c>
      <c r="C64" s="371">
        <v>2.6240585151440134</v>
      </c>
      <c r="D64" s="371">
        <v>2.5827547952978684</v>
      </c>
      <c r="E64" s="371">
        <v>2.6980829723166853</v>
      </c>
      <c r="F64" s="371">
        <v>2.6792657225987164</v>
      </c>
      <c r="G64" s="371">
        <v>2.6552380668911906</v>
      </c>
      <c r="H64" s="371">
        <v>2.6264867297696766</v>
      </c>
      <c r="I64" s="371">
        <v>2.3332476215239861</v>
      </c>
      <c r="J64" s="371">
        <v>2.5314112882795596</v>
      </c>
      <c r="K64" s="371">
        <v>2.6796686533460341</v>
      </c>
      <c r="L64" s="371">
        <v>2.6745633298685774</v>
      </c>
      <c r="M64" s="371">
        <v>2.6329365375141487</v>
      </c>
      <c r="N64" s="371">
        <v>2.7085624351709545</v>
      </c>
      <c r="O64" s="371">
        <v>2.6564387303091666</v>
      </c>
      <c r="P64" s="371">
        <v>2.5810280668207151</v>
      </c>
      <c r="Q64" s="371">
        <v>2.8574728837212615</v>
      </c>
      <c r="S64">
        <f t="shared" si="1"/>
        <v>6.3536902100903968E-3</v>
      </c>
      <c r="V64" s="200">
        <f t="shared" si="2"/>
        <v>8.7765186346144475</v>
      </c>
    </row>
    <row r="65" spans="1:22" x14ac:dyDescent="0.3">
      <c r="A65" s="198" t="s">
        <v>360</v>
      </c>
      <c r="B65" s="198" t="s">
        <v>380</v>
      </c>
      <c r="C65" s="371">
        <v>0.10596936611626993</v>
      </c>
      <c r="D65" s="371">
        <v>0.11752002197397564</v>
      </c>
      <c r="E65" s="371">
        <v>0.10637076833546745</v>
      </c>
      <c r="F65" s="371">
        <v>0.11940080040308412</v>
      </c>
      <c r="G65" s="371">
        <v>0.1244365089556424</v>
      </c>
      <c r="H65" s="371">
        <v>0.11581265842963812</v>
      </c>
      <c r="I65" s="371">
        <v>9.7679880131886984E-2</v>
      </c>
      <c r="J65" s="371">
        <v>0.10694419521117998</v>
      </c>
      <c r="K65" s="371">
        <v>7.5640179086348472E-2</v>
      </c>
      <c r="L65" s="371">
        <v>7.9647155232703562E-2</v>
      </c>
      <c r="M65" s="371">
        <v>7.9818401071554176E-2</v>
      </c>
      <c r="N65" s="371">
        <v>8.1441625093287229E-2</v>
      </c>
      <c r="O65" s="371">
        <v>8.6406968826049743E-2</v>
      </c>
      <c r="P65" s="371">
        <v>9.5711640578712801E-2</v>
      </c>
      <c r="Q65" s="371">
        <v>0.10473826892065874</v>
      </c>
      <c r="S65">
        <f t="shared" si="1"/>
        <v>-8.2982013760226736E-4</v>
      </c>
      <c r="V65" s="200">
        <f t="shared" si="2"/>
        <v>0.93924068283449036</v>
      </c>
    </row>
    <row r="66" spans="1:22" x14ac:dyDescent="0.3">
      <c r="A66" s="198" t="s">
        <v>361</v>
      </c>
      <c r="B66" s="198" t="s">
        <v>380</v>
      </c>
      <c r="C66" s="371">
        <v>0.29023907436985996</v>
      </c>
      <c r="D66" s="371">
        <v>0.29546092453914086</v>
      </c>
      <c r="E66" s="371">
        <v>0.29982259435817693</v>
      </c>
      <c r="F66" s="371">
        <v>0.29852751039031311</v>
      </c>
      <c r="G66" s="371">
        <v>0.29392740007325285</v>
      </c>
      <c r="H66" s="371">
        <v>0.27164651402310047</v>
      </c>
      <c r="I66" s="371">
        <v>0.29919715620305803</v>
      </c>
      <c r="J66" s="371">
        <v>0.29144744783724319</v>
      </c>
      <c r="K66" s="371">
        <v>0.30414212771064614</v>
      </c>
      <c r="L66" s="371">
        <v>0.29680981845439275</v>
      </c>
      <c r="M66" s="371">
        <v>0.27965689364716184</v>
      </c>
      <c r="N66" s="371">
        <v>0.28516044867819579</v>
      </c>
      <c r="O66" s="371">
        <v>0.28769779381990968</v>
      </c>
      <c r="P66" s="371">
        <v>0.30285840159026289</v>
      </c>
      <c r="Q66" s="371">
        <v>0.3180725318361754</v>
      </c>
      <c r="S66">
        <f t="shared" si="1"/>
        <v>6.84988438945791E-3</v>
      </c>
      <c r="V66" s="200">
        <f t="shared" si="2"/>
        <v>0.95827484247743222</v>
      </c>
    </row>
    <row r="67" spans="1:22" x14ac:dyDescent="0.3">
      <c r="A67" s="198" t="s">
        <v>362</v>
      </c>
      <c r="B67" s="198" t="s">
        <v>380</v>
      </c>
      <c r="C67" s="371">
        <v>0.19819158488103156</v>
      </c>
      <c r="D67" s="371">
        <v>0.19889846952514431</v>
      </c>
      <c r="E67" s="371">
        <v>0.1902452549651085</v>
      </c>
      <c r="F67" s="371">
        <v>0.19114253279138624</v>
      </c>
      <c r="G67" s="371">
        <v>0.20230726292600698</v>
      </c>
      <c r="H67" s="371">
        <v>0.20364517363751936</v>
      </c>
      <c r="I67" s="371">
        <v>0.20459780243338735</v>
      </c>
      <c r="J67" s="371">
        <v>0.21415082222077816</v>
      </c>
      <c r="K67" s="371">
        <v>0.2131461017021144</v>
      </c>
      <c r="L67" s="371">
        <v>0.20730361126352889</v>
      </c>
      <c r="M67" s="371">
        <v>0.20399321708074358</v>
      </c>
      <c r="N67" s="371">
        <v>0.20639263406148797</v>
      </c>
      <c r="O67" s="371">
        <v>0.20941044634889908</v>
      </c>
      <c r="P67" s="371">
        <v>0.22317011916600307</v>
      </c>
      <c r="Q67" s="371">
        <v>0.19985183045602822</v>
      </c>
      <c r="S67">
        <f t="shared" si="1"/>
        <v>5.9835522135717517E-4</v>
      </c>
      <c r="V67" s="200">
        <f t="shared" si="2"/>
        <v>0.73265327985814188</v>
      </c>
    </row>
    <row r="68" spans="1:22" x14ac:dyDescent="0.3">
      <c r="A68" s="198" t="s">
        <v>363</v>
      </c>
      <c r="B68" s="198" t="s">
        <v>380</v>
      </c>
      <c r="C68" s="371">
        <v>0.49852024433364905</v>
      </c>
      <c r="D68" s="371">
        <v>0.49076619915037845</v>
      </c>
      <c r="E68" s="371">
        <v>0.4876463096311946</v>
      </c>
      <c r="F68" s="371">
        <v>0.48853974638903147</v>
      </c>
      <c r="G68" s="371">
        <v>0.50911778008929254</v>
      </c>
      <c r="H68" s="371">
        <v>0.48736749007838071</v>
      </c>
      <c r="I68" s="371">
        <v>0.48477778575155234</v>
      </c>
      <c r="J68" s="371">
        <v>0.49413782382381477</v>
      </c>
      <c r="K68" s="371">
        <v>0.50217734836469419</v>
      </c>
      <c r="L68" s="371">
        <v>0.50710924939826707</v>
      </c>
      <c r="M68" s="371">
        <v>0.47008904095609366</v>
      </c>
      <c r="N68" s="371">
        <v>0.46117943887494817</v>
      </c>
      <c r="O68" s="371">
        <v>0.48198387270778725</v>
      </c>
      <c r="P68" s="371">
        <v>0.50493211580976083</v>
      </c>
      <c r="Q68" s="371">
        <v>0.47628496738666654</v>
      </c>
      <c r="S68">
        <f t="shared" si="1"/>
        <v>-3.185896833065493E-3</v>
      </c>
      <c r="V68" s="200">
        <f t="shared" si="2"/>
        <v>1.6387838454094821</v>
      </c>
    </row>
    <row r="69" spans="1:22" x14ac:dyDescent="0.3">
      <c r="A69" s="198" t="s">
        <v>364</v>
      </c>
      <c r="B69" s="198" t="s">
        <v>380</v>
      </c>
      <c r="C69" s="371">
        <v>0.63162597435794787</v>
      </c>
      <c r="D69" s="371">
        <v>0.62289227593569751</v>
      </c>
      <c r="E69" s="371">
        <v>0.64090518757569825</v>
      </c>
      <c r="F69" s="371">
        <v>0.63495206909612156</v>
      </c>
      <c r="G69" s="371">
        <v>0.63132619768021991</v>
      </c>
      <c r="H69" s="371">
        <v>0.65102932948810399</v>
      </c>
      <c r="I69" s="371">
        <v>0.67366449012633589</v>
      </c>
      <c r="J69" s="371">
        <v>0.70272139181992477</v>
      </c>
      <c r="K69" s="371">
        <v>0.71927480134163024</v>
      </c>
      <c r="L69" s="371">
        <v>0.69268177494244632</v>
      </c>
      <c r="M69" s="371">
        <v>0.69758651463630739</v>
      </c>
      <c r="N69" s="371">
        <v>0.72031970009455382</v>
      </c>
      <c r="O69" s="371">
        <v>0.73925324352376465</v>
      </c>
      <c r="P69" s="371">
        <v>0.79563552555677375</v>
      </c>
      <c r="Q69" s="371">
        <v>0.81623406851246727</v>
      </c>
      <c r="S69">
        <f t="shared" si="1"/>
        <v>2.0876741893036437E-2</v>
      </c>
      <c r="V69" s="200">
        <f t="shared" si="2"/>
        <v>2.6180639873329015</v>
      </c>
    </row>
    <row r="70" spans="1:22" x14ac:dyDescent="0.3">
      <c r="A70" s="198" t="s">
        <v>365</v>
      </c>
      <c r="B70" s="198" t="s">
        <v>380</v>
      </c>
      <c r="C70" s="371">
        <v>0.44834520623770241</v>
      </c>
      <c r="D70" s="371">
        <v>0.45286590216598044</v>
      </c>
      <c r="E70" s="371">
        <v>0.44514641255185178</v>
      </c>
      <c r="F70" s="371">
        <v>0.4250024788940665</v>
      </c>
      <c r="G70" s="371">
        <v>0.41169122950481013</v>
      </c>
      <c r="H70" s="371">
        <v>0.42628610536910089</v>
      </c>
      <c r="I70" s="371">
        <v>0.41922922848790772</v>
      </c>
      <c r="J70" s="371">
        <v>0.43228626831928468</v>
      </c>
      <c r="K70" s="371">
        <v>0.44932075861220566</v>
      </c>
      <c r="L70" s="371">
        <v>0.44433341086508094</v>
      </c>
      <c r="M70" s="371">
        <v>0.42814418035587165</v>
      </c>
      <c r="N70" s="371">
        <v>0.41826800089276672</v>
      </c>
      <c r="O70" s="371">
        <v>0.417896236209432</v>
      </c>
      <c r="P70" s="371">
        <v>0.40666224043170296</v>
      </c>
      <c r="Q70" s="371">
        <v>0.42698523818255202</v>
      </c>
      <c r="S70">
        <f t="shared" si="1"/>
        <v>-3.4029849828045577E-3</v>
      </c>
      <c r="V70" s="200">
        <f t="shared" si="2"/>
        <v>8.12139811472845</v>
      </c>
    </row>
    <row r="71" spans="1:22" x14ac:dyDescent="0.3">
      <c r="A71" s="198" t="s">
        <v>366</v>
      </c>
      <c r="B71" s="198" t="s">
        <v>380</v>
      </c>
      <c r="C71" s="371">
        <v>0</v>
      </c>
      <c r="D71" s="371">
        <v>0</v>
      </c>
      <c r="E71" s="371">
        <v>0</v>
      </c>
      <c r="F71" s="371">
        <v>0</v>
      </c>
      <c r="G71" s="371">
        <v>0</v>
      </c>
      <c r="H71" s="371">
        <v>0</v>
      </c>
      <c r="I71" s="371">
        <v>0</v>
      </c>
      <c r="J71" s="371">
        <v>0</v>
      </c>
      <c r="K71" s="371">
        <v>0</v>
      </c>
      <c r="L71" s="371">
        <v>0</v>
      </c>
      <c r="M71" s="371">
        <v>0</v>
      </c>
      <c r="N71" s="371">
        <v>0</v>
      </c>
      <c r="O71" s="371">
        <v>0</v>
      </c>
      <c r="P71" s="371">
        <v>0</v>
      </c>
      <c r="Q71" s="371">
        <v>1.796435777226835E-5</v>
      </c>
      <c r="S71" t="e">
        <f t="shared" si="1"/>
        <v>#DIV/0!</v>
      </c>
      <c r="V71" s="200">
        <f t="shared" si="2"/>
        <v>23.63826496958816</v>
      </c>
    </row>
    <row r="72" spans="1:22" x14ac:dyDescent="0.3">
      <c r="A72" s="198" t="s">
        <v>367</v>
      </c>
      <c r="B72" s="198" t="s">
        <v>380</v>
      </c>
      <c r="C72" s="371">
        <v>0</v>
      </c>
      <c r="D72" s="371">
        <v>0</v>
      </c>
      <c r="E72" s="371">
        <v>0</v>
      </c>
      <c r="F72" s="371">
        <v>0</v>
      </c>
      <c r="G72" s="371">
        <v>0</v>
      </c>
      <c r="H72" s="371">
        <v>0</v>
      </c>
      <c r="I72" s="371">
        <v>0</v>
      </c>
      <c r="J72" s="371">
        <v>0</v>
      </c>
      <c r="K72" s="371">
        <v>0</v>
      </c>
      <c r="L72" s="371">
        <v>0</v>
      </c>
      <c r="M72" s="371">
        <v>0</v>
      </c>
      <c r="N72" s="371">
        <v>0</v>
      </c>
      <c r="O72" s="371">
        <v>0</v>
      </c>
      <c r="P72" s="371">
        <v>0</v>
      </c>
      <c r="Q72" s="371">
        <v>0</v>
      </c>
      <c r="S72" t="e">
        <f t="shared" si="1"/>
        <v>#DIV/0!</v>
      </c>
      <c r="V72" s="200">
        <f t="shared" si="2"/>
        <v>25.085708850793683</v>
      </c>
    </row>
    <row r="73" spans="1:22" x14ac:dyDescent="0.3">
      <c r="A73" s="198" t="s">
        <v>368</v>
      </c>
      <c r="B73" s="198" t="s">
        <v>380</v>
      </c>
      <c r="C73" s="371">
        <v>0.33512509824164721</v>
      </c>
      <c r="D73" s="371">
        <v>0.31720178601900523</v>
      </c>
      <c r="E73" s="371">
        <v>0.31166535903931797</v>
      </c>
      <c r="F73" s="371">
        <v>0.31226414570708161</v>
      </c>
      <c r="G73" s="371">
        <v>0.31651534903017065</v>
      </c>
      <c r="H73" s="371">
        <v>0.31346968682389725</v>
      </c>
      <c r="I73" s="371">
        <v>0.33673787032346458</v>
      </c>
      <c r="J73" s="371">
        <v>0.35858163444702068</v>
      </c>
      <c r="K73" s="371">
        <v>0.36260875844326101</v>
      </c>
      <c r="L73" s="371">
        <v>0.32588875644847792</v>
      </c>
      <c r="M73" s="371">
        <v>0.32369825391559337</v>
      </c>
      <c r="N73" s="371">
        <v>0.34291227811620162</v>
      </c>
      <c r="O73" s="371">
        <v>0.34423267065941282</v>
      </c>
      <c r="P73" s="371">
        <v>0.36049764467512002</v>
      </c>
      <c r="Q73" s="371">
        <v>0.38538781727246102</v>
      </c>
      <c r="S73">
        <f t="shared" si="1"/>
        <v>1.0712997132485538E-2</v>
      </c>
      <c r="V73" s="200">
        <f t="shared" si="2"/>
        <v>3.1151167953952954</v>
      </c>
    </row>
    <row r="74" spans="1:22" x14ac:dyDescent="0.3">
      <c r="A74" s="198" t="s">
        <v>369</v>
      </c>
      <c r="B74" s="198" t="s">
        <v>380</v>
      </c>
      <c r="C74" s="371">
        <v>0.21424532484279149</v>
      </c>
      <c r="D74" s="371">
        <v>0.21499985706883995</v>
      </c>
      <c r="E74" s="371">
        <v>0.22267555471748215</v>
      </c>
      <c r="F74" s="371">
        <v>0.21380570808085655</v>
      </c>
      <c r="G74" s="371">
        <v>0.21358389938913094</v>
      </c>
      <c r="H74" s="371">
        <v>0.22572066945040173</v>
      </c>
      <c r="I74" s="371">
        <v>0.23543921322671155</v>
      </c>
      <c r="J74" s="371">
        <v>0.25414285942284653</v>
      </c>
      <c r="K74" s="371">
        <v>0.27141218788839566</v>
      </c>
      <c r="L74" s="371">
        <v>0.26605874009786207</v>
      </c>
      <c r="M74" s="371">
        <v>0.2603283205745559</v>
      </c>
      <c r="N74" s="371">
        <v>0.26302026795246414</v>
      </c>
      <c r="O74" s="371">
        <v>0.25757215250376087</v>
      </c>
      <c r="P74" s="371">
        <v>0.2678675035433738</v>
      </c>
      <c r="Q74" s="371">
        <v>0.26002566357274598</v>
      </c>
      <c r="S74">
        <f t="shared" si="1"/>
        <v>1.5262989740365263E-2</v>
      </c>
      <c r="V74" s="200">
        <f t="shared" si="2"/>
        <v>0.91657009973138914</v>
      </c>
    </row>
    <row r="75" spans="1:22" x14ac:dyDescent="0.3">
      <c r="A75" s="198" t="s">
        <v>370</v>
      </c>
      <c r="B75" s="198" t="s">
        <v>380</v>
      </c>
      <c r="C75" s="371">
        <v>0.13571294444446949</v>
      </c>
      <c r="D75" s="371">
        <v>0.13350259862648389</v>
      </c>
      <c r="E75" s="371">
        <v>0.13347355787905524</v>
      </c>
      <c r="F75" s="371">
        <v>0.13530342504336876</v>
      </c>
      <c r="G75" s="371">
        <v>0.13323985162618779</v>
      </c>
      <c r="H75" s="371">
        <v>0.13077685809779627</v>
      </c>
      <c r="I75" s="371">
        <v>0.11743851754411798</v>
      </c>
      <c r="J75" s="371">
        <v>0.1160974931940181</v>
      </c>
      <c r="K75" s="371">
        <v>0.12211180403401836</v>
      </c>
      <c r="L75" s="371">
        <v>0.12151574900706145</v>
      </c>
      <c r="M75" s="371">
        <v>0.1160599929351302</v>
      </c>
      <c r="N75" s="371">
        <v>0.10825026748583594</v>
      </c>
      <c r="O75" s="371">
        <v>0.12733023068901661</v>
      </c>
      <c r="P75" s="371">
        <v>0.13839558030319435</v>
      </c>
      <c r="Q75" s="371">
        <v>0.13140905607447551</v>
      </c>
      <c r="S75">
        <f t="shared" si="1"/>
        <v>-2.2652267925886939E-3</v>
      </c>
      <c r="V75" s="200">
        <f t="shared" si="2"/>
        <v>0.37889300383642088</v>
      </c>
    </row>
    <row r="76" spans="1:22" x14ac:dyDescent="0.3">
      <c r="A76" s="198" t="s">
        <v>371</v>
      </c>
      <c r="B76" s="198" t="s">
        <v>380</v>
      </c>
      <c r="C76" s="371">
        <v>0.31331706620363864</v>
      </c>
      <c r="D76" s="371">
        <v>0.32658248671868062</v>
      </c>
      <c r="E76" s="371">
        <v>0.32710857314236541</v>
      </c>
      <c r="F76" s="371">
        <v>0.3272119796580536</v>
      </c>
      <c r="G76" s="371">
        <v>0.30490793438575542</v>
      </c>
      <c r="H76" s="371">
        <v>0.34668510225460092</v>
      </c>
      <c r="I76" s="371">
        <v>0.34590615723305002</v>
      </c>
      <c r="J76" s="371">
        <v>0.34486158796223793</v>
      </c>
      <c r="K76" s="371">
        <v>0.34449325697322003</v>
      </c>
      <c r="L76" s="371">
        <v>0.41202476075785938</v>
      </c>
      <c r="M76" s="371">
        <v>0.46128706380207679</v>
      </c>
      <c r="N76" s="371">
        <v>0.44249420591889072</v>
      </c>
      <c r="O76" s="371">
        <v>0.30339821025984109</v>
      </c>
      <c r="P76" s="371">
        <v>0.23581865395159607</v>
      </c>
      <c r="Q76" s="371">
        <v>0.27833046224886804</v>
      </c>
      <c r="S76">
        <f t="shared" si="1"/>
        <v>-7.9760836838751476E-3</v>
      </c>
      <c r="V76" s="200">
        <f t="shared" si="2"/>
        <v>0.51315756127765833</v>
      </c>
    </row>
    <row r="77" spans="1:22" x14ac:dyDescent="0.3">
      <c r="A77" s="198" t="s">
        <v>372</v>
      </c>
      <c r="B77" s="198" t="s">
        <v>380</v>
      </c>
      <c r="C77" s="371">
        <v>0.18155751478579876</v>
      </c>
      <c r="D77" s="371">
        <v>0.18895369439380297</v>
      </c>
      <c r="E77" s="371">
        <v>0.19178458766740181</v>
      </c>
      <c r="F77" s="371">
        <v>0.19816334008250425</v>
      </c>
      <c r="G77" s="371">
        <v>0.19857039813316948</v>
      </c>
      <c r="H77" s="371">
        <v>0.19133127080498419</v>
      </c>
      <c r="I77" s="371">
        <v>0.18326721091232706</v>
      </c>
      <c r="J77" s="371">
        <v>0.17244465134086473</v>
      </c>
      <c r="K77" s="371">
        <v>0.17894389359752372</v>
      </c>
      <c r="L77" s="371">
        <v>0.17355814915740955</v>
      </c>
      <c r="M77" s="371">
        <v>0.17303117423193054</v>
      </c>
      <c r="N77" s="371">
        <v>0.1690768138532979</v>
      </c>
      <c r="O77" s="371">
        <v>0.18005979606460235</v>
      </c>
      <c r="P77" s="371">
        <v>0.18671243674251325</v>
      </c>
      <c r="Q77" s="371">
        <v>0.19378581229435143</v>
      </c>
      <c r="S77">
        <f t="shared" si="1"/>
        <v>4.810871216594759E-3</v>
      </c>
      <c r="V77" s="200">
        <f t="shared" si="2"/>
        <v>0.8582415145874005</v>
      </c>
    </row>
    <row r="78" spans="1:22" x14ac:dyDescent="0.3">
      <c r="A78" s="198" t="s">
        <v>373</v>
      </c>
      <c r="B78" s="198" t="s">
        <v>380</v>
      </c>
      <c r="C78" s="371">
        <v>0.40839951722917894</v>
      </c>
      <c r="D78" s="371">
        <v>0.41521087071191465</v>
      </c>
      <c r="E78" s="371">
        <v>0.42819788989169899</v>
      </c>
      <c r="F78" s="371">
        <v>0.4285825726564223</v>
      </c>
      <c r="G78" s="371">
        <v>0.4201005975115219</v>
      </c>
      <c r="H78" s="371">
        <v>0.41268027268550234</v>
      </c>
      <c r="I78" s="371">
        <v>0.41211831677424504</v>
      </c>
      <c r="J78" s="371">
        <v>0.47603283588256862</v>
      </c>
      <c r="K78" s="371">
        <v>0.49272907853459752</v>
      </c>
      <c r="L78" s="371">
        <v>0.47842535472444919</v>
      </c>
      <c r="M78" s="371">
        <v>0.45089277838492575</v>
      </c>
      <c r="N78" s="371">
        <v>0.46473727616096494</v>
      </c>
      <c r="O78" s="371">
        <v>0.54496168265672573</v>
      </c>
      <c r="P78" s="371">
        <v>0.51877322251304547</v>
      </c>
      <c r="Q78" s="371">
        <v>0.52611138233488275</v>
      </c>
      <c r="S78">
        <f t="shared" si="1"/>
        <v>2.0587659901602846E-2</v>
      </c>
      <c r="V78" s="200">
        <f t="shared" si="2"/>
        <v>2.2845601533181781</v>
      </c>
    </row>
    <row r="79" spans="1:22" x14ac:dyDescent="0.3">
      <c r="A79" s="198" t="s">
        <v>374</v>
      </c>
      <c r="B79" s="198" t="s">
        <v>380</v>
      </c>
      <c r="C79" s="371">
        <v>0.47589911961923304</v>
      </c>
      <c r="D79" s="371">
        <v>0.48810317329631847</v>
      </c>
      <c r="E79" s="371">
        <v>0.50105308456582143</v>
      </c>
      <c r="F79" s="371">
        <v>0.50511035904787771</v>
      </c>
      <c r="G79" s="371">
        <v>0.49222731536732578</v>
      </c>
      <c r="H79" s="371">
        <v>0.51851408681322464</v>
      </c>
      <c r="I79" s="371">
        <v>0.53848928921187622</v>
      </c>
      <c r="J79" s="371">
        <v>0.55379628995480668</v>
      </c>
      <c r="K79" s="371">
        <v>0.58457691950848378</v>
      </c>
      <c r="L79" s="371">
        <v>0.58478878910022003</v>
      </c>
      <c r="M79" s="371">
        <v>0.5987198528777099</v>
      </c>
      <c r="N79" s="371">
        <v>0.62915272023432522</v>
      </c>
      <c r="O79" s="371">
        <v>0.69131164234400422</v>
      </c>
      <c r="P79" s="371">
        <v>0.71871088047862253</v>
      </c>
      <c r="Q79" s="371">
        <v>0.74137834914394773</v>
      </c>
      <c r="S79">
        <f t="shared" si="1"/>
        <v>3.9846264317698957E-2</v>
      </c>
      <c r="V79" s="200">
        <f t="shared" si="2"/>
        <v>1.9859753806227771</v>
      </c>
    </row>
    <row r="80" spans="1:22" x14ac:dyDescent="0.3">
      <c r="A80" s="198" t="s">
        <v>375</v>
      </c>
      <c r="B80" s="198" t="s">
        <v>380</v>
      </c>
      <c r="C80" s="371">
        <v>0.33605505200690139</v>
      </c>
      <c r="D80" s="371">
        <v>0.33199718238815767</v>
      </c>
      <c r="E80" s="371">
        <v>0.3409749985532885</v>
      </c>
      <c r="F80" s="371">
        <v>0.3457400169586935</v>
      </c>
      <c r="G80" s="371">
        <v>0.34122371463660228</v>
      </c>
      <c r="H80" s="371">
        <v>0.35116426580000848</v>
      </c>
      <c r="I80" s="371">
        <v>0.36708612847876365</v>
      </c>
      <c r="J80" s="371">
        <v>0.36523506999109473</v>
      </c>
      <c r="K80" s="371">
        <v>0.35815461591948927</v>
      </c>
      <c r="L80" s="371">
        <v>0.33666873903877992</v>
      </c>
      <c r="M80" s="371">
        <v>0.33902602916666025</v>
      </c>
      <c r="N80" s="371">
        <v>0.34971618344751637</v>
      </c>
      <c r="O80" s="371">
        <v>0.35870597911304736</v>
      </c>
      <c r="P80" s="371">
        <v>0.37563059560620543</v>
      </c>
      <c r="Q80" s="371">
        <v>0.39270181573097362</v>
      </c>
      <c r="S80">
        <f t="shared" si="1"/>
        <v>1.204028145001435E-2</v>
      </c>
      <c r="V80" s="200">
        <f t="shared" si="2"/>
        <v>1.4178225791680519</v>
      </c>
    </row>
    <row r="81" spans="1:22" x14ac:dyDescent="0.3">
      <c r="A81" s="198" t="s">
        <v>376</v>
      </c>
      <c r="B81" s="198" t="s">
        <v>380</v>
      </c>
      <c r="C81" s="371">
        <v>0.38788797512751721</v>
      </c>
      <c r="D81" s="371">
        <v>0.3708698504162547</v>
      </c>
      <c r="E81" s="371">
        <v>0.38061467555067985</v>
      </c>
      <c r="F81" s="371">
        <v>0.39955675996821305</v>
      </c>
      <c r="G81" s="371">
        <v>0.37762190742153284</v>
      </c>
      <c r="H81" s="371">
        <v>0.39091172102920724</v>
      </c>
      <c r="I81" s="371">
        <v>0.41155004608034385</v>
      </c>
      <c r="J81" s="371">
        <v>0.40927380105050193</v>
      </c>
      <c r="K81" s="371">
        <v>0.42642538585243062</v>
      </c>
      <c r="L81" s="371">
        <v>0.40805678697158126</v>
      </c>
      <c r="M81" s="371">
        <v>0.40907994990663921</v>
      </c>
      <c r="N81" s="371">
        <v>0.41687604647378884</v>
      </c>
      <c r="O81" s="371">
        <v>0.4272759179642891</v>
      </c>
      <c r="P81" s="371">
        <v>0.45096448583522081</v>
      </c>
      <c r="Q81" s="371">
        <v>0.45223716980724687</v>
      </c>
      <c r="S81">
        <f t="shared" si="1"/>
        <v>1.1849738438117532E-2</v>
      </c>
      <c r="V81" s="200">
        <f t="shared" si="2"/>
        <v>1.7339001419408819</v>
      </c>
    </row>
    <row r="82" spans="1:22" x14ac:dyDescent="0.3">
      <c r="A82" s="198" t="s">
        <v>377</v>
      </c>
      <c r="B82" s="198" t="s">
        <v>380</v>
      </c>
      <c r="C82" s="371">
        <v>0</v>
      </c>
      <c r="D82" s="371">
        <v>0</v>
      </c>
      <c r="E82" s="371">
        <v>0</v>
      </c>
      <c r="F82" s="371">
        <v>0</v>
      </c>
      <c r="G82" s="371">
        <v>0</v>
      </c>
      <c r="H82" s="371">
        <v>0</v>
      </c>
      <c r="I82" s="371">
        <v>0</v>
      </c>
      <c r="J82" s="371">
        <v>0</v>
      </c>
      <c r="K82" s="371">
        <v>0</v>
      </c>
      <c r="L82" s="371">
        <v>0</v>
      </c>
      <c r="M82" s="371">
        <v>0</v>
      </c>
      <c r="N82" s="371">
        <v>0</v>
      </c>
      <c r="O82" s="371">
        <v>0</v>
      </c>
      <c r="P82" s="371">
        <v>0</v>
      </c>
      <c r="Q82" s="371">
        <v>0</v>
      </c>
      <c r="S82" t="e">
        <f t="shared" si="1"/>
        <v>#DIV/0!</v>
      </c>
      <c r="V82" s="200">
        <f t="shared" si="2"/>
        <v>0</v>
      </c>
    </row>
    <row r="83" spans="1:22" x14ac:dyDescent="0.3">
      <c r="A83" s="198" t="s">
        <v>381</v>
      </c>
      <c r="B83" s="198" t="s">
        <v>380</v>
      </c>
      <c r="C83" s="371">
        <v>0.63194524928782247</v>
      </c>
      <c r="D83" s="371">
        <v>0.64744473732211294</v>
      </c>
      <c r="E83" s="371">
        <v>0.63914409034413144</v>
      </c>
      <c r="F83" s="371">
        <v>0.64254290791641278</v>
      </c>
      <c r="G83" s="371">
        <v>0.63675312174920806</v>
      </c>
      <c r="H83" s="371">
        <v>0.63818463048933616</v>
      </c>
      <c r="I83" s="371">
        <v>0.63972466124613458</v>
      </c>
      <c r="J83" s="371">
        <v>0.64540088882824909</v>
      </c>
      <c r="K83" s="371">
        <v>0.6483867554557563</v>
      </c>
      <c r="L83" s="371">
        <v>0.6454292743121216</v>
      </c>
      <c r="M83" s="371">
        <v>0.65416012342101282</v>
      </c>
      <c r="N83" s="371">
        <v>0.64983599664399172</v>
      </c>
      <c r="O83" s="371">
        <v>0.6468084213534645</v>
      </c>
      <c r="P83" s="371">
        <v>0.65270431587115829</v>
      </c>
      <c r="Q83" s="371">
        <v>0.67552730410861062</v>
      </c>
      <c r="S83">
        <f t="shared" si="1"/>
        <v>4.9260658566209889E-3</v>
      </c>
      <c r="V83" s="200">
        <f t="shared" si="2"/>
        <v>4.597962348639566</v>
      </c>
    </row>
    <row r="84" spans="1:22" x14ac:dyDescent="0.3">
      <c r="A84" s="198" t="s">
        <v>343</v>
      </c>
      <c r="B84" s="198" t="s">
        <v>382</v>
      </c>
      <c r="C84" s="371">
        <v>0.1779432025330486</v>
      </c>
      <c r="D84" s="371">
        <v>0.13870566072139295</v>
      </c>
      <c r="E84" s="371">
        <v>0.12082321976272868</v>
      </c>
      <c r="F84" s="371">
        <v>0.10766561537513031</v>
      </c>
      <c r="G84" s="371">
        <v>9.5970245607456178E-2</v>
      </c>
      <c r="H84" s="371">
        <v>9.1822429735745628E-2</v>
      </c>
      <c r="I84" s="371">
        <v>8.5397214185329348E-2</v>
      </c>
      <c r="J84" s="371">
        <v>7.8729204628786104E-2</v>
      </c>
      <c r="K84" s="371">
        <v>7.0304526120268135E-2</v>
      </c>
      <c r="L84" s="371">
        <v>6.2696166908013787E-2</v>
      </c>
      <c r="M84" s="371">
        <v>6.3072011870779751E-2</v>
      </c>
      <c r="N84" s="371">
        <v>6.0652814677062877E-2</v>
      </c>
      <c r="O84" s="371">
        <v>5.8431192052661673E-2</v>
      </c>
      <c r="P84" s="371">
        <v>5.4108428969271968E-2</v>
      </c>
      <c r="Q84" s="371">
        <v>5.1094287867918801E-2</v>
      </c>
      <c r="S84">
        <f t="shared" si="1"/>
        <v>-5.0918701208112697E-2</v>
      </c>
    </row>
    <row r="85" spans="1:22" x14ac:dyDescent="0.3">
      <c r="A85" s="198" t="s">
        <v>344</v>
      </c>
      <c r="B85" s="198" t="s">
        <v>382</v>
      </c>
      <c r="C85" s="371">
        <v>0.39615757379217825</v>
      </c>
      <c r="D85" s="371">
        <v>0.32878335690737376</v>
      </c>
      <c r="E85" s="371">
        <v>0.33621219137540842</v>
      </c>
      <c r="F85" s="371">
        <v>0.34030321699873817</v>
      </c>
      <c r="G85" s="371">
        <v>0.32537089057998669</v>
      </c>
      <c r="H85" s="371">
        <v>0.30352427099269813</v>
      </c>
      <c r="I85" s="371">
        <v>0.31901839244029789</v>
      </c>
      <c r="J85" s="371">
        <v>0.31766176005583435</v>
      </c>
      <c r="K85" s="371">
        <v>0.29892007500937756</v>
      </c>
      <c r="L85" s="371">
        <v>0.28213069278326541</v>
      </c>
      <c r="M85" s="371">
        <v>0.31331686569242123</v>
      </c>
      <c r="N85" s="371">
        <v>0.3033988711082321</v>
      </c>
      <c r="O85" s="371">
        <v>0.24857012656222557</v>
      </c>
      <c r="P85" s="371">
        <v>0.20262862281637783</v>
      </c>
      <c r="Q85" s="371">
        <v>0.21661982425221729</v>
      </c>
      <c r="S85">
        <f t="shared" si="1"/>
        <v>-3.2371272987115784E-2</v>
      </c>
    </row>
    <row r="86" spans="1:22" x14ac:dyDescent="0.3">
      <c r="A86" s="198" t="s">
        <v>345</v>
      </c>
      <c r="B86" s="198" t="s">
        <v>382</v>
      </c>
      <c r="C86" s="371">
        <v>0.1649647280255494</v>
      </c>
      <c r="D86" s="371">
        <v>0.13923080611190244</v>
      </c>
      <c r="E86" s="371">
        <v>0.12635079185735151</v>
      </c>
      <c r="F86" s="371">
        <v>0.1277449510541924</v>
      </c>
      <c r="G86" s="371">
        <v>0.12716106154203174</v>
      </c>
      <c r="H86" s="371">
        <v>0.11618948111680057</v>
      </c>
      <c r="I86" s="371">
        <v>0.1142084176253826</v>
      </c>
      <c r="J86" s="371">
        <v>0.1168006772309306</v>
      </c>
      <c r="K86" s="371">
        <v>0.12312181692947147</v>
      </c>
      <c r="L86" s="371">
        <v>0.12095713287918461</v>
      </c>
      <c r="M86" s="371">
        <v>0.11552633351364591</v>
      </c>
      <c r="N86" s="371">
        <v>0.12292787322827238</v>
      </c>
      <c r="O86" s="371">
        <v>0.11748827453727254</v>
      </c>
      <c r="P86" s="371">
        <v>0.11982507444312444</v>
      </c>
      <c r="Q86" s="371">
        <v>0.12010630655390092</v>
      </c>
      <c r="S86">
        <f t="shared" si="1"/>
        <v>-1.9423382201826503E-2</v>
      </c>
    </row>
    <row r="87" spans="1:22" x14ac:dyDescent="0.3">
      <c r="A87" s="198" t="s">
        <v>346</v>
      </c>
      <c r="B87" s="198" t="s">
        <v>382</v>
      </c>
      <c r="C87" s="371">
        <v>0.22086369963658975</v>
      </c>
      <c r="D87" s="371">
        <v>0.17406359415856623</v>
      </c>
      <c r="E87" s="371">
        <v>0.16224183065657455</v>
      </c>
      <c r="F87" s="371">
        <v>0.16693572325962322</v>
      </c>
      <c r="G87" s="371">
        <v>0.14221222136468667</v>
      </c>
      <c r="H87" s="371">
        <v>0.16381674657242878</v>
      </c>
      <c r="I87" s="371">
        <v>0.16831927283258077</v>
      </c>
      <c r="J87" s="371">
        <v>0.16035462473979567</v>
      </c>
      <c r="K87" s="371">
        <v>0.16990092433698151</v>
      </c>
      <c r="L87" s="371">
        <v>0.19637915352632893</v>
      </c>
      <c r="M87" s="371">
        <v>0.20538678486804926</v>
      </c>
      <c r="N87" s="371">
        <v>0.2042770960192051</v>
      </c>
      <c r="O87" s="371">
        <v>0.20725324806843504</v>
      </c>
      <c r="P87" s="371">
        <v>0.19506434139198559</v>
      </c>
      <c r="Q87" s="371">
        <v>0.18757549668212872</v>
      </c>
      <c r="S87">
        <f t="shared" si="1"/>
        <v>-1.0765593378965529E-2</v>
      </c>
    </row>
    <row r="88" spans="1:22" x14ac:dyDescent="0.3">
      <c r="A88" s="198" t="s">
        <v>347</v>
      </c>
      <c r="B88" s="198" t="s">
        <v>382</v>
      </c>
      <c r="C88" s="371">
        <v>0.11953127415721884</v>
      </c>
      <c r="D88" s="371">
        <v>9.4748545278026314E-2</v>
      </c>
      <c r="E88" s="371">
        <v>8.7648396005867726E-2</v>
      </c>
      <c r="F88" s="371">
        <v>9.1606953048283174E-2</v>
      </c>
      <c r="G88" s="371">
        <v>7.6753791523827775E-2</v>
      </c>
      <c r="H88" s="371">
        <v>8.0742043238969552E-2</v>
      </c>
      <c r="I88" s="371">
        <v>7.6558067952077397E-2</v>
      </c>
      <c r="J88" s="371">
        <v>7.607364176815419E-2</v>
      </c>
      <c r="K88" s="371">
        <v>8.070889556854588E-2</v>
      </c>
      <c r="L88" s="371">
        <v>8.0077462988370582E-2</v>
      </c>
      <c r="M88" s="371">
        <v>8.5483714865884436E-2</v>
      </c>
      <c r="N88" s="371">
        <v>8.3903832936041256E-2</v>
      </c>
      <c r="O88" s="371">
        <v>7.8417511506145204E-2</v>
      </c>
      <c r="P88" s="371">
        <v>7.1118503427245336E-2</v>
      </c>
      <c r="Q88" s="371">
        <v>7.2209697732040376E-2</v>
      </c>
      <c r="S88">
        <f t="shared" si="1"/>
        <v>-2.8278060496139429E-2</v>
      </c>
    </row>
    <row r="89" spans="1:22" x14ac:dyDescent="0.3">
      <c r="A89" s="198" t="s">
        <v>348</v>
      </c>
      <c r="B89" s="198" t="s">
        <v>382</v>
      </c>
      <c r="C89" s="371">
        <v>0.87939525506814942</v>
      </c>
      <c r="D89" s="371">
        <v>0.60585440206940855</v>
      </c>
      <c r="E89" s="371">
        <v>0.53340203525879548</v>
      </c>
      <c r="F89" s="371">
        <v>0.51537931311169938</v>
      </c>
      <c r="G89" s="371">
        <v>0.58711028745752358</v>
      </c>
      <c r="H89" s="371">
        <v>0.62032111439321924</v>
      </c>
      <c r="I89" s="371">
        <v>0.63137599857967663</v>
      </c>
      <c r="J89" s="371">
        <v>0.64394311047965447</v>
      </c>
      <c r="K89" s="371">
        <v>0.63361537798244916</v>
      </c>
      <c r="L89" s="371">
        <v>0.61163238318457469</v>
      </c>
      <c r="M89" s="371">
        <v>0.16268003128165623</v>
      </c>
      <c r="N89" s="371">
        <v>0.1751541793275517</v>
      </c>
      <c r="O89" s="371">
        <v>0.17069373931579726</v>
      </c>
      <c r="P89" s="371">
        <v>0.17493073288251104</v>
      </c>
      <c r="Q89" s="371">
        <v>0.17875505194786806</v>
      </c>
      <c r="S89">
        <f t="shared" si="1"/>
        <v>-5.6909254974803661E-2</v>
      </c>
    </row>
    <row r="90" spans="1:22" x14ac:dyDescent="0.3">
      <c r="A90" s="198" t="s">
        <v>349</v>
      </c>
      <c r="B90" s="198" t="s">
        <v>382</v>
      </c>
      <c r="C90" s="371">
        <v>0.10098146124858108</v>
      </c>
      <c r="D90" s="371">
        <v>0.11673687052005599</v>
      </c>
      <c r="E90" s="371">
        <v>0.1065235889017262</v>
      </c>
      <c r="F90" s="371">
        <v>0.10299216552866995</v>
      </c>
      <c r="G90" s="371">
        <v>0.10436492141138511</v>
      </c>
      <c r="H90" s="371">
        <v>9.9594386749031039E-2</v>
      </c>
      <c r="I90" s="371">
        <v>0.10092439867341914</v>
      </c>
      <c r="J90" s="371">
        <v>0.1148304535785617</v>
      </c>
      <c r="K90" s="371">
        <v>0.16569911801129128</v>
      </c>
      <c r="L90" s="371">
        <v>0.18942512330308361</v>
      </c>
      <c r="M90" s="371">
        <v>0.27714368209914342</v>
      </c>
      <c r="N90" s="371">
        <v>0.30306283049683014</v>
      </c>
      <c r="O90" s="371">
        <v>0.27831023548626566</v>
      </c>
      <c r="P90" s="371">
        <v>0.26327814535913896</v>
      </c>
      <c r="Q90" s="371">
        <v>0.27018420717455527</v>
      </c>
      <c r="S90">
        <f t="shared" si="1"/>
        <v>0.11968444775752037</v>
      </c>
    </row>
    <row r="91" spans="1:22" x14ac:dyDescent="0.3">
      <c r="A91" s="198" t="s">
        <v>350</v>
      </c>
      <c r="B91" s="198" t="s">
        <v>382</v>
      </c>
      <c r="C91" s="371">
        <v>0.83062553890918778</v>
      </c>
      <c r="D91" s="371">
        <v>0.68671029237238457</v>
      </c>
      <c r="E91" s="371">
        <v>0.63983577091772714</v>
      </c>
      <c r="F91" s="371">
        <v>0.66976127355455284</v>
      </c>
      <c r="G91" s="371">
        <v>0.67092534948763405</v>
      </c>
      <c r="H91" s="371">
        <v>0.69573506267166996</v>
      </c>
      <c r="I91" s="371">
        <v>0.67842809467498877</v>
      </c>
      <c r="J91" s="371">
        <v>0.64797128025477835</v>
      </c>
      <c r="K91" s="371">
        <v>0.64064901624923387</v>
      </c>
      <c r="L91" s="371">
        <v>0.63327907931233463</v>
      </c>
      <c r="M91" s="371">
        <v>0.79102533032400713</v>
      </c>
      <c r="N91" s="371">
        <v>0.81476674353692868</v>
      </c>
      <c r="O91" s="371">
        <v>0.81708298129043822</v>
      </c>
      <c r="P91" s="371">
        <v>0.63811958237158062</v>
      </c>
      <c r="Q91" s="371">
        <v>0.72196412104983054</v>
      </c>
      <c r="S91">
        <f t="shared" si="1"/>
        <v>-9.3441984185674218E-3</v>
      </c>
    </row>
    <row r="92" spans="1:22" x14ac:dyDescent="0.3">
      <c r="A92" s="198" t="s">
        <v>351</v>
      </c>
      <c r="B92" s="198" t="s">
        <v>382</v>
      </c>
      <c r="C92" s="371">
        <v>0.85843672753213718</v>
      </c>
      <c r="D92" s="371">
        <v>0.73978521289196875</v>
      </c>
      <c r="E92" s="371">
        <v>0.66724787357296</v>
      </c>
      <c r="F92" s="371">
        <v>0.62039228621069786</v>
      </c>
      <c r="G92" s="371">
        <v>0.6560905475232538</v>
      </c>
      <c r="H92" s="371">
        <v>0.68194272695703106</v>
      </c>
      <c r="I92" s="371">
        <v>0.67767611481297263</v>
      </c>
      <c r="J92" s="371">
        <v>0.68675225868195899</v>
      </c>
      <c r="K92" s="371">
        <v>0.72124029458012062</v>
      </c>
      <c r="L92" s="371">
        <v>0.71754178107604349</v>
      </c>
      <c r="M92" s="371">
        <v>0.73537499267148532</v>
      </c>
      <c r="N92" s="371">
        <v>0.74327529792834268</v>
      </c>
      <c r="O92" s="371">
        <v>0.70832841829072402</v>
      </c>
      <c r="P92" s="371">
        <v>0.66759158722668377</v>
      </c>
      <c r="Q92" s="371">
        <v>0.66974306858597488</v>
      </c>
      <c r="S92">
        <f t="shared" si="1"/>
        <v>-1.5700771022346398E-2</v>
      </c>
    </row>
    <row r="93" spans="1:22" x14ac:dyDescent="0.3">
      <c r="A93" s="198" t="s">
        <v>352</v>
      </c>
      <c r="B93" s="198" t="s">
        <v>382</v>
      </c>
      <c r="C93" s="371">
        <v>0.45484858353019414</v>
      </c>
      <c r="D93" s="371">
        <v>0.4169535131947727</v>
      </c>
      <c r="E93" s="371">
        <v>0.34233489349153934</v>
      </c>
      <c r="F93" s="371">
        <v>0.29792340156801339</v>
      </c>
      <c r="G93" s="371">
        <v>0.30308181830473974</v>
      </c>
      <c r="H93" s="371">
        <v>0.33453397584954059</v>
      </c>
      <c r="I93" s="371">
        <v>0.35123840932746825</v>
      </c>
      <c r="J93" s="371">
        <v>0.35016180267711977</v>
      </c>
      <c r="K93" s="371">
        <v>0.36651311682730658</v>
      </c>
      <c r="L93" s="371">
        <v>0.35922644313396662</v>
      </c>
      <c r="M93" s="371">
        <v>0.35219533350061194</v>
      </c>
      <c r="N93" s="371">
        <v>0.29932860571513153</v>
      </c>
      <c r="O93" s="371">
        <v>0.27516433128575574</v>
      </c>
      <c r="P93" s="371">
        <v>0.26080951846334471</v>
      </c>
      <c r="Q93" s="371">
        <v>0.24392179773689737</v>
      </c>
      <c r="S93">
        <f t="shared" si="1"/>
        <v>-3.3123548210929728E-2</v>
      </c>
    </row>
    <row r="94" spans="1:22" x14ac:dyDescent="0.3">
      <c r="A94" s="198" t="s">
        <v>353</v>
      </c>
      <c r="B94" s="198" t="s">
        <v>382</v>
      </c>
      <c r="C94" s="371">
        <v>0.11474364843841015</v>
      </c>
      <c r="D94" s="371">
        <v>0.10151568295398181</v>
      </c>
      <c r="E94" s="371">
        <v>0.21773116227177719</v>
      </c>
      <c r="F94" s="371">
        <v>0.19260112324974013</v>
      </c>
      <c r="G94" s="371">
        <v>0.18604035907517102</v>
      </c>
      <c r="H94" s="371">
        <v>0.17777728888495309</v>
      </c>
      <c r="I94" s="371">
        <v>0.17423772669235049</v>
      </c>
      <c r="J94" s="371">
        <v>0.16987213626105857</v>
      </c>
      <c r="K94" s="371">
        <v>0.17492400397096394</v>
      </c>
      <c r="L94" s="371">
        <v>0.16052398993714187</v>
      </c>
      <c r="M94" s="371">
        <v>0.14392398218341645</v>
      </c>
      <c r="N94" s="371">
        <v>0.14100417382802141</v>
      </c>
      <c r="O94" s="371">
        <v>0.12626025452818337</v>
      </c>
      <c r="P94" s="371">
        <v>0.12437860569413856</v>
      </c>
      <c r="Q94" s="371">
        <v>0.12875483469908691</v>
      </c>
      <c r="S94">
        <f t="shared" si="1"/>
        <v>8.722042851521828E-3</v>
      </c>
    </row>
    <row r="95" spans="1:22" x14ac:dyDescent="0.3">
      <c r="A95" s="198" t="s">
        <v>354</v>
      </c>
      <c r="B95" s="198" t="s">
        <v>382</v>
      </c>
      <c r="C95" s="371">
        <v>0.44447170498746297</v>
      </c>
      <c r="D95" s="371">
        <v>0.37406412111037629</v>
      </c>
      <c r="E95" s="371">
        <v>0.34430189551078588</v>
      </c>
      <c r="F95" s="371">
        <v>0.3497366773559753</v>
      </c>
      <c r="G95" s="371">
        <v>0.34266848220142215</v>
      </c>
      <c r="H95" s="371">
        <v>0.33541431019446977</v>
      </c>
      <c r="I95" s="371">
        <v>0.34253539572158626</v>
      </c>
      <c r="J95" s="371">
        <v>0.33759777008877828</v>
      </c>
      <c r="K95" s="371">
        <v>0.35789125840202263</v>
      </c>
      <c r="L95" s="371">
        <v>0.33321424700719088</v>
      </c>
      <c r="M95" s="371">
        <v>0.24014901435638161</v>
      </c>
      <c r="N95" s="371">
        <v>0.23411185889026981</v>
      </c>
      <c r="O95" s="371">
        <v>0.22060202401252918</v>
      </c>
      <c r="P95" s="371">
        <v>0.21104699993532811</v>
      </c>
      <c r="Q95" s="371">
        <v>0.22324946339634189</v>
      </c>
      <c r="S95">
        <f t="shared" si="1"/>
        <v>-3.5551393953245657E-2</v>
      </c>
    </row>
    <row r="96" spans="1:22" x14ac:dyDescent="0.3">
      <c r="A96" s="198" t="s">
        <v>355</v>
      </c>
      <c r="B96" s="198" t="s">
        <v>382</v>
      </c>
      <c r="C96" s="371">
        <v>0.26636942792831758</v>
      </c>
      <c r="D96" s="371">
        <v>0.22834274038650992</v>
      </c>
      <c r="E96" s="371">
        <v>0.19136133527590732</v>
      </c>
      <c r="F96" s="371">
        <v>0.15672414838290921</v>
      </c>
      <c r="G96" s="371">
        <v>0.13627395112125568</v>
      </c>
      <c r="H96" s="371">
        <v>0.12207404682352825</v>
      </c>
      <c r="I96" s="371">
        <v>0.13086844378406912</v>
      </c>
      <c r="J96" s="371">
        <v>0.12703448169356632</v>
      </c>
      <c r="K96" s="371">
        <v>0.13194301068066228</v>
      </c>
      <c r="L96" s="371">
        <v>0.11608788997022071</v>
      </c>
      <c r="M96" s="371">
        <v>4.4876514128212898E-2</v>
      </c>
      <c r="N96" s="371">
        <v>4.0994027259682569E-2</v>
      </c>
      <c r="O96" s="371">
        <v>3.9279458189193962E-2</v>
      </c>
      <c r="P96" s="371">
        <v>4.2073302537394643E-2</v>
      </c>
      <c r="Q96" s="371">
        <v>4.949099593229013E-2</v>
      </c>
      <c r="S96">
        <f t="shared" si="1"/>
        <v>-5.8157261858570612E-2</v>
      </c>
    </row>
    <row r="97" spans="1:19" x14ac:dyDescent="0.3">
      <c r="A97" s="198" t="s">
        <v>356</v>
      </c>
      <c r="B97" s="198" t="s">
        <v>382</v>
      </c>
      <c r="C97" s="371">
        <v>0.10697241151915922</v>
      </c>
      <c r="D97" s="371">
        <v>8.1107709641390149E-2</v>
      </c>
      <c r="E97" s="371">
        <v>6.7752882790500152E-2</v>
      </c>
      <c r="F97" s="371">
        <v>5.798327242155274E-2</v>
      </c>
      <c r="G97" s="371">
        <v>4.8131515881234051E-2</v>
      </c>
      <c r="H97" s="371">
        <v>4.356663913750887E-2</v>
      </c>
      <c r="I97" s="371">
        <v>4.6106466948467428E-2</v>
      </c>
      <c r="J97" s="371">
        <v>4.9813041729922375E-2</v>
      </c>
      <c r="K97" s="371">
        <v>5.2091702020618968E-2</v>
      </c>
      <c r="L97" s="371">
        <v>4.6200741179265502E-2</v>
      </c>
      <c r="M97" s="371">
        <v>3.0935037153437074E-2</v>
      </c>
      <c r="N97" s="371">
        <v>2.6442576907990945E-2</v>
      </c>
      <c r="O97" s="371">
        <v>2.1417439255133085E-2</v>
      </c>
      <c r="P97" s="371">
        <v>1.861581660746257E-2</v>
      </c>
      <c r="Q97" s="371">
        <v>1.916486673716104E-2</v>
      </c>
      <c r="S97">
        <f t="shared" si="1"/>
        <v>-5.8631635908339835E-2</v>
      </c>
    </row>
    <row r="98" spans="1:19" x14ac:dyDescent="0.3">
      <c r="A98" s="198" t="s">
        <v>357</v>
      </c>
      <c r="B98" s="198" t="s">
        <v>382</v>
      </c>
      <c r="C98" s="371">
        <v>3.2302470097157629E-2</v>
      </c>
      <c r="D98" s="371">
        <v>3.3659053545059783E-2</v>
      </c>
      <c r="E98" s="371">
        <v>2.7996316297390002E-2</v>
      </c>
      <c r="F98" s="371">
        <v>2.3281660493970641E-2</v>
      </c>
      <c r="G98" s="371">
        <v>1.6752929925473788E-2</v>
      </c>
      <c r="H98" s="371">
        <v>2.0291977858137314E-2</v>
      </c>
      <c r="I98" s="371">
        <v>2.1301346489013301E-2</v>
      </c>
      <c r="J98" s="371">
        <v>2.2852445307751199E-2</v>
      </c>
      <c r="K98" s="371">
        <v>3.3935283609928715E-2</v>
      </c>
      <c r="L98" s="371">
        <v>3.1736018731842015E-2</v>
      </c>
      <c r="M98" s="371">
        <v>5.2542214521681042E-2</v>
      </c>
      <c r="N98" s="371">
        <v>4.9362511568669581E-2</v>
      </c>
      <c r="O98" s="371">
        <v>4.1862360374753528E-2</v>
      </c>
      <c r="P98" s="371">
        <v>4.4647753049253829E-2</v>
      </c>
      <c r="Q98" s="371">
        <v>4.9945510007375953E-2</v>
      </c>
      <c r="S98">
        <f t="shared" si="1"/>
        <v>3.9013026949758112E-2</v>
      </c>
    </row>
    <row r="99" spans="1:19" x14ac:dyDescent="0.3">
      <c r="A99" s="198" t="s">
        <v>358</v>
      </c>
      <c r="B99" s="198" t="s">
        <v>382</v>
      </c>
      <c r="C99" s="371">
        <v>0.25247422766756827</v>
      </c>
      <c r="D99" s="371">
        <v>0.27707830968765612</v>
      </c>
      <c r="E99" s="371">
        <v>0.28924637436765049</v>
      </c>
      <c r="F99" s="371">
        <v>0.27262389123202557</v>
      </c>
      <c r="G99" s="371">
        <v>0.20248756829133865</v>
      </c>
      <c r="H99" s="371">
        <v>0.23533342968400625</v>
      </c>
      <c r="I99" s="371">
        <v>0.23530529422681773</v>
      </c>
      <c r="J99" s="371">
        <v>0.247149639979618</v>
      </c>
      <c r="K99" s="371">
        <v>0.19238247594215038</v>
      </c>
      <c r="L99" s="371">
        <v>0.198232738346037</v>
      </c>
      <c r="M99" s="371">
        <v>0.36604614345951936</v>
      </c>
      <c r="N99" s="371">
        <v>0.29344140426572635</v>
      </c>
      <c r="O99" s="371">
        <v>0.24572907097397129</v>
      </c>
      <c r="P99" s="371">
        <v>0.20145663662856353</v>
      </c>
      <c r="Q99" s="371">
        <v>0.19532635509562399</v>
      </c>
      <c r="S99">
        <f t="shared" si="1"/>
        <v>-1.6167950826928602E-2</v>
      </c>
    </row>
    <row r="100" spans="1:19" x14ac:dyDescent="0.3">
      <c r="A100" s="198" t="s">
        <v>359</v>
      </c>
      <c r="B100" s="198" t="s">
        <v>382</v>
      </c>
      <c r="C100" s="371">
        <v>0.17656446185316851</v>
      </c>
      <c r="D100" s="371">
        <v>0.19723181996517808</v>
      </c>
      <c r="E100" s="371">
        <v>0.18347204565651665</v>
      </c>
      <c r="F100" s="371">
        <v>0.19266562232704065</v>
      </c>
      <c r="G100" s="371">
        <v>0.1947154183161916</v>
      </c>
      <c r="H100" s="371">
        <v>0.1618948285114104</v>
      </c>
      <c r="I100" s="371">
        <v>0.16305138277427911</v>
      </c>
      <c r="J100" s="371">
        <v>0.21828024089209305</v>
      </c>
      <c r="K100" s="371">
        <v>0.22847274873040754</v>
      </c>
      <c r="L100" s="371">
        <v>0.22888674862368502</v>
      </c>
      <c r="M100" s="371">
        <v>0.25089241522740796</v>
      </c>
      <c r="N100" s="371">
        <v>0.30335290904121459</v>
      </c>
      <c r="O100" s="371">
        <v>0.257287023612773</v>
      </c>
      <c r="P100" s="371">
        <v>0.21861331518289215</v>
      </c>
      <c r="Q100" s="371">
        <v>0.23420824672911003</v>
      </c>
      <c r="S100">
        <f t="shared" si="1"/>
        <v>2.3319603289411923E-2</v>
      </c>
    </row>
    <row r="101" spans="1:19" x14ac:dyDescent="0.3">
      <c r="A101" s="198" t="s">
        <v>360</v>
      </c>
      <c r="B101" s="198" t="s">
        <v>382</v>
      </c>
      <c r="C101" s="371">
        <v>8.3796369018743586E-2</v>
      </c>
      <c r="D101" s="371">
        <v>5.9120169419519322E-2</v>
      </c>
      <c r="E101" s="371">
        <v>2.6342470308196652E-2</v>
      </c>
      <c r="F101" s="371">
        <v>2.1830112391916626E-2</v>
      </c>
      <c r="G101" s="371">
        <v>1.7782460226364399E-2</v>
      </c>
      <c r="H101" s="371">
        <v>1.6762388622089782E-2</v>
      </c>
      <c r="I101" s="371">
        <v>1.7243465798204186E-2</v>
      </c>
      <c r="J101" s="371">
        <v>1.683030360991656E-2</v>
      </c>
      <c r="K101" s="371">
        <v>1.7512769640440632E-2</v>
      </c>
      <c r="L101" s="371">
        <v>1.5677687287333791E-2</v>
      </c>
      <c r="M101" s="371">
        <v>1.2056202327930386E-2</v>
      </c>
      <c r="N101" s="371">
        <v>1.1630321576189033E-2</v>
      </c>
      <c r="O101" s="371">
        <v>1.092204974650565E-2</v>
      </c>
      <c r="P101" s="371">
        <v>9.9482860603403462E-3</v>
      </c>
      <c r="Q101" s="371">
        <v>9.9520566615255261E-3</v>
      </c>
      <c r="S101">
        <f t="shared" si="1"/>
        <v>-6.2945373428071411E-2</v>
      </c>
    </row>
    <row r="102" spans="1:19" x14ac:dyDescent="0.3">
      <c r="A102" s="198" t="s">
        <v>361</v>
      </c>
      <c r="B102" s="198" t="s">
        <v>382</v>
      </c>
      <c r="C102" s="371">
        <v>3.4374302573708562E-2</v>
      </c>
      <c r="D102" s="371">
        <v>3.2485807894458887E-2</v>
      </c>
      <c r="E102" s="371">
        <v>2.7079742533509199E-2</v>
      </c>
      <c r="F102" s="371">
        <v>2.7795194906561189E-2</v>
      </c>
      <c r="G102" s="371">
        <v>3.2179945733395332E-2</v>
      </c>
      <c r="H102" s="371">
        <v>2.6495515235646395E-2</v>
      </c>
      <c r="I102" s="371">
        <v>2.6497911781729094E-2</v>
      </c>
      <c r="J102" s="371">
        <v>2.4298545909817323E-2</v>
      </c>
      <c r="K102" s="371">
        <v>3.4986639044640909E-2</v>
      </c>
      <c r="L102" s="371">
        <v>3.5730772189885705E-2</v>
      </c>
      <c r="M102" s="371">
        <v>3.9290179798411241E-2</v>
      </c>
      <c r="N102" s="371">
        <v>3.7976023902130389E-2</v>
      </c>
      <c r="O102" s="371">
        <v>3.3945298554452795E-2</v>
      </c>
      <c r="P102" s="371">
        <v>3.2669346707887618E-2</v>
      </c>
      <c r="Q102" s="371">
        <v>3.173735550499495E-2</v>
      </c>
      <c r="S102">
        <f t="shared" si="1"/>
        <v>-5.4794817043076743E-3</v>
      </c>
    </row>
    <row r="103" spans="1:19" x14ac:dyDescent="0.3">
      <c r="A103" s="198" t="s">
        <v>362</v>
      </c>
      <c r="B103" s="198" t="s">
        <v>382</v>
      </c>
      <c r="C103" s="371">
        <v>4.2371359971517655E-2</v>
      </c>
      <c r="D103" s="371">
        <v>5.5966032894388312E-2</v>
      </c>
      <c r="E103" s="371">
        <v>4.5263613438252463E-2</v>
      </c>
      <c r="F103" s="371">
        <v>4.8948810261775909E-2</v>
      </c>
      <c r="G103" s="371">
        <v>5.8810711388934206E-2</v>
      </c>
      <c r="H103" s="371">
        <v>4.3604338049481411E-2</v>
      </c>
      <c r="I103" s="371">
        <v>3.6269972299407226E-2</v>
      </c>
      <c r="J103" s="371">
        <v>3.5657227718147437E-2</v>
      </c>
      <c r="K103" s="371">
        <v>3.2914793301764791E-2</v>
      </c>
      <c r="L103" s="371">
        <v>3.7072826274117766E-2</v>
      </c>
      <c r="M103" s="371">
        <v>4.7066991125771812E-2</v>
      </c>
      <c r="N103" s="371">
        <v>4.4500239569127034E-2</v>
      </c>
      <c r="O103" s="371">
        <v>4.3172999822735363E-2</v>
      </c>
      <c r="P103" s="371">
        <v>4.1550254444295047E-2</v>
      </c>
      <c r="Q103" s="371">
        <v>3.9743093028138735E-2</v>
      </c>
      <c r="S103">
        <f t="shared" si="1"/>
        <v>-4.4306662147424606E-3</v>
      </c>
    </row>
    <row r="104" spans="1:19" x14ac:dyDescent="0.3">
      <c r="A104" s="198" t="s">
        <v>363</v>
      </c>
      <c r="B104" s="198" t="s">
        <v>382</v>
      </c>
      <c r="C104" s="371">
        <v>3.8548253304305724E-2</v>
      </c>
      <c r="D104" s="371">
        <v>4.5434926047171587E-2</v>
      </c>
      <c r="E104" s="371">
        <v>3.7976199488189727E-2</v>
      </c>
      <c r="F104" s="371">
        <v>3.8324294809383125E-2</v>
      </c>
      <c r="G104" s="371">
        <v>4.6470618477300343E-2</v>
      </c>
      <c r="H104" s="371">
        <v>3.6015977691395133E-2</v>
      </c>
      <c r="I104" s="371">
        <v>3.3040183450410057E-2</v>
      </c>
      <c r="J104" s="371">
        <v>3.1854062061745764E-2</v>
      </c>
      <c r="K104" s="371">
        <v>3.3092405528700568E-2</v>
      </c>
      <c r="L104" s="371">
        <v>3.5111994469669665E-2</v>
      </c>
      <c r="M104" s="371">
        <v>4.0624476649071505E-2</v>
      </c>
      <c r="N104" s="371">
        <v>4.0054806544673027E-2</v>
      </c>
      <c r="O104" s="371">
        <v>3.6903519610464001E-2</v>
      </c>
      <c r="P104" s="371">
        <v>3.61959235250515E-2</v>
      </c>
      <c r="Q104" s="371">
        <v>3.5836953950618172E-2</v>
      </c>
      <c r="S104">
        <f t="shared" si="1"/>
        <v>-5.0239433164531774E-3</v>
      </c>
    </row>
    <row r="105" spans="1:19" x14ac:dyDescent="0.3">
      <c r="A105" s="198" t="s">
        <v>364</v>
      </c>
      <c r="B105" s="198" t="s">
        <v>382</v>
      </c>
      <c r="C105" s="371">
        <v>5.4218565162611379E-2</v>
      </c>
      <c r="D105" s="371">
        <v>6.7210937297201345E-2</v>
      </c>
      <c r="E105" s="371">
        <v>5.9091715002811407E-2</v>
      </c>
      <c r="F105" s="371">
        <v>6.3683781928494748E-2</v>
      </c>
      <c r="G105" s="371">
        <v>5.1731499706559561E-2</v>
      </c>
      <c r="H105" s="371">
        <v>4.1638870297647956E-2</v>
      </c>
      <c r="I105" s="371">
        <v>4.0985337553162263E-2</v>
      </c>
      <c r="J105" s="371">
        <v>4.0874200886912453E-2</v>
      </c>
      <c r="K105" s="371">
        <v>4.1732903199379633E-2</v>
      </c>
      <c r="L105" s="371">
        <v>4.1439086624062538E-2</v>
      </c>
      <c r="M105" s="371">
        <v>5.174077473653161E-2</v>
      </c>
      <c r="N105" s="371">
        <v>5.2319674026586237E-2</v>
      </c>
      <c r="O105" s="371">
        <v>5.1481037060630987E-2</v>
      </c>
      <c r="P105" s="371">
        <v>5.3010627471122521E-2</v>
      </c>
      <c r="Q105" s="371">
        <v>5.1199497709253097E-2</v>
      </c>
      <c r="S105">
        <f t="shared" si="1"/>
        <v>-3.9773770219317037E-3</v>
      </c>
    </row>
    <row r="106" spans="1:19" x14ac:dyDescent="0.3">
      <c r="A106" s="198" t="s">
        <v>365</v>
      </c>
      <c r="B106" s="198" t="s">
        <v>382</v>
      </c>
      <c r="C106" s="371">
        <v>0</v>
      </c>
      <c r="D106" s="371">
        <v>0</v>
      </c>
      <c r="E106" s="371">
        <v>0</v>
      </c>
      <c r="F106" s="371">
        <v>0</v>
      </c>
      <c r="G106" s="371">
        <v>0</v>
      </c>
      <c r="H106" s="371">
        <v>0</v>
      </c>
      <c r="I106" s="371">
        <v>0</v>
      </c>
      <c r="J106" s="371">
        <v>0</v>
      </c>
      <c r="K106" s="371">
        <v>0</v>
      </c>
      <c r="L106" s="371">
        <v>0</v>
      </c>
      <c r="M106" s="371">
        <v>0</v>
      </c>
      <c r="N106" s="371">
        <v>0</v>
      </c>
      <c r="O106" s="371">
        <v>0</v>
      </c>
      <c r="P106" s="371">
        <v>0</v>
      </c>
      <c r="Q106" s="371">
        <v>0</v>
      </c>
      <c r="S106" t="e">
        <f t="shared" si="1"/>
        <v>#DIV/0!</v>
      </c>
    </row>
    <row r="107" spans="1:19" x14ac:dyDescent="0.3">
      <c r="A107" s="198" t="s">
        <v>366</v>
      </c>
      <c r="B107" s="198" t="s">
        <v>382</v>
      </c>
      <c r="C107" s="371">
        <v>0</v>
      </c>
      <c r="D107" s="371">
        <v>0</v>
      </c>
      <c r="E107" s="371">
        <v>0</v>
      </c>
      <c r="F107" s="371">
        <v>0</v>
      </c>
      <c r="G107" s="371">
        <v>0</v>
      </c>
      <c r="H107" s="371">
        <v>0</v>
      </c>
      <c r="I107" s="371">
        <v>0</v>
      </c>
      <c r="J107" s="371">
        <v>0</v>
      </c>
      <c r="K107" s="371">
        <v>0</v>
      </c>
      <c r="L107" s="371">
        <v>0</v>
      </c>
      <c r="M107" s="371">
        <v>0</v>
      </c>
      <c r="N107" s="371">
        <v>0</v>
      </c>
      <c r="O107" s="371">
        <v>0</v>
      </c>
      <c r="P107" s="371">
        <v>0</v>
      </c>
      <c r="Q107" s="371">
        <v>0</v>
      </c>
      <c r="S107" t="e">
        <f t="shared" si="1"/>
        <v>#DIV/0!</v>
      </c>
    </row>
    <row r="108" spans="1:19" x14ac:dyDescent="0.3">
      <c r="A108" s="198" t="s">
        <v>367</v>
      </c>
      <c r="B108" s="198" t="s">
        <v>382</v>
      </c>
      <c r="C108" s="371">
        <v>0</v>
      </c>
      <c r="D108" s="371">
        <v>0</v>
      </c>
      <c r="E108" s="371">
        <v>0</v>
      </c>
      <c r="F108" s="371">
        <v>0</v>
      </c>
      <c r="G108" s="371">
        <v>0</v>
      </c>
      <c r="H108" s="371">
        <v>0</v>
      </c>
      <c r="I108" s="371">
        <v>0</v>
      </c>
      <c r="J108" s="371">
        <v>0</v>
      </c>
      <c r="K108" s="371">
        <v>0</v>
      </c>
      <c r="L108" s="371">
        <v>0</v>
      </c>
      <c r="M108" s="371">
        <v>0</v>
      </c>
      <c r="N108" s="371">
        <v>0</v>
      </c>
      <c r="O108" s="371">
        <v>0</v>
      </c>
      <c r="P108" s="371">
        <v>0</v>
      </c>
      <c r="Q108" s="371">
        <v>0</v>
      </c>
      <c r="S108" t="e">
        <f t="shared" si="1"/>
        <v>#DIV/0!</v>
      </c>
    </row>
    <row r="109" spans="1:19" x14ac:dyDescent="0.3">
      <c r="A109" s="198" t="s">
        <v>368</v>
      </c>
      <c r="B109" s="198" t="s">
        <v>382</v>
      </c>
      <c r="C109" s="371">
        <v>0.24766113572697843</v>
      </c>
      <c r="D109" s="371">
        <v>0.14338994544481709</v>
      </c>
      <c r="E109" s="371">
        <v>0.12316507729787073</v>
      </c>
      <c r="F109" s="371">
        <v>0.13796832107982962</v>
      </c>
      <c r="G109" s="371">
        <v>0.12429463594134163</v>
      </c>
      <c r="H109" s="371">
        <v>8.0496997934698014E-2</v>
      </c>
      <c r="I109" s="371">
        <v>7.4879656398431513E-2</v>
      </c>
      <c r="J109" s="371">
        <v>8.137504711026855E-2</v>
      </c>
      <c r="K109" s="371">
        <v>8.0830712397593638E-2</v>
      </c>
      <c r="L109" s="371">
        <v>5.0795843759097632E-2</v>
      </c>
      <c r="M109" s="371">
        <v>7.6941415794401669E-2</v>
      </c>
      <c r="N109" s="371">
        <v>8.0511524467516776E-2</v>
      </c>
      <c r="O109" s="371">
        <v>7.3593135236841467E-2</v>
      </c>
      <c r="P109" s="371">
        <v>8.3917937918516844E-2</v>
      </c>
      <c r="Q109" s="371">
        <v>8.9416722928342948E-2</v>
      </c>
      <c r="S109">
        <f t="shared" si="1"/>
        <v>-4.5639669339238971E-2</v>
      </c>
    </row>
    <row r="110" spans="1:19" x14ac:dyDescent="0.3">
      <c r="A110" s="198" t="s">
        <v>369</v>
      </c>
      <c r="B110" s="198" t="s">
        <v>382</v>
      </c>
      <c r="C110" s="371">
        <v>3.6304726990665843E-2</v>
      </c>
      <c r="D110" s="371">
        <v>5.3799886422011715E-2</v>
      </c>
      <c r="E110" s="371">
        <v>4.6350858480003837E-2</v>
      </c>
      <c r="F110" s="371">
        <v>4.9202556989207141E-2</v>
      </c>
      <c r="G110" s="371">
        <v>4.471989075620264E-2</v>
      </c>
      <c r="H110" s="371">
        <v>2.8167882760934248E-2</v>
      </c>
      <c r="I110" s="371">
        <v>2.6121487945967616E-2</v>
      </c>
      <c r="J110" s="371">
        <v>2.8336496804928581E-2</v>
      </c>
      <c r="K110" s="371">
        <v>2.612764861482731E-2</v>
      </c>
      <c r="L110" s="371">
        <v>2.4237634423599087E-2</v>
      </c>
      <c r="M110" s="371">
        <v>2.8316188776702115E-2</v>
      </c>
      <c r="N110" s="371">
        <v>2.8717708371679678E-2</v>
      </c>
      <c r="O110" s="371">
        <v>2.6772228988606268E-2</v>
      </c>
      <c r="P110" s="371">
        <v>2.5544075672672039E-2</v>
      </c>
      <c r="Q110" s="371">
        <v>2.4647080113104639E-2</v>
      </c>
      <c r="S110">
        <f t="shared" si="1"/>
        <v>-2.2936105893236226E-2</v>
      </c>
    </row>
    <row r="111" spans="1:19" x14ac:dyDescent="0.3">
      <c r="A111" s="198" t="s">
        <v>370</v>
      </c>
      <c r="B111" s="198" t="s">
        <v>382</v>
      </c>
      <c r="C111" s="371">
        <v>3.0423145843399658E-2</v>
      </c>
      <c r="D111" s="371">
        <v>1.665834393959276E-2</v>
      </c>
      <c r="E111" s="371">
        <v>1.3724581645353938E-2</v>
      </c>
      <c r="F111" s="371">
        <v>1.3857964113641258E-2</v>
      </c>
      <c r="G111" s="371">
        <v>1.6876689956649222E-2</v>
      </c>
      <c r="H111" s="371">
        <v>1.4085984707775272E-2</v>
      </c>
      <c r="I111" s="371">
        <v>1.4541294966107411E-2</v>
      </c>
      <c r="J111" s="371">
        <v>1.5620240851815416E-2</v>
      </c>
      <c r="K111" s="371">
        <v>1.145640746873261E-2</v>
      </c>
      <c r="L111" s="371">
        <v>1.1402731070671244E-2</v>
      </c>
      <c r="M111" s="371">
        <v>1.498877870550671E-2</v>
      </c>
      <c r="N111" s="371">
        <v>1.3780569855714568E-2</v>
      </c>
      <c r="O111" s="371">
        <v>1.3772255699667259E-2</v>
      </c>
      <c r="P111" s="371">
        <v>1.4489989788855498E-2</v>
      </c>
      <c r="Q111" s="371">
        <v>1.3042316407139366E-2</v>
      </c>
      <c r="S111">
        <f t="shared" si="1"/>
        <v>-4.0807345278038615E-2</v>
      </c>
    </row>
    <row r="112" spans="1:19" x14ac:dyDescent="0.3">
      <c r="A112" s="198" t="s">
        <v>371</v>
      </c>
      <c r="B112" s="198" t="s">
        <v>382</v>
      </c>
      <c r="C112" s="371">
        <v>6.7485032959928845E-2</v>
      </c>
      <c r="D112" s="371">
        <v>5.2712807858196084E-2</v>
      </c>
      <c r="E112" s="371">
        <v>4.4725996059406921E-2</v>
      </c>
      <c r="F112" s="371">
        <v>4.6509173529932196E-2</v>
      </c>
      <c r="G112" s="371">
        <v>5.0406629713095397E-2</v>
      </c>
      <c r="H112" s="371">
        <v>3.849224135054137E-2</v>
      </c>
      <c r="I112" s="371">
        <v>3.6005227961609203E-2</v>
      </c>
      <c r="J112" s="371">
        <v>3.7151133723078031E-2</v>
      </c>
      <c r="K112" s="371">
        <v>3.2936513579305195E-2</v>
      </c>
      <c r="L112" s="371">
        <v>3.2487350660944145E-2</v>
      </c>
      <c r="M112" s="371">
        <v>4.3093058601061336E-2</v>
      </c>
      <c r="N112" s="371">
        <v>4.4396233892734373E-2</v>
      </c>
      <c r="O112" s="371">
        <v>4.4889686558286609E-2</v>
      </c>
      <c r="P112" s="371">
        <v>4.3916614418803457E-2</v>
      </c>
      <c r="Q112" s="371">
        <v>4.8944077422303757E-2</v>
      </c>
      <c r="S112">
        <f t="shared" si="1"/>
        <v>-1.9624410167504748E-2</v>
      </c>
    </row>
    <row r="113" spans="1:19" x14ac:dyDescent="0.3">
      <c r="A113" s="198" t="s">
        <v>372</v>
      </c>
      <c r="B113" s="198" t="s">
        <v>382</v>
      </c>
      <c r="C113" s="371">
        <v>2.2931908083904159E-2</v>
      </c>
      <c r="D113" s="371">
        <v>2.2622436350324859E-2</v>
      </c>
      <c r="E113" s="371">
        <v>2.096783126347895E-2</v>
      </c>
      <c r="F113" s="371">
        <v>2.1200116426919404E-2</v>
      </c>
      <c r="G113" s="371">
        <v>2.2831201389171465E-2</v>
      </c>
      <c r="H113" s="371">
        <v>1.7908038621137316E-2</v>
      </c>
      <c r="I113" s="371">
        <v>1.6612837616866733E-2</v>
      </c>
      <c r="J113" s="371">
        <v>1.5609073846054325E-2</v>
      </c>
      <c r="K113" s="371">
        <v>1.7273430847816965E-2</v>
      </c>
      <c r="L113" s="371">
        <v>1.6751498672525022E-2</v>
      </c>
      <c r="M113" s="371">
        <v>2.1446576044583145E-2</v>
      </c>
      <c r="N113" s="371">
        <v>1.9672326657890368E-2</v>
      </c>
      <c r="O113" s="371">
        <v>1.9251023600707035E-2</v>
      </c>
      <c r="P113" s="371">
        <v>1.7985852686757987E-2</v>
      </c>
      <c r="Q113" s="371">
        <v>1.8232748381631827E-2</v>
      </c>
      <c r="S113">
        <f t="shared" ref="S113:S176" si="3">(Q113-C113)/(14*C113)</f>
        <v>-1.463699676537682E-2</v>
      </c>
    </row>
    <row r="114" spans="1:19" x14ac:dyDescent="0.3">
      <c r="A114" s="198" t="s">
        <v>373</v>
      </c>
      <c r="B114" s="198" t="s">
        <v>382</v>
      </c>
      <c r="C114" s="371">
        <v>5.140637380793385E-2</v>
      </c>
      <c r="D114" s="371">
        <v>7.8220857100820315E-2</v>
      </c>
      <c r="E114" s="371">
        <v>7.1330297237633886E-2</v>
      </c>
      <c r="F114" s="371">
        <v>6.8910926895334415E-2</v>
      </c>
      <c r="G114" s="371">
        <v>6.3048264548082822E-2</v>
      </c>
      <c r="H114" s="371">
        <v>5.1491687325417791E-2</v>
      </c>
      <c r="I114" s="371">
        <v>4.1873083524578698E-2</v>
      </c>
      <c r="J114" s="371">
        <v>4.009143398935635E-2</v>
      </c>
      <c r="K114" s="371">
        <v>4.4307667575776213E-2</v>
      </c>
      <c r="L114" s="371">
        <v>4.1993344765242843E-2</v>
      </c>
      <c r="M114" s="371">
        <v>5.2294498946927247E-2</v>
      </c>
      <c r="N114" s="371">
        <v>5.1383289960517796E-2</v>
      </c>
      <c r="O114" s="371">
        <v>4.9446733721309644E-2</v>
      </c>
      <c r="P114" s="371">
        <v>4.5065768676422174E-2</v>
      </c>
      <c r="Q114" s="371">
        <v>4.2066680726921296E-2</v>
      </c>
      <c r="S114">
        <f t="shared" si="3"/>
        <v>-1.2977397255261735E-2</v>
      </c>
    </row>
    <row r="115" spans="1:19" x14ac:dyDescent="0.3">
      <c r="A115" s="198" t="s">
        <v>374</v>
      </c>
      <c r="B115" s="198" t="s">
        <v>382</v>
      </c>
      <c r="C115" s="371">
        <v>7.0132273245569129E-2</v>
      </c>
      <c r="D115" s="371">
        <v>8.1044415442997633E-2</v>
      </c>
      <c r="E115" s="371">
        <v>8.2727054498478961E-2</v>
      </c>
      <c r="F115" s="371">
        <v>7.8105161798756567E-2</v>
      </c>
      <c r="G115" s="371">
        <v>6.8259002404823466E-2</v>
      </c>
      <c r="H115" s="371">
        <v>6.4722445365145737E-2</v>
      </c>
      <c r="I115" s="371">
        <v>6.3706999890173602E-2</v>
      </c>
      <c r="J115" s="371">
        <v>6.5839758936815013E-2</v>
      </c>
      <c r="K115" s="371">
        <v>7.683234666824508E-2</v>
      </c>
      <c r="L115" s="371">
        <v>7.4295609902528717E-2</v>
      </c>
      <c r="M115" s="371">
        <v>8.6218901772324996E-2</v>
      </c>
      <c r="N115" s="371">
        <v>8.2245173877181568E-2</v>
      </c>
      <c r="O115" s="371">
        <v>7.5880739996091781E-2</v>
      </c>
      <c r="P115" s="371">
        <v>7.5482652006755177E-2</v>
      </c>
      <c r="Q115" s="371">
        <v>6.9146247723087709E-2</v>
      </c>
      <c r="S115">
        <f t="shared" si="3"/>
        <v>-1.0042508420673264E-3</v>
      </c>
    </row>
    <row r="116" spans="1:19" x14ac:dyDescent="0.3">
      <c r="A116" s="198" t="s">
        <v>375</v>
      </c>
      <c r="B116" s="198" t="s">
        <v>382</v>
      </c>
      <c r="C116" s="371">
        <v>4.920998564494497E-2</v>
      </c>
      <c r="D116" s="371">
        <v>5.1410919498114153E-2</v>
      </c>
      <c r="E116" s="371">
        <v>4.9644174148658481E-2</v>
      </c>
      <c r="F116" s="371">
        <v>4.7972326347685064E-2</v>
      </c>
      <c r="G116" s="371">
        <v>4.2616684548966229E-2</v>
      </c>
      <c r="H116" s="371">
        <v>3.8718065794993886E-2</v>
      </c>
      <c r="I116" s="371">
        <v>3.6951395118389394E-2</v>
      </c>
      <c r="J116" s="371">
        <v>3.3341191049112706E-2</v>
      </c>
      <c r="K116" s="371">
        <v>4.012472109111849E-2</v>
      </c>
      <c r="L116" s="371">
        <v>3.9428428813557612E-2</v>
      </c>
      <c r="M116" s="371">
        <v>4.8905735335520575E-2</v>
      </c>
      <c r="N116" s="371">
        <v>4.6249785838985681E-2</v>
      </c>
      <c r="O116" s="371">
        <v>4.175277696184828E-2</v>
      </c>
      <c r="P116" s="371">
        <v>4.141778786473526E-2</v>
      </c>
      <c r="Q116" s="371">
        <v>3.9243414545020797E-2</v>
      </c>
      <c r="S116">
        <f t="shared" si="3"/>
        <v>-1.4466534106416636E-2</v>
      </c>
    </row>
    <row r="117" spans="1:19" x14ac:dyDescent="0.3">
      <c r="A117" s="198" t="s">
        <v>376</v>
      </c>
      <c r="B117" s="198" t="s">
        <v>382</v>
      </c>
      <c r="C117" s="371">
        <v>0.11996458634785939</v>
      </c>
      <c r="D117" s="371">
        <v>8.5929838665365063E-2</v>
      </c>
      <c r="E117" s="371">
        <v>7.8386728817772769E-2</v>
      </c>
      <c r="F117" s="371">
        <v>8.5686398933456018E-2</v>
      </c>
      <c r="G117" s="371">
        <v>7.8970918996303666E-2</v>
      </c>
      <c r="H117" s="371">
        <v>6.8371123272667103E-2</v>
      </c>
      <c r="I117" s="371">
        <v>6.31457274135446E-2</v>
      </c>
      <c r="J117" s="371">
        <v>6.0414224408576064E-2</v>
      </c>
      <c r="K117" s="371">
        <v>8.316301095814016E-2</v>
      </c>
      <c r="L117" s="371">
        <v>7.8136267500869314E-2</v>
      </c>
      <c r="M117" s="371">
        <v>9.398520749492556E-2</v>
      </c>
      <c r="N117" s="371">
        <v>8.5505334737288552E-2</v>
      </c>
      <c r="O117" s="371">
        <v>8.5078629371388104E-2</v>
      </c>
      <c r="P117" s="371">
        <v>8.1266270816679892E-2</v>
      </c>
      <c r="Q117" s="371">
        <v>7.4991985028164634E-2</v>
      </c>
      <c r="S117">
        <f t="shared" si="3"/>
        <v>-2.6777307899664194E-2</v>
      </c>
    </row>
    <row r="118" spans="1:19" x14ac:dyDescent="0.3">
      <c r="A118" s="198" t="s">
        <v>377</v>
      </c>
      <c r="B118" s="198" t="s">
        <v>382</v>
      </c>
      <c r="C118" s="371">
        <v>0</v>
      </c>
      <c r="D118" s="371">
        <v>0</v>
      </c>
      <c r="E118" s="371">
        <v>0</v>
      </c>
      <c r="F118" s="371">
        <v>0</v>
      </c>
      <c r="G118" s="371">
        <v>0</v>
      </c>
      <c r="H118" s="371">
        <v>0</v>
      </c>
      <c r="I118" s="371">
        <v>0</v>
      </c>
      <c r="J118" s="371">
        <v>0</v>
      </c>
      <c r="K118" s="371">
        <v>0</v>
      </c>
      <c r="L118" s="371">
        <v>0</v>
      </c>
      <c r="M118" s="371">
        <v>0</v>
      </c>
      <c r="N118" s="371">
        <v>0</v>
      </c>
      <c r="O118" s="371">
        <v>0</v>
      </c>
      <c r="P118" s="371">
        <v>0</v>
      </c>
      <c r="Q118" s="371">
        <v>0</v>
      </c>
      <c r="S118" t="e">
        <f t="shared" si="3"/>
        <v>#DIV/0!</v>
      </c>
    </row>
    <row r="119" spans="1:19" x14ac:dyDescent="0.3">
      <c r="A119" s="198" t="s">
        <v>381</v>
      </c>
      <c r="B119" s="198" t="s">
        <v>382</v>
      </c>
      <c r="C119" s="371">
        <v>0.2855157381546875</v>
      </c>
      <c r="D119" s="371">
        <v>0.25404242100647506</v>
      </c>
      <c r="E119" s="371">
        <v>0.24406615678652396</v>
      </c>
      <c r="F119" s="371">
        <v>0.23610742913107505</v>
      </c>
      <c r="G119" s="371">
        <v>0.22273851188620555</v>
      </c>
      <c r="H119" s="371">
        <v>0.22092551714205261</v>
      </c>
      <c r="I119" s="371">
        <v>0.22809215356533691</v>
      </c>
      <c r="J119" s="371">
        <v>0.21266637246609502</v>
      </c>
      <c r="K119" s="371">
        <v>0.20891825736332598</v>
      </c>
      <c r="L119" s="371">
        <v>0.20146970103522027</v>
      </c>
      <c r="M119" s="371">
        <v>0.17173640930783207</v>
      </c>
      <c r="N119" s="371">
        <v>0.17010396189688415</v>
      </c>
      <c r="O119" s="371">
        <v>0.16529326408979034</v>
      </c>
      <c r="P119" s="371">
        <v>0.16134248582086183</v>
      </c>
      <c r="Q119" s="371">
        <v>0.16062564751664934</v>
      </c>
      <c r="S119">
        <f t="shared" si="3"/>
        <v>-3.1244234792503017E-2</v>
      </c>
    </row>
    <row r="120" spans="1:19" x14ac:dyDescent="0.3">
      <c r="A120" s="198" t="s">
        <v>343</v>
      </c>
      <c r="B120" s="198" t="s">
        <v>383</v>
      </c>
      <c r="C120" s="371">
        <v>3.329337118908045</v>
      </c>
      <c r="D120" s="371">
        <v>3.3306756840508078</v>
      </c>
      <c r="E120" s="371">
        <v>3.3056876138324642</v>
      </c>
      <c r="F120" s="371">
        <v>3.1199531685254867</v>
      </c>
      <c r="G120" s="371">
        <v>3.0241068932783115</v>
      </c>
      <c r="H120" s="371">
        <v>2.9132977194955831</v>
      </c>
      <c r="I120" s="371">
        <v>2.9134123728860097</v>
      </c>
      <c r="J120" s="371">
        <v>2.8418511504522566</v>
      </c>
      <c r="K120" s="371">
        <v>2.8640713010356338</v>
      </c>
      <c r="L120" s="371">
        <v>2.9121439587818303</v>
      </c>
      <c r="M120" s="371">
        <v>2.8766896473028623</v>
      </c>
      <c r="N120" s="371">
        <v>2.8180790690079416</v>
      </c>
      <c r="O120" s="371">
        <v>2.7650218349970377</v>
      </c>
      <c r="P120" s="371">
        <v>2.7161880952739428</v>
      </c>
      <c r="Q120" s="371">
        <v>2.6291186340338735</v>
      </c>
      <c r="S120">
        <f t="shared" si="3"/>
        <v>-1.5022691988261292E-2</v>
      </c>
    </row>
    <row r="121" spans="1:19" x14ac:dyDescent="0.3">
      <c r="A121" s="198" t="s">
        <v>344</v>
      </c>
      <c r="B121" s="198" t="s">
        <v>383</v>
      </c>
      <c r="C121" s="371">
        <v>1.3413625829616129</v>
      </c>
      <c r="D121" s="371">
        <v>1.3031888788382189</v>
      </c>
      <c r="E121" s="371">
        <v>1.430442507336978</v>
      </c>
      <c r="F121" s="371">
        <v>1.3586221542833017</v>
      </c>
      <c r="G121" s="371">
        <v>1.2683375830030548</v>
      </c>
      <c r="H121" s="371">
        <v>1.1904792850612582</v>
      </c>
      <c r="I121" s="371">
        <v>1.3060180798221765</v>
      </c>
      <c r="J121" s="371">
        <v>1.3125273787385903</v>
      </c>
      <c r="K121" s="371">
        <v>1.2362762669247982</v>
      </c>
      <c r="L121" s="371">
        <v>1.2020515629065311</v>
      </c>
      <c r="M121" s="371">
        <v>1.243794594549829</v>
      </c>
      <c r="N121" s="371">
        <v>1.1279633790764654</v>
      </c>
      <c r="O121" s="371">
        <v>1.1888499764514466</v>
      </c>
      <c r="P121" s="371">
        <v>1.1056716925600512</v>
      </c>
      <c r="Q121" s="371">
        <v>1.1957022090658815</v>
      </c>
      <c r="S121">
        <f t="shared" si="3"/>
        <v>-7.7565250091827121E-3</v>
      </c>
    </row>
    <row r="122" spans="1:19" x14ac:dyDescent="0.3">
      <c r="A122" s="198" t="s">
        <v>345</v>
      </c>
      <c r="B122" s="198" t="s">
        <v>383</v>
      </c>
      <c r="C122" s="371">
        <v>0.51411063129055135</v>
      </c>
      <c r="D122" s="371">
        <v>0.60359852932462099</v>
      </c>
      <c r="E122" s="371">
        <v>0.58756303128799447</v>
      </c>
      <c r="F122" s="371">
        <v>0.55807472473886433</v>
      </c>
      <c r="G122" s="371">
        <v>0.54154002954268288</v>
      </c>
      <c r="H122" s="371">
        <v>0.52645423448049089</v>
      </c>
      <c r="I122" s="371">
        <v>0.51761748532985008</v>
      </c>
      <c r="J122" s="371">
        <v>0.53572801653259761</v>
      </c>
      <c r="K122" s="371">
        <v>0.50533322563712435</v>
      </c>
      <c r="L122" s="371">
        <v>0.50504674055350063</v>
      </c>
      <c r="M122" s="371">
        <v>0.4624651436890585</v>
      </c>
      <c r="N122" s="371">
        <v>0.43955110647063045</v>
      </c>
      <c r="O122" s="371">
        <v>0.42118216704593731</v>
      </c>
      <c r="P122" s="371">
        <v>0.43365936067900906</v>
      </c>
      <c r="Q122" s="371">
        <v>0.43695490528792386</v>
      </c>
      <c r="S122">
        <f t="shared" si="3"/>
        <v>-1.0719722469203975E-2</v>
      </c>
    </row>
    <row r="123" spans="1:19" x14ac:dyDescent="0.3">
      <c r="A123" s="198" t="s">
        <v>346</v>
      </c>
      <c r="B123" s="198" t="s">
        <v>383</v>
      </c>
      <c r="C123" s="371">
        <v>0.88069213882818553</v>
      </c>
      <c r="D123" s="371">
        <v>0.87562149543605072</v>
      </c>
      <c r="E123" s="371">
        <v>0.84935989897980391</v>
      </c>
      <c r="F123" s="371">
        <v>0.84940158439921098</v>
      </c>
      <c r="G123" s="371">
        <v>0.81777309020518418</v>
      </c>
      <c r="H123" s="371">
        <v>0.76836618379024724</v>
      </c>
      <c r="I123" s="371">
        <v>0.73855807522971706</v>
      </c>
      <c r="J123" s="371">
        <v>0.72665381855934053</v>
      </c>
      <c r="K123" s="371">
        <v>0.68588667957684901</v>
      </c>
      <c r="L123" s="371">
        <v>0.67501748857633681</v>
      </c>
      <c r="M123" s="371">
        <v>0.57723136199643765</v>
      </c>
      <c r="N123" s="371">
        <v>0.49424788704819672</v>
      </c>
      <c r="O123" s="371">
        <v>0.43809429045334269</v>
      </c>
      <c r="P123" s="371">
        <v>0.39844988236830109</v>
      </c>
      <c r="Q123" s="371">
        <v>0.39044188652557815</v>
      </c>
      <c r="S123">
        <f>(Q123-C123)/(14*C123)</f>
        <v>-3.9761766479561596E-2</v>
      </c>
    </row>
    <row r="124" spans="1:19" x14ac:dyDescent="0.3">
      <c r="A124" s="198" t="s">
        <v>347</v>
      </c>
      <c r="B124" s="198" t="s">
        <v>383</v>
      </c>
      <c r="C124" s="371">
        <v>0.54391220639919102</v>
      </c>
      <c r="D124" s="371">
        <v>0.53401879408293651</v>
      </c>
      <c r="E124" s="371">
        <v>0.51164960722122177</v>
      </c>
      <c r="F124" s="371">
        <v>0.52831725640535021</v>
      </c>
      <c r="G124" s="371">
        <v>0.52680124791452998</v>
      </c>
      <c r="H124" s="371">
        <v>0.51609201162382845</v>
      </c>
      <c r="I124" s="371">
        <v>0.48398760138884611</v>
      </c>
      <c r="J124" s="371">
        <v>0.49037188073012172</v>
      </c>
      <c r="K124" s="371">
        <v>0.47278823455177815</v>
      </c>
      <c r="L124" s="371">
        <v>0.48650732038204203</v>
      </c>
      <c r="M124" s="371">
        <v>0.4456619609063785</v>
      </c>
      <c r="N124" s="371">
        <v>0.38300531633542345</v>
      </c>
      <c r="O124" s="371">
        <v>0.34493136665614327</v>
      </c>
      <c r="P124" s="371">
        <v>0.33242252290944396</v>
      </c>
      <c r="Q124" s="371">
        <v>0.32373966589948894</v>
      </c>
      <c r="S124">
        <f t="shared" si="3"/>
        <v>-2.8913875898844685E-2</v>
      </c>
    </row>
    <row r="125" spans="1:19" x14ac:dyDescent="0.3">
      <c r="A125" s="198" t="s">
        <v>348</v>
      </c>
      <c r="B125" s="198" t="s">
        <v>383</v>
      </c>
      <c r="C125" s="371">
        <v>0.85318441829558767</v>
      </c>
      <c r="D125" s="371">
        <v>0.87186235588606187</v>
      </c>
      <c r="E125" s="371">
        <v>0.8991039249103806</v>
      </c>
      <c r="F125" s="371">
        <v>0.88871239962734849</v>
      </c>
      <c r="G125" s="371">
        <v>0.84005861681508343</v>
      </c>
      <c r="H125" s="371">
        <v>0.73603871728838266</v>
      </c>
      <c r="I125" s="371">
        <v>0.76291955546117129</v>
      </c>
      <c r="J125" s="371">
        <v>0.71789195765427172</v>
      </c>
      <c r="K125" s="371">
        <v>0.67497176814392201</v>
      </c>
      <c r="L125" s="371">
        <v>0.69695051179426271</v>
      </c>
      <c r="M125" s="371">
        <v>0.62884688417297896</v>
      </c>
      <c r="N125" s="371">
        <v>0.5627407956041065</v>
      </c>
      <c r="O125" s="371">
        <v>0.52058814846270263</v>
      </c>
      <c r="P125" s="371">
        <v>0.59458478543297322</v>
      </c>
      <c r="Q125" s="371">
        <v>0.57342542058613744</v>
      </c>
      <c r="S125">
        <f t="shared" si="3"/>
        <v>-2.3421414083715644E-2</v>
      </c>
    </row>
    <row r="126" spans="1:19" x14ac:dyDescent="0.3">
      <c r="A126" s="198" t="s">
        <v>349</v>
      </c>
      <c r="B126" s="198" t="s">
        <v>383</v>
      </c>
      <c r="C126" s="371">
        <v>0.77252485796172632</v>
      </c>
      <c r="D126" s="371">
        <v>0.78299208256016994</v>
      </c>
      <c r="E126" s="371">
        <v>0.71588470498280998</v>
      </c>
      <c r="F126" s="371">
        <v>0.66583197128907257</v>
      </c>
      <c r="G126" s="371">
        <v>0.61096437184135288</v>
      </c>
      <c r="H126" s="371">
        <v>0.62755126054194332</v>
      </c>
      <c r="I126" s="371">
        <v>0.62744336305576076</v>
      </c>
      <c r="J126" s="371">
        <v>0.63173040715881812</v>
      </c>
      <c r="K126" s="371">
        <v>0.62324526888140719</v>
      </c>
      <c r="L126" s="371">
        <v>0.60556557281528756</v>
      </c>
      <c r="M126" s="371">
        <v>0.59413476932761067</v>
      </c>
      <c r="N126" s="371">
        <v>0.52737762483550366</v>
      </c>
      <c r="O126" s="371">
        <v>0.46757601807516358</v>
      </c>
      <c r="P126" s="371">
        <v>0.44067615705964414</v>
      </c>
      <c r="Q126" s="371">
        <v>0.41270602490992608</v>
      </c>
      <c r="S126">
        <f t="shared" si="3"/>
        <v>-3.3269279238208112E-2</v>
      </c>
    </row>
    <row r="127" spans="1:19" x14ac:dyDescent="0.3">
      <c r="A127" s="198" t="s">
        <v>350</v>
      </c>
      <c r="B127" s="198" t="s">
        <v>383</v>
      </c>
      <c r="C127" s="371">
        <v>11.7231108444282</v>
      </c>
      <c r="D127" s="371">
        <v>11.564060149591148</v>
      </c>
      <c r="E127" s="371">
        <v>11.340352092537033</v>
      </c>
      <c r="F127" s="371">
        <v>11.563164910084271</v>
      </c>
      <c r="G127" s="371">
        <v>10.864766657178281</v>
      </c>
      <c r="H127" s="371">
        <v>10.78734421352214</v>
      </c>
      <c r="I127" s="371">
        <v>10.422426170714616</v>
      </c>
      <c r="J127" s="371">
        <v>10.134797628348251</v>
      </c>
      <c r="K127" s="371">
        <v>10.646299993259092</v>
      </c>
      <c r="L127" s="371">
        <v>9.8768920678412453</v>
      </c>
      <c r="M127" s="371">
        <v>9.2831294824086097</v>
      </c>
      <c r="N127" s="371">
        <v>8.2189570606951214</v>
      </c>
      <c r="O127" s="371">
        <v>8.2516133565057679</v>
      </c>
      <c r="P127" s="371">
        <v>6.4467319348305514</v>
      </c>
      <c r="Q127" s="371">
        <v>7.1925140018616132</v>
      </c>
      <c r="S127">
        <f t="shared" si="3"/>
        <v>-2.7604794024201865E-2</v>
      </c>
    </row>
    <row r="128" spans="1:19" x14ac:dyDescent="0.3">
      <c r="A128" s="198" t="s">
        <v>351</v>
      </c>
      <c r="B128" s="198" t="s">
        <v>383</v>
      </c>
      <c r="C128" s="371">
        <v>1.6141045942860075</v>
      </c>
      <c r="D128" s="371">
        <v>1.6909110512942793</v>
      </c>
      <c r="E128" s="371">
        <v>1.5722298625354969</v>
      </c>
      <c r="F128" s="371">
        <v>1.5122922448899447</v>
      </c>
      <c r="G128" s="371">
        <v>1.444844708751819</v>
      </c>
      <c r="H128" s="371">
        <v>1.6245028626437592</v>
      </c>
      <c r="I128" s="371">
        <v>1.6194445026822364</v>
      </c>
      <c r="J128" s="371">
        <v>1.5954316796075378</v>
      </c>
      <c r="K128" s="371">
        <v>1.5077553991312074</v>
      </c>
      <c r="L128" s="371">
        <v>1.4466087946389843</v>
      </c>
      <c r="M128" s="371">
        <v>1.4173573214290192</v>
      </c>
      <c r="N128" s="371">
        <v>1.3253081564925795</v>
      </c>
      <c r="O128" s="371">
        <v>1.1517646687971657</v>
      </c>
      <c r="P128" s="371">
        <v>1.1532075599936515</v>
      </c>
      <c r="Q128" s="371">
        <v>1.147877898612611</v>
      </c>
      <c r="S128">
        <f t="shared" si="3"/>
        <v>-2.063181466164217E-2</v>
      </c>
    </row>
    <row r="129" spans="1:19" x14ac:dyDescent="0.3">
      <c r="A129" s="198" t="s">
        <v>352</v>
      </c>
      <c r="B129" s="198" t="s">
        <v>383</v>
      </c>
      <c r="C129" s="371">
        <v>2.0749667593158301</v>
      </c>
      <c r="D129" s="371">
        <v>2.0471013607839823</v>
      </c>
      <c r="E129" s="371">
        <v>2.1060098875889803</v>
      </c>
      <c r="F129" s="371">
        <v>2.0250070773864786</v>
      </c>
      <c r="G129" s="371">
        <v>1.9256772798330721</v>
      </c>
      <c r="H129" s="371">
        <v>1.7744313808070888</v>
      </c>
      <c r="I129" s="371">
        <v>1.8326844748437345</v>
      </c>
      <c r="J129" s="371">
        <v>1.8302390102895039</v>
      </c>
      <c r="K129" s="371">
        <v>1.7403618599700157</v>
      </c>
      <c r="L129" s="371">
        <v>1.7490444809705308</v>
      </c>
      <c r="M129" s="371">
        <v>1.6296472792826477</v>
      </c>
      <c r="N129" s="371">
        <v>1.5410729153480742</v>
      </c>
      <c r="O129" s="371">
        <v>1.5237976565833209</v>
      </c>
      <c r="P129" s="371">
        <v>1.4965650486610333</v>
      </c>
      <c r="Q129" s="371">
        <v>1.5970725518602833</v>
      </c>
      <c r="S129">
        <f t="shared" si="3"/>
        <v>-1.6451010783321823E-2</v>
      </c>
    </row>
    <row r="130" spans="1:19" x14ac:dyDescent="0.3">
      <c r="A130" s="198" t="s">
        <v>353</v>
      </c>
      <c r="B130" s="198" t="s">
        <v>383</v>
      </c>
      <c r="C130" s="371">
        <v>2.1960551224028317</v>
      </c>
      <c r="D130" s="371">
        <v>2.209369279652865</v>
      </c>
      <c r="E130" s="371">
        <v>2.201003613289866</v>
      </c>
      <c r="F130" s="371">
        <v>2.2289873773480102</v>
      </c>
      <c r="G130" s="371">
        <v>2.1821664335257971</v>
      </c>
      <c r="H130" s="371">
        <v>2.1257966391856642</v>
      </c>
      <c r="I130" s="371">
        <v>2.1359411638668431</v>
      </c>
      <c r="J130" s="371">
        <v>2.1895788315277644</v>
      </c>
      <c r="K130" s="371">
        <v>2.0588368623674085</v>
      </c>
      <c r="L130" s="371">
        <v>2.1493899324017471</v>
      </c>
      <c r="M130" s="371">
        <v>2.0441249778280559</v>
      </c>
      <c r="N130" s="371">
        <v>1.9443217660087966</v>
      </c>
      <c r="O130" s="371">
        <v>1.7825558242556516</v>
      </c>
      <c r="P130" s="371">
        <v>1.7966578022890931</v>
      </c>
      <c r="Q130" s="371">
        <v>1.784985510455616</v>
      </c>
      <c r="S130">
        <f t="shared" si="3"/>
        <v>-1.3370390770045898E-2</v>
      </c>
    </row>
    <row r="131" spans="1:19" x14ac:dyDescent="0.3">
      <c r="A131" s="198" t="s">
        <v>354</v>
      </c>
      <c r="B131" s="198" t="s">
        <v>383</v>
      </c>
      <c r="C131" s="371">
        <v>0.72411950624118482</v>
      </c>
      <c r="D131" s="371">
        <v>0.73756354943336311</v>
      </c>
      <c r="E131" s="371">
        <v>0.70321440257101975</v>
      </c>
      <c r="F131" s="371">
        <v>0.67192891190304027</v>
      </c>
      <c r="G131" s="371">
        <v>0.6670717802584506</v>
      </c>
      <c r="H131" s="371">
        <v>0.61169863171995476</v>
      </c>
      <c r="I131" s="371">
        <v>0.57404540826430639</v>
      </c>
      <c r="J131" s="371">
        <v>0.58170066678902266</v>
      </c>
      <c r="K131" s="371">
        <v>0.58715981572456033</v>
      </c>
      <c r="L131" s="371">
        <v>0.56817595167598733</v>
      </c>
      <c r="M131" s="371">
        <v>0.52793235104895453</v>
      </c>
      <c r="N131" s="371">
        <v>0.48096034933659615</v>
      </c>
      <c r="O131" s="371">
        <v>0.43139591423844648</v>
      </c>
      <c r="P131" s="371">
        <v>0.42793579021142536</v>
      </c>
      <c r="Q131" s="371">
        <v>0.3892597105315791</v>
      </c>
      <c r="S131">
        <f t="shared" si="3"/>
        <v>-3.3031228450892992E-2</v>
      </c>
    </row>
    <row r="132" spans="1:19" x14ac:dyDescent="0.3">
      <c r="A132" s="198" t="s">
        <v>355</v>
      </c>
      <c r="B132" s="198" t="s">
        <v>383</v>
      </c>
      <c r="C132" s="371">
        <v>0.42382675349627796</v>
      </c>
      <c r="D132" s="371">
        <v>0.43122964165918515</v>
      </c>
      <c r="E132" s="371">
        <v>0.4024212807620231</v>
      </c>
      <c r="F132" s="371">
        <v>0.3864226855321285</v>
      </c>
      <c r="G132" s="371">
        <v>0.36515619585186909</v>
      </c>
      <c r="H132" s="371">
        <v>0.32735529906108074</v>
      </c>
      <c r="I132" s="371">
        <v>0.3280616894183554</v>
      </c>
      <c r="J132" s="371">
        <v>0.33543565446198997</v>
      </c>
      <c r="K132" s="371">
        <v>0.30154676332213592</v>
      </c>
      <c r="L132" s="371">
        <v>0.26741820406262334</v>
      </c>
      <c r="M132" s="371">
        <v>0.24156298078554952</v>
      </c>
      <c r="N132" s="371">
        <v>0.21311040005375667</v>
      </c>
      <c r="O132" s="371">
        <v>0.18742559719366739</v>
      </c>
      <c r="P132" s="371">
        <v>0.18467487948687933</v>
      </c>
      <c r="Q132" s="371">
        <v>0.19970663635058034</v>
      </c>
      <c r="S132">
        <f t="shared" si="3"/>
        <v>-3.777151787625848E-2</v>
      </c>
    </row>
    <row r="133" spans="1:19" x14ac:dyDescent="0.3">
      <c r="A133" s="198" t="s">
        <v>356</v>
      </c>
      <c r="B133" s="198" t="s">
        <v>383</v>
      </c>
      <c r="C133" s="371">
        <v>0.47801983823568478</v>
      </c>
      <c r="D133" s="371">
        <v>0.46567339281291681</v>
      </c>
      <c r="E133" s="371">
        <v>0.42951861678564707</v>
      </c>
      <c r="F133" s="371">
        <v>0.40692686532943895</v>
      </c>
      <c r="G133" s="371">
        <v>0.35019420852629951</v>
      </c>
      <c r="H133" s="371">
        <v>0.29485348375090992</v>
      </c>
      <c r="I133" s="371">
        <v>0.30240748483115681</v>
      </c>
      <c r="J133" s="371">
        <v>0.29650724855496752</v>
      </c>
      <c r="K133" s="371">
        <v>0.25968462065337877</v>
      </c>
      <c r="L133" s="371">
        <v>0.24143762875863975</v>
      </c>
      <c r="M133" s="371">
        <v>0.2025018460671438</v>
      </c>
      <c r="N133" s="371">
        <v>0.17409890423093224</v>
      </c>
      <c r="O133" s="371">
        <v>0.15556729617604012</v>
      </c>
      <c r="P133" s="371">
        <v>0.15031456794290005</v>
      </c>
      <c r="Q133" s="371">
        <v>0.16111787204701797</v>
      </c>
      <c r="S133">
        <f t="shared" si="3"/>
        <v>-4.7353379331092627E-2</v>
      </c>
    </row>
    <row r="134" spans="1:19" x14ac:dyDescent="0.3">
      <c r="A134" s="198" t="s">
        <v>357</v>
      </c>
      <c r="B134" s="198" t="s">
        <v>383</v>
      </c>
      <c r="C134" s="371">
        <v>0.28330009685739516</v>
      </c>
      <c r="D134" s="371">
        <v>0.28893704651021057</v>
      </c>
      <c r="E134" s="371">
        <v>0.27739306932805141</v>
      </c>
      <c r="F134" s="371">
        <v>0.28170554050566016</v>
      </c>
      <c r="G134" s="371">
        <v>0.2640356328569094</v>
      </c>
      <c r="H134" s="371">
        <v>0.26617313675337534</v>
      </c>
      <c r="I134" s="371">
        <v>0.26283685026058545</v>
      </c>
      <c r="J134" s="371">
        <v>0.25642232726213232</v>
      </c>
      <c r="K134" s="371">
        <v>0.23022043038243301</v>
      </c>
      <c r="L134" s="371">
        <v>0.20440510127256015</v>
      </c>
      <c r="M134" s="371">
        <v>0.18441103774116221</v>
      </c>
      <c r="N134" s="371">
        <v>0.164381507678766</v>
      </c>
      <c r="O134" s="371">
        <v>0.13916350423569543</v>
      </c>
      <c r="P134" s="371">
        <v>0.13915089157188737</v>
      </c>
      <c r="Q134" s="371">
        <v>0.14861014064157796</v>
      </c>
      <c r="S134">
        <f t="shared" si="3"/>
        <v>-3.3959434765443927E-2</v>
      </c>
    </row>
    <row r="135" spans="1:19" x14ac:dyDescent="0.3">
      <c r="A135" s="198" t="s">
        <v>358</v>
      </c>
      <c r="B135" s="198" t="s">
        <v>383</v>
      </c>
      <c r="C135" s="371">
        <v>2.1439231260394123</v>
      </c>
      <c r="D135" s="371">
        <v>2.1822559556740875</v>
      </c>
      <c r="E135" s="371">
        <v>2.1474962473193537</v>
      </c>
      <c r="F135" s="371">
        <v>2.07879094938377</v>
      </c>
      <c r="G135" s="371">
        <v>1.9729110855454219</v>
      </c>
      <c r="H135" s="371">
        <v>1.8619188110702514</v>
      </c>
      <c r="I135" s="371">
        <v>1.9425922821998154</v>
      </c>
      <c r="J135" s="371">
        <v>1.9697176408084243</v>
      </c>
      <c r="K135" s="371">
        <v>2.0376165598787592</v>
      </c>
      <c r="L135" s="371">
        <v>1.9143895352629738</v>
      </c>
      <c r="M135" s="371">
        <v>1.9587050999351112</v>
      </c>
      <c r="N135" s="371">
        <v>1.828934743240394</v>
      </c>
      <c r="O135" s="371">
        <v>1.7881466556469001</v>
      </c>
      <c r="P135" s="371">
        <v>1.7799236844600743</v>
      </c>
      <c r="Q135" s="371">
        <v>1.5368705908613469</v>
      </c>
      <c r="S135">
        <f t="shared" si="3"/>
        <v>-2.0225023389698116E-2</v>
      </c>
    </row>
    <row r="136" spans="1:19" x14ac:dyDescent="0.3">
      <c r="A136" s="198" t="s">
        <v>359</v>
      </c>
      <c r="B136" s="198" t="s">
        <v>383</v>
      </c>
      <c r="C136" s="371">
        <v>0.64790005100519255</v>
      </c>
      <c r="D136" s="371">
        <v>0.78883520055337264</v>
      </c>
      <c r="E136" s="371">
        <v>0.49103805025545127</v>
      </c>
      <c r="F136" s="371">
        <v>0.76277589525162204</v>
      </c>
      <c r="G136" s="371">
        <v>0.89097141938800994</v>
      </c>
      <c r="H136" s="371">
        <v>0.76990917270811965</v>
      </c>
      <c r="I136" s="371">
        <v>0.6930243309961277</v>
      </c>
      <c r="J136" s="371">
        <v>0.74772501220284715</v>
      </c>
      <c r="K136" s="371">
        <v>0.57640560240971872</v>
      </c>
      <c r="L136" s="371">
        <v>0.65008263404951883</v>
      </c>
      <c r="M136" s="371">
        <v>0.59650410699059597</v>
      </c>
      <c r="N136" s="371">
        <v>0.64366011916459775</v>
      </c>
      <c r="O136" s="371">
        <v>0.68778407963169874</v>
      </c>
      <c r="P136" s="371">
        <v>0.52179224384196832</v>
      </c>
      <c r="Q136" s="371">
        <v>0.47998290859530091</v>
      </c>
      <c r="S136">
        <f t="shared" si="3"/>
        <v>-1.8512240556391654E-2</v>
      </c>
    </row>
    <row r="137" spans="1:19" x14ac:dyDescent="0.3">
      <c r="A137" s="198" t="s">
        <v>360</v>
      </c>
      <c r="B137" s="198" t="s">
        <v>383</v>
      </c>
      <c r="C137" s="371">
        <v>0.70681405707467759</v>
      </c>
      <c r="D137" s="371">
        <v>0.7227705762434552</v>
      </c>
      <c r="E137" s="371">
        <v>0.72301488589451701</v>
      </c>
      <c r="F137" s="371">
        <v>0.72031166426571591</v>
      </c>
      <c r="G137" s="371">
        <v>0.70794799524653051</v>
      </c>
      <c r="H137" s="371">
        <v>0.6676336719201289</v>
      </c>
      <c r="I137" s="371">
        <v>0.69062884201599528</v>
      </c>
      <c r="J137" s="371">
        <v>0.70744298163740604</v>
      </c>
      <c r="K137" s="371">
        <v>0.69126062466137661</v>
      </c>
      <c r="L137" s="371">
        <v>0.74184131357504079</v>
      </c>
      <c r="M137" s="371">
        <v>0.70672138630202719</v>
      </c>
      <c r="N137" s="371">
        <v>0.69101261278313408</v>
      </c>
      <c r="O137" s="371">
        <v>0.67577428865642708</v>
      </c>
      <c r="P137" s="371">
        <v>0.65295880558989283</v>
      </c>
      <c r="Q137" s="371">
        <v>0.6673692259969749</v>
      </c>
      <c r="S137">
        <f t="shared" si="3"/>
        <v>-3.9861798246946054E-3</v>
      </c>
    </row>
    <row r="138" spans="1:19" x14ac:dyDescent="0.3">
      <c r="A138" s="198" t="s">
        <v>361</v>
      </c>
      <c r="B138" s="198" t="s">
        <v>383</v>
      </c>
      <c r="C138" s="371">
        <v>0.65161054737328994</v>
      </c>
      <c r="D138" s="371">
        <v>0.70673316416873311</v>
      </c>
      <c r="E138" s="371">
        <v>0.70522373139226679</v>
      </c>
      <c r="F138" s="371">
        <v>0.70322660732276021</v>
      </c>
      <c r="G138" s="371">
        <v>0.65841094025870339</v>
      </c>
      <c r="H138" s="371">
        <v>0.56880497309231082</v>
      </c>
      <c r="I138" s="371">
        <v>0.59652155625578962</v>
      </c>
      <c r="J138" s="371">
        <v>0.5980643302533083</v>
      </c>
      <c r="K138" s="371">
        <v>0.60417713421690356</v>
      </c>
      <c r="L138" s="371">
        <v>0.53889483382366732</v>
      </c>
      <c r="M138" s="371">
        <v>0.4964532411883088</v>
      </c>
      <c r="N138" s="371">
        <v>0.46913916755357371</v>
      </c>
      <c r="O138" s="371">
        <v>0.45216567018886378</v>
      </c>
      <c r="P138" s="371">
        <v>0.45594784552473833</v>
      </c>
      <c r="Q138" s="371">
        <v>0.48022100606538409</v>
      </c>
      <c r="S138">
        <f t="shared" si="3"/>
        <v>-1.8787464602546825E-2</v>
      </c>
    </row>
    <row r="139" spans="1:19" x14ac:dyDescent="0.3">
      <c r="A139" s="198" t="s">
        <v>362</v>
      </c>
      <c r="B139" s="198" t="s">
        <v>383</v>
      </c>
      <c r="C139" s="371">
        <v>0.79950961079964689</v>
      </c>
      <c r="D139" s="371">
        <v>0.82523037453649351</v>
      </c>
      <c r="E139" s="371">
        <v>0.77984951175392514</v>
      </c>
      <c r="F139" s="371">
        <v>0.74444354248593647</v>
      </c>
      <c r="G139" s="371">
        <v>0.72262496148166</v>
      </c>
      <c r="H139" s="371">
        <v>0.65885570391691362</v>
      </c>
      <c r="I139" s="371">
        <v>0.66032783407337436</v>
      </c>
      <c r="J139" s="371">
        <v>0.66781293156181165</v>
      </c>
      <c r="K139" s="371">
        <v>0.62749766633370063</v>
      </c>
      <c r="L139" s="371">
        <v>0.57618314779214619</v>
      </c>
      <c r="M139" s="371">
        <v>0.52272893995392111</v>
      </c>
      <c r="N139" s="371">
        <v>0.48704413516302753</v>
      </c>
      <c r="O139" s="371">
        <v>0.44052754661764881</v>
      </c>
      <c r="P139" s="371">
        <v>0.42128320807997988</v>
      </c>
      <c r="Q139" s="371">
        <v>0.41068203325280145</v>
      </c>
      <c r="S139">
        <f t="shared" si="3"/>
        <v>-3.4738041946018733E-2</v>
      </c>
    </row>
    <row r="140" spans="1:19" x14ac:dyDescent="0.3">
      <c r="A140" s="198" t="s">
        <v>363</v>
      </c>
      <c r="B140" s="198" t="s">
        <v>383</v>
      </c>
      <c r="C140" s="371">
        <v>1.446224555441523</v>
      </c>
      <c r="D140" s="371">
        <v>1.4643807252621894</v>
      </c>
      <c r="E140" s="371">
        <v>1.4226249680023841</v>
      </c>
      <c r="F140" s="371">
        <v>1.401696186693699</v>
      </c>
      <c r="G140" s="371">
        <v>1.3626051781347446</v>
      </c>
      <c r="H140" s="371">
        <v>1.2573436676006837</v>
      </c>
      <c r="I140" s="371">
        <v>1.2657825660039099</v>
      </c>
      <c r="J140" s="371">
        <v>1.2930398860925554</v>
      </c>
      <c r="K140" s="371">
        <v>1.2494822721142014</v>
      </c>
      <c r="L140" s="371">
        <v>1.1528856170162061</v>
      </c>
      <c r="M140" s="371">
        <v>1.0185377329007039</v>
      </c>
      <c r="N140" s="371">
        <v>0.95409390358985613</v>
      </c>
      <c r="O140" s="371">
        <v>0.93613252654373491</v>
      </c>
      <c r="P140" s="371">
        <v>0.92000904875279088</v>
      </c>
      <c r="Q140" s="371">
        <v>0.93014667180500676</v>
      </c>
      <c r="S140">
        <f t="shared" si="3"/>
        <v>-2.548892275085381E-2</v>
      </c>
    </row>
    <row r="141" spans="1:19" x14ac:dyDescent="0.3">
      <c r="A141" s="198" t="s">
        <v>364</v>
      </c>
      <c r="B141" s="198" t="s">
        <v>383</v>
      </c>
      <c r="C141" s="371">
        <v>1.4196391790703387</v>
      </c>
      <c r="D141" s="371">
        <v>1.3406818361044612</v>
      </c>
      <c r="E141" s="371">
        <v>1.2874351683880576</v>
      </c>
      <c r="F141" s="371">
        <v>1.2413950506121258</v>
      </c>
      <c r="G141" s="371">
        <v>1.2026812023761946</v>
      </c>
      <c r="H141" s="371">
        <v>1.1181780600825535</v>
      </c>
      <c r="I141" s="371">
        <v>1.1472675222149598</v>
      </c>
      <c r="J141" s="371">
        <v>1.1918494467876615</v>
      </c>
      <c r="K141" s="371">
        <v>1.1724182780827159</v>
      </c>
      <c r="L141" s="371">
        <v>1.1060507580712087</v>
      </c>
      <c r="M141" s="371">
        <v>1.0084245382646344</v>
      </c>
      <c r="N141" s="371">
        <v>0.96007514669581251</v>
      </c>
      <c r="O141" s="371">
        <v>0.92959226413099794</v>
      </c>
      <c r="P141" s="371">
        <v>0.92019211955981883</v>
      </c>
      <c r="Q141" s="371">
        <v>0.94101911196563048</v>
      </c>
      <c r="S141">
        <f t="shared" si="3"/>
        <v>-2.4081575201893208E-2</v>
      </c>
    </row>
    <row r="142" spans="1:19" x14ac:dyDescent="0.3">
      <c r="A142" s="198" t="s">
        <v>365</v>
      </c>
      <c r="B142" s="198" t="s">
        <v>383</v>
      </c>
      <c r="C142" s="371">
        <v>5.7845946519045581</v>
      </c>
      <c r="D142" s="371">
        <v>5.8418820039674069</v>
      </c>
      <c r="E142" s="371">
        <v>5.8396176405775932</v>
      </c>
      <c r="F142" s="371">
        <v>5.7234514917421215</v>
      </c>
      <c r="G142" s="371">
        <v>5.6574250503229582</v>
      </c>
      <c r="H142" s="371">
        <v>5.8057991632528827</v>
      </c>
      <c r="I142" s="371">
        <v>5.6637836875220833</v>
      </c>
      <c r="J142" s="371">
        <v>5.7503846112838257</v>
      </c>
      <c r="K142" s="371">
        <v>5.5719388230498144</v>
      </c>
      <c r="L142" s="371">
        <v>5.8230244593915819</v>
      </c>
      <c r="M142" s="371">
        <v>5.9055347417045407</v>
      </c>
      <c r="N142" s="371">
        <v>5.8660706509809222</v>
      </c>
      <c r="O142" s="371">
        <v>5.9862634771655268</v>
      </c>
      <c r="P142" s="371">
        <v>5.7831565767606063</v>
      </c>
      <c r="Q142" s="371">
        <v>6.0399768247247811</v>
      </c>
      <c r="S142">
        <f t="shared" si="3"/>
        <v>3.1534765822990021E-3</v>
      </c>
    </row>
    <row r="143" spans="1:19" x14ac:dyDescent="0.3">
      <c r="A143" s="198" t="s">
        <v>366</v>
      </c>
      <c r="B143" s="198" t="s">
        <v>383</v>
      </c>
      <c r="C143" s="371">
        <v>37.934160872041296</v>
      </c>
      <c r="D143" s="371">
        <v>36.992297636273058</v>
      </c>
      <c r="E143" s="371">
        <v>35.857425977728354</v>
      </c>
      <c r="F143" s="371">
        <v>32.960341803613183</v>
      </c>
      <c r="G143" s="371">
        <v>31.445947900920526</v>
      </c>
      <c r="H143" s="371">
        <v>29.763612221163157</v>
      </c>
      <c r="I143" s="371">
        <v>26.048593193983724</v>
      </c>
      <c r="J143" s="371">
        <v>25.861329225695492</v>
      </c>
      <c r="K143" s="371">
        <v>25.457094352659151</v>
      </c>
      <c r="L143" s="371">
        <v>25.418232855341213</v>
      </c>
      <c r="M143" s="371">
        <v>25.380706133568221</v>
      </c>
      <c r="N143" s="371">
        <v>25.818633973914036</v>
      </c>
      <c r="O143" s="371">
        <v>25.508559284206285</v>
      </c>
      <c r="P143" s="371">
        <v>23.604923335035554</v>
      </c>
      <c r="Q143" s="371">
        <v>23.628451979670505</v>
      </c>
      <c r="S143">
        <f t="shared" si="3"/>
        <v>-2.6937101703709568E-2</v>
      </c>
    </row>
    <row r="144" spans="1:19" x14ac:dyDescent="0.3">
      <c r="A144" s="198" t="s">
        <v>367</v>
      </c>
      <c r="B144" s="198" t="s">
        <v>383</v>
      </c>
      <c r="C144" s="371">
        <v>26.715731790170462</v>
      </c>
      <c r="D144" s="371">
        <v>26.568800196988011</v>
      </c>
      <c r="E144" s="371">
        <v>26.328612139720242</v>
      </c>
      <c r="F144" s="371">
        <v>26.223829302523733</v>
      </c>
      <c r="G144" s="371">
        <v>26.197997404918336</v>
      </c>
      <c r="H144" s="371">
        <v>26.067380154584512</v>
      </c>
      <c r="I144" s="371">
        <v>26.789876109447398</v>
      </c>
      <c r="J144" s="371">
        <v>27.715378037620063</v>
      </c>
      <c r="K144" s="371">
        <v>26.232774917101356</v>
      </c>
      <c r="L144" s="371">
        <v>26.350842653034938</v>
      </c>
      <c r="M144" s="371">
        <v>27.148378588319208</v>
      </c>
      <c r="N144" s="371">
        <v>25.86595493563425</v>
      </c>
      <c r="O144" s="371">
        <v>25.117966478688643</v>
      </c>
      <c r="P144" s="371">
        <v>24.98087409172215</v>
      </c>
      <c r="Q144" s="371">
        <v>25.085688402244163</v>
      </c>
      <c r="S144">
        <f t="shared" si="3"/>
        <v>-4.3581688677157273E-3</v>
      </c>
    </row>
    <row r="145" spans="1:19" x14ac:dyDescent="0.3">
      <c r="A145" s="198" t="s">
        <v>368</v>
      </c>
      <c r="B145" s="198" t="s">
        <v>383</v>
      </c>
      <c r="C145" s="371">
        <v>2.1229444350330606</v>
      </c>
      <c r="D145" s="371">
        <v>2.1858031309710717</v>
      </c>
      <c r="E145" s="371">
        <v>2.1320401162060647</v>
      </c>
      <c r="F145" s="371">
        <v>2.0554225265739312</v>
      </c>
      <c r="G145" s="371">
        <v>2.3742431385772531</v>
      </c>
      <c r="H145" s="371">
        <v>2.3704724306714251</v>
      </c>
      <c r="I145" s="371">
        <v>2.2833268697576319</v>
      </c>
      <c r="J145" s="371">
        <v>2.3805278259190459</v>
      </c>
      <c r="K145" s="371">
        <v>2.3103006844428888</v>
      </c>
      <c r="L145" s="371">
        <v>2.3597546052719696</v>
      </c>
      <c r="M145" s="371">
        <v>2.4785859564267732</v>
      </c>
      <c r="N145" s="371">
        <v>2.4043233217469235</v>
      </c>
      <c r="O145" s="371">
        <v>2.5167303642472731</v>
      </c>
      <c r="P145" s="371">
        <v>2.4332828425991782</v>
      </c>
      <c r="Q145" s="371">
        <v>2.4998329347889965</v>
      </c>
      <c r="S145">
        <f t="shared" si="3"/>
        <v>1.2680787438982008E-2</v>
      </c>
    </row>
    <row r="146" spans="1:19" x14ac:dyDescent="0.3">
      <c r="A146" s="198" t="s">
        <v>369</v>
      </c>
      <c r="B146" s="198" t="s">
        <v>383</v>
      </c>
      <c r="C146" s="371">
        <v>0.76886646981404705</v>
      </c>
      <c r="D146" s="371">
        <v>0.70454173189229907</v>
      </c>
      <c r="E146" s="371">
        <v>0.71949752871309913</v>
      </c>
      <c r="F146" s="371">
        <v>0.68611964200790299</v>
      </c>
      <c r="G146" s="371">
        <v>0.70929639175439541</v>
      </c>
      <c r="H146" s="371">
        <v>0.65454194016410705</v>
      </c>
      <c r="I146" s="371">
        <v>0.63475487629498506</v>
      </c>
      <c r="J146" s="371">
        <v>0.56344059565800675</v>
      </c>
      <c r="K146" s="371">
        <v>0.54962587143688779</v>
      </c>
      <c r="L146" s="371">
        <v>0.56912311269488747</v>
      </c>
      <c r="M146" s="371">
        <v>0.50390554912474184</v>
      </c>
      <c r="N146" s="371">
        <v>0.47436216458453412</v>
      </c>
      <c r="O146" s="371">
        <v>0.45441605111897648</v>
      </c>
      <c r="P146" s="371">
        <v>0.43633707727079862</v>
      </c>
      <c r="Q146" s="371">
        <v>0.42985268631370466</v>
      </c>
      <c r="S146">
        <f t="shared" si="3"/>
        <v>-3.1494766907810404E-2</v>
      </c>
    </row>
    <row r="147" spans="1:19" x14ac:dyDescent="0.3">
      <c r="A147" s="198" t="s">
        <v>370</v>
      </c>
      <c r="B147" s="198" t="s">
        <v>383</v>
      </c>
      <c r="C147" s="371">
        <v>0.39026415355035748</v>
      </c>
      <c r="D147" s="371">
        <v>0.39105057361588785</v>
      </c>
      <c r="E147" s="371">
        <v>0.36928625271596555</v>
      </c>
      <c r="F147" s="371">
        <v>0.35901968327869749</v>
      </c>
      <c r="G147" s="371">
        <v>0.33113307050681839</v>
      </c>
      <c r="H147" s="371">
        <v>0.29286859851461361</v>
      </c>
      <c r="I147" s="371">
        <v>0.29177797558357049</v>
      </c>
      <c r="J147" s="371">
        <v>0.29868082636364557</v>
      </c>
      <c r="K147" s="371">
        <v>0.29020836840451192</v>
      </c>
      <c r="L147" s="371">
        <v>0.26600477549860785</v>
      </c>
      <c r="M147" s="371">
        <v>0.23489360829412367</v>
      </c>
      <c r="N147" s="371">
        <v>0.21865593642713602</v>
      </c>
      <c r="O147" s="371">
        <v>0.2028196283561895</v>
      </c>
      <c r="P147" s="371">
        <v>0.19794825830942292</v>
      </c>
      <c r="Q147" s="371">
        <v>0.18964237442788068</v>
      </c>
      <c r="S147">
        <f t="shared" si="3"/>
        <v>-3.6719045164182201E-2</v>
      </c>
    </row>
    <row r="148" spans="1:19" x14ac:dyDescent="0.3">
      <c r="A148" s="198" t="s">
        <v>371</v>
      </c>
      <c r="B148" s="198" t="s">
        <v>383</v>
      </c>
      <c r="C148" s="371">
        <v>0.1409964245790585</v>
      </c>
      <c r="D148" s="371">
        <v>0.14439320564947894</v>
      </c>
      <c r="E148" s="371">
        <v>0.14063164520472649</v>
      </c>
      <c r="F148" s="371">
        <v>0.13509166535454392</v>
      </c>
      <c r="G148" s="371">
        <v>0.12889583486092351</v>
      </c>
      <c r="H148" s="371">
        <v>0.11690815269898912</v>
      </c>
      <c r="I148" s="371">
        <v>0.11608242310919194</v>
      </c>
      <c r="J148" s="371">
        <v>0.11967779600337494</v>
      </c>
      <c r="K148" s="371">
        <v>0.12119155409114757</v>
      </c>
      <c r="L148" s="371">
        <v>0.11743942535448604</v>
      </c>
      <c r="M148" s="371">
        <v>0.12178078876475229</v>
      </c>
      <c r="N148" s="371">
        <v>0.12048154605461525</v>
      </c>
      <c r="O148" s="371">
        <v>0.11657170991065724</v>
      </c>
      <c r="P148" s="371">
        <v>9.7986345475288034E-2</v>
      </c>
      <c r="Q148" s="371">
        <v>9.7973538052665676E-2</v>
      </c>
      <c r="S148">
        <f t="shared" si="3"/>
        <v>-2.1795328019758878E-2</v>
      </c>
    </row>
    <row r="149" spans="1:19" x14ac:dyDescent="0.3">
      <c r="A149" s="198" t="s">
        <v>372</v>
      </c>
      <c r="B149" s="198" t="s">
        <v>383</v>
      </c>
      <c r="C149" s="371">
        <v>0.83315093747899083</v>
      </c>
      <c r="D149" s="371">
        <v>0.82949136163512505</v>
      </c>
      <c r="E149" s="371">
        <v>0.80494352018793058</v>
      </c>
      <c r="F149" s="371">
        <v>0.79704439629920842</v>
      </c>
      <c r="G149" s="371">
        <v>0.77209274057586819</v>
      </c>
      <c r="H149" s="371">
        <v>0.72002469357120613</v>
      </c>
      <c r="I149" s="371">
        <v>0.70934411155223498</v>
      </c>
      <c r="J149" s="371">
        <v>0.71335502524790706</v>
      </c>
      <c r="K149" s="371">
        <v>0.6943767987662407</v>
      </c>
      <c r="L149" s="371">
        <v>0.66225432726145106</v>
      </c>
      <c r="M149" s="371">
        <v>0.59535196733365403</v>
      </c>
      <c r="N149" s="371">
        <v>0.56441810142975191</v>
      </c>
      <c r="O149" s="371">
        <v>0.53200285626341559</v>
      </c>
      <c r="P149" s="371">
        <v>0.51764878653532875</v>
      </c>
      <c r="Q149" s="371">
        <v>0.51290373038879455</v>
      </c>
      <c r="S149">
        <f t="shared" si="3"/>
        <v>-2.7455769990079877E-2</v>
      </c>
    </row>
    <row r="150" spans="1:19" x14ac:dyDescent="0.3">
      <c r="A150" s="198" t="s">
        <v>373</v>
      </c>
      <c r="B150" s="198" t="s">
        <v>383</v>
      </c>
      <c r="C150" s="371">
        <v>1.188054173776091</v>
      </c>
      <c r="D150" s="371">
        <v>1.2133749217514826</v>
      </c>
      <c r="E150" s="371">
        <v>1.2293234237135575</v>
      </c>
      <c r="F150" s="371">
        <v>1.2591481738533437</v>
      </c>
      <c r="G150" s="371">
        <v>1.23382876392151</v>
      </c>
      <c r="H150" s="371">
        <v>1.1449859659635278</v>
      </c>
      <c r="I150" s="371">
        <v>1.1773096254040609</v>
      </c>
      <c r="J150" s="371">
        <v>1.0967878132962667</v>
      </c>
      <c r="K150" s="371">
        <v>1.0769636298652006</v>
      </c>
      <c r="L150" s="371">
        <v>1.0096199030034558</v>
      </c>
      <c r="M150" s="371">
        <v>0.93735404731980931</v>
      </c>
      <c r="N150" s="371">
        <v>0.88926193827899258</v>
      </c>
      <c r="O150" s="371">
        <v>0.84704779622647475</v>
      </c>
      <c r="P150" s="371">
        <v>0.82145462265632119</v>
      </c>
      <c r="Q150" s="371">
        <v>0.83999467485834667</v>
      </c>
      <c r="S150">
        <f t="shared" si="3"/>
        <v>-2.0926144050165539E-2</v>
      </c>
    </row>
    <row r="151" spans="1:19" x14ac:dyDescent="0.3">
      <c r="A151" s="198" t="s">
        <v>374</v>
      </c>
      <c r="B151" s="198" t="s">
        <v>383</v>
      </c>
      <c r="C151" s="371">
        <v>0.85574008917318845</v>
      </c>
      <c r="D151" s="371">
        <v>0.89468733921139565</v>
      </c>
      <c r="E151" s="371">
        <v>0.89302357080934547</v>
      </c>
      <c r="F151" s="371">
        <v>0.86360083987968606</v>
      </c>
      <c r="G151" s="371">
        <v>0.8440303344467589</v>
      </c>
      <c r="H151" s="371">
        <v>0.83319500407416824</v>
      </c>
      <c r="I151" s="371">
        <v>0.8489841047121085</v>
      </c>
      <c r="J151" s="371">
        <v>0.8783471403593619</v>
      </c>
      <c r="K151" s="371">
        <v>0.90176177654162815</v>
      </c>
      <c r="L151" s="371">
        <v>0.87838587256039136</v>
      </c>
      <c r="M151" s="371">
        <v>0.85785887021101315</v>
      </c>
      <c r="N151" s="371">
        <v>0.84812637305127003</v>
      </c>
      <c r="O151" s="371">
        <v>0.82513106885915921</v>
      </c>
      <c r="P151" s="371">
        <v>0.84202288591120689</v>
      </c>
      <c r="Q151" s="371">
        <v>0.85008308479357209</v>
      </c>
      <c r="S151">
        <f t="shared" si="3"/>
        <v>-4.7218979981594706E-4</v>
      </c>
    </row>
    <row r="152" spans="1:19" x14ac:dyDescent="0.3">
      <c r="A152" s="198" t="s">
        <v>375</v>
      </c>
      <c r="B152" s="198" t="s">
        <v>383</v>
      </c>
      <c r="C152" s="371">
        <v>1.0899935382020292</v>
      </c>
      <c r="D152" s="371">
        <v>1.0794120603730522</v>
      </c>
      <c r="E152" s="371">
        <v>1.0621939904932913</v>
      </c>
      <c r="F152" s="371">
        <v>1.08098506648033</v>
      </c>
      <c r="G152" s="371">
        <v>1.0309042029489681</v>
      </c>
      <c r="H152" s="371">
        <v>0.96562095012788807</v>
      </c>
      <c r="I152" s="371">
        <v>0.9759940916694444</v>
      </c>
      <c r="J152" s="371">
        <v>1.0121111492679689</v>
      </c>
      <c r="K152" s="371">
        <v>0.99062717709838399</v>
      </c>
      <c r="L152" s="371">
        <v>0.92367466129088516</v>
      </c>
      <c r="M152" s="371">
        <v>0.82660471051953577</v>
      </c>
      <c r="N152" s="371">
        <v>0.79311826901617344</v>
      </c>
      <c r="O152" s="371">
        <v>0.75362185353498801</v>
      </c>
      <c r="P152" s="371">
        <v>0.74518400210940172</v>
      </c>
      <c r="Q152" s="371">
        <v>0.75385614181159932</v>
      </c>
      <c r="S152">
        <f t="shared" si="3"/>
        <v>-2.2027482903699245E-2</v>
      </c>
    </row>
    <row r="153" spans="1:19" x14ac:dyDescent="0.3">
      <c r="A153" s="198" t="s">
        <v>376</v>
      </c>
      <c r="B153" s="198" t="s">
        <v>383</v>
      </c>
      <c r="C153" s="371">
        <v>1.1493987832688457</v>
      </c>
      <c r="D153" s="371">
        <v>1.1737860075312971</v>
      </c>
      <c r="E153" s="371">
        <v>1.1936830991238718</v>
      </c>
      <c r="F153" s="371">
        <v>1.1669876388886751</v>
      </c>
      <c r="G153" s="371">
        <v>1.1358084209938066</v>
      </c>
      <c r="H153" s="371">
        <v>1.0397880554918142</v>
      </c>
      <c r="I153" s="371">
        <v>1.0555258409763975</v>
      </c>
      <c r="J153" s="371">
        <v>1.0882492817835265</v>
      </c>
      <c r="K153" s="371">
        <v>1.0919568464681755</v>
      </c>
      <c r="L153" s="371">
        <v>1.0506014179378114</v>
      </c>
      <c r="M153" s="371">
        <v>0.98112870557456555</v>
      </c>
      <c r="N153" s="371">
        <v>0.94741023077216502</v>
      </c>
      <c r="O153" s="371">
        <v>0.92015855437055172</v>
      </c>
      <c r="P153" s="371">
        <v>0.92576772007057184</v>
      </c>
      <c r="Q153" s="371">
        <v>0.92788804456364082</v>
      </c>
      <c r="S153">
        <f t="shared" si="3"/>
        <v>-1.3765627606462777E-2</v>
      </c>
    </row>
    <row r="154" spans="1:19" x14ac:dyDescent="0.3">
      <c r="A154" s="198" t="s">
        <v>377</v>
      </c>
      <c r="B154" s="198" t="s">
        <v>383</v>
      </c>
      <c r="C154" s="371">
        <v>0</v>
      </c>
      <c r="D154" s="371">
        <v>0</v>
      </c>
      <c r="E154" s="371">
        <v>0</v>
      </c>
      <c r="F154" s="371">
        <v>0</v>
      </c>
      <c r="G154" s="371">
        <v>0</v>
      </c>
      <c r="H154" s="371">
        <v>0</v>
      </c>
      <c r="I154" s="371">
        <v>0</v>
      </c>
      <c r="J154" s="371">
        <v>0</v>
      </c>
      <c r="K154" s="371">
        <v>0</v>
      </c>
      <c r="L154" s="371">
        <v>0</v>
      </c>
      <c r="M154" s="371">
        <v>0</v>
      </c>
      <c r="N154" s="371">
        <v>0</v>
      </c>
      <c r="O154" s="371">
        <v>0</v>
      </c>
      <c r="P154" s="371">
        <v>0</v>
      </c>
      <c r="Q154" s="371">
        <v>0</v>
      </c>
      <c r="S154" t="e">
        <f t="shared" si="3"/>
        <v>#DIV/0!</v>
      </c>
    </row>
    <row r="155" spans="1:19" x14ac:dyDescent="0.3">
      <c r="A155" s="198" t="s">
        <v>381</v>
      </c>
      <c r="B155" s="198" t="s">
        <v>383</v>
      </c>
      <c r="C155" s="371">
        <v>1.5684240041233639</v>
      </c>
      <c r="D155" s="371">
        <v>1.5730823826140428</v>
      </c>
      <c r="E155" s="371">
        <v>1.5751815947459</v>
      </c>
      <c r="F155" s="371">
        <v>1.5215015338090632</v>
      </c>
      <c r="G155" s="371">
        <v>1.5231645132539757</v>
      </c>
      <c r="H155" s="371">
        <v>1.5686384037861798</v>
      </c>
      <c r="I155" s="371">
        <v>1.5744559913368583</v>
      </c>
      <c r="J155" s="371">
        <v>1.5255667193507039</v>
      </c>
      <c r="K155" s="371">
        <v>1.5531450950363177</v>
      </c>
      <c r="L155" s="371">
        <v>1.6000196815801651</v>
      </c>
      <c r="M155" s="371">
        <v>1.6457498493709251</v>
      </c>
      <c r="N155" s="371">
        <v>1.6358124056952272</v>
      </c>
      <c r="O155" s="371">
        <v>1.6167993069329223</v>
      </c>
      <c r="P155" s="371">
        <v>1.5976487464510023</v>
      </c>
      <c r="Q155" s="371">
        <v>1.5959097248509646</v>
      </c>
      <c r="S155">
        <f t="shared" si="3"/>
        <v>1.2517442739308983E-3</v>
      </c>
    </row>
    <row r="156" spans="1:19" x14ac:dyDescent="0.3">
      <c r="A156" s="198" t="s">
        <v>343</v>
      </c>
      <c r="B156" s="198" t="s">
        <v>384</v>
      </c>
      <c r="C156" s="371">
        <v>0.21503568578605381</v>
      </c>
      <c r="D156" s="371">
        <v>0.23808543700535903</v>
      </c>
      <c r="E156" s="371">
        <v>0.2249828547013219</v>
      </c>
      <c r="F156" s="371">
        <v>0.21602014550226922</v>
      </c>
      <c r="G156" s="371">
        <v>0.25889017338562903</v>
      </c>
      <c r="H156" s="371">
        <v>0.3259500278002751</v>
      </c>
      <c r="I156" s="371">
        <v>0.30655078994607454</v>
      </c>
      <c r="J156" s="371">
        <v>0.29941530067408895</v>
      </c>
      <c r="K156" s="371">
        <v>0.29300627424600661</v>
      </c>
      <c r="L156" s="371">
        <v>0.28471652291169408</v>
      </c>
      <c r="M156" s="371">
        <v>0.28312899573704253</v>
      </c>
      <c r="N156" s="371">
        <v>0.26547839616943431</v>
      </c>
      <c r="O156" s="371">
        <v>0.27608551847790697</v>
      </c>
      <c r="P156" s="371">
        <v>0.26682611690254887</v>
      </c>
      <c r="Q156" s="371">
        <v>0.2602340811751907</v>
      </c>
      <c r="S156">
        <f t="shared" si="3"/>
        <v>1.5013586241317534E-2</v>
      </c>
    </row>
    <row r="157" spans="1:19" x14ac:dyDescent="0.3">
      <c r="A157" s="198" t="s">
        <v>344</v>
      </c>
      <c r="B157" s="198" t="s">
        <v>384</v>
      </c>
      <c r="C157" s="371">
        <v>4.6907813765998396</v>
      </c>
      <c r="D157" s="371">
        <v>4.6746804913245112</v>
      </c>
      <c r="E157" s="371">
        <v>5.5871149255794439</v>
      </c>
      <c r="F157" s="371">
        <v>6.1914402689815997</v>
      </c>
      <c r="G157" s="371">
        <v>5.6431245548298774</v>
      </c>
      <c r="H157" s="371">
        <v>4.7890750283167876</v>
      </c>
      <c r="I157" s="371">
        <v>5.1750699025163049</v>
      </c>
      <c r="J157" s="371">
        <v>5.3052563936235471</v>
      </c>
      <c r="K157" s="371">
        <v>5.3911873883508452</v>
      </c>
      <c r="L157" s="371">
        <v>5.1603590184720733</v>
      </c>
      <c r="M157" s="371">
        <v>4.8220471051869458</v>
      </c>
      <c r="N157" s="371">
        <v>4.6770875345182183</v>
      </c>
      <c r="O157" s="371">
        <v>4.7839099805081213</v>
      </c>
      <c r="P157" s="371">
        <v>4.2016196787038345</v>
      </c>
      <c r="Q157" s="371">
        <v>4.6627757079169498</v>
      </c>
      <c r="S157">
        <f t="shared" si="3"/>
        <v>-4.2645451691690489E-4</v>
      </c>
    </row>
    <row r="158" spans="1:19" x14ac:dyDescent="0.3">
      <c r="A158" s="198" t="s">
        <v>345</v>
      </c>
      <c r="B158" s="198" t="s">
        <v>384</v>
      </c>
      <c r="C158" s="371">
        <v>0.26307121355016561</v>
      </c>
      <c r="D158" s="371">
        <v>0.27482351735400984</v>
      </c>
      <c r="E158" s="371">
        <v>0.27176046941280213</v>
      </c>
      <c r="F158" s="371">
        <v>0.2497142239689453</v>
      </c>
      <c r="G158" s="371">
        <v>0.22989966178122906</v>
      </c>
      <c r="H158" s="371">
        <v>0.36008798415157373</v>
      </c>
      <c r="I158" s="371">
        <v>0.34138601038134442</v>
      </c>
      <c r="J158" s="371">
        <v>0.35473600682539308</v>
      </c>
      <c r="K158" s="371">
        <v>0.36246315037251453</v>
      </c>
      <c r="L158" s="371">
        <v>0.3521274036529059</v>
      </c>
      <c r="M158" s="371">
        <v>0.32192202882420695</v>
      </c>
      <c r="N158" s="371">
        <v>0.33463737309314012</v>
      </c>
      <c r="O158" s="371">
        <v>0.33396681864562816</v>
      </c>
      <c r="P158" s="371">
        <v>0.34726851971209743</v>
      </c>
      <c r="Q158" s="371">
        <v>0.33393465607722361</v>
      </c>
      <c r="S158">
        <f t="shared" si="3"/>
        <v>1.9240700637332211E-2</v>
      </c>
    </row>
    <row r="159" spans="1:19" x14ac:dyDescent="0.3">
      <c r="A159" s="198" t="s">
        <v>346</v>
      </c>
      <c r="B159" s="198" t="s">
        <v>384</v>
      </c>
      <c r="C159" s="371">
        <v>0.22170152798157228</v>
      </c>
      <c r="D159" s="371">
        <v>0.22379747993410981</v>
      </c>
      <c r="E159" s="371">
        <v>0.22194372593124323</v>
      </c>
      <c r="F159" s="371">
        <v>0.20883333924721781</v>
      </c>
      <c r="G159" s="371">
        <v>0.2078195342464195</v>
      </c>
      <c r="H159" s="371">
        <v>0.37449650739686546</v>
      </c>
      <c r="I159" s="371">
        <v>0.35868879703921192</v>
      </c>
      <c r="J159" s="371">
        <v>0.35716516554601063</v>
      </c>
      <c r="K159" s="371">
        <v>0.35225609963601229</v>
      </c>
      <c r="L159" s="371">
        <v>0.33725933736094121</v>
      </c>
      <c r="M159" s="371">
        <v>0.27033511892998141</v>
      </c>
      <c r="N159" s="371">
        <v>0.28071233190325717</v>
      </c>
      <c r="O159" s="371">
        <v>0.23938080094397174</v>
      </c>
      <c r="P159" s="371">
        <v>0.22992445335417921</v>
      </c>
      <c r="Q159" s="371">
        <v>0.23320030953411783</v>
      </c>
      <c r="S159">
        <f t="shared" si="3"/>
        <v>3.7047175404934908E-3</v>
      </c>
    </row>
    <row r="160" spans="1:19" x14ac:dyDescent="0.3">
      <c r="A160" s="198" t="s">
        <v>347</v>
      </c>
      <c r="B160" s="198" t="s">
        <v>384</v>
      </c>
      <c r="C160" s="371">
        <v>9.3549310250431145E-2</v>
      </c>
      <c r="D160" s="371">
        <v>8.5692002026442546E-2</v>
      </c>
      <c r="E160" s="371">
        <v>7.3044511917604638E-2</v>
      </c>
      <c r="F160" s="371">
        <v>7.1365648833244449E-2</v>
      </c>
      <c r="G160" s="371">
        <v>7.1425566818903483E-2</v>
      </c>
      <c r="H160" s="371">
        <v>0.13274807570637964</v>
      </c>
      <c r="I160" s="371">
        <v>0.12685016213423064</v>
      </c>
      <c r="J160" s="371">
        <v>0.13308724152757009</v>
      </c>
      <c r="K160" s="371">
        <v>0.1352147717183019</v>
      </c>
      <c r="L160" s="371">
        <v>0.13128698330208274</v>
      </c>
      <c r="M160" s="371">
        <v>0.11008525329131127</v>
      </c>
      <c r="N160" s="371">
        <v>0.11462176247199041</v>
      </c>
      <c r="O160" s="371">
        <v>8.3617419920913358E-2</v>
      </c>
      <c r="P160" s="371">
        <v>8.4010515158935817E-2</v>
      </c>
      <c r="Q160" s="371">
        <v>8.239602053061558E-2</v>
      </c>
      <c r="S160">
        <f t="shared" si="3"/>
        <v>-8.5159746157692905E-3</v>
      </c>
    </row>
    <row r="161" spans="1:19" x14ac:dyDescent="0.3">
      <c r="A161" s="198" t="s">
        <v>348</v>
      </c>
      <c r="B161" s="198" t="s">
        <v>384</v>
      </c>
      <c r="C161" s="371">
        <v>0.16492387728107027</v>
      </c>
      <c r="D161" s="371">
        <v>0.16491848452458757</v>
      </c>
      <c r="E161" s="371">
        <v>0.17214935197061923</v>
      </c>
      <c r="F161" s="371">
        <v>0.15540987441108312</v>
      </c>
      <c r="G161" s="371">
        <v>0.1865545041278503</v>
      </c>
      <c r="H161" s="371">
        <v>0.29532803353441145</v>
      </c>
      <c r="I161" s="371">
        <v>0.27369653544345368</v>
      </c>
      <c r="J161" s="371">
        <v>0.27654305363553544</v>
      </c>
      <c r="K161" s="371">
        <v>0.25044299075958315</v>
      </c>
      <c r="L161" s="371">
        <v>0.26587423710329761</v>
      </c>
      <c r="M161" s="371">
        <v>0.24614252504824943</v>
      </c>
      <c r="N161" s="371">
        <v>0.24691931653079091</v>
      </c>
      <c r="O161" s="371">
        <v>0.2211512839987132</v>
      </c>
      <c r="P161" s="371">
        <v>0.24082680160621636</v>
      </c>
      <c r="Q161" s="371">
        <v>0.24657379451326117</v>
      </c>
      <c r="S161">
        <f t="shared" si="3"/>
        <v>3.5362599044510196E-2</v>
      </c>
    </row>
    <row r="162" spans="1:19" x14ac:dyDescent="0.3">
      <c r="A162" s="198" t="s">
        <v>349</v>
      </c>
      <c r="B162" s="198" t="s">
        <v>384</v>
      </c>
      <c r="C162" s="371">
        <v>0.49244349978622609</v>
      </c>
      <c r="D162" s="371">
        <v>0.50351672823531035</v>
      </c>
      <c r="E162" s="371">
        <v>0.46532168593178991</v>
      </c>
      <c r="F162" s="371">
        <v>0.41659166834751399</v>
      </c>
      <c r="G162" s="371">
        <v>0.4086323731686502</v>
      </c>
      <c r="H162" s="371">
        <v>0.61331765871940802</v>
      </c>
      <c r="I162" s="371">
        <v>0.55917685967485775</v>
      </c>
      <c r="J162" s="371">
        <v>0.57854239292315834</v>
      </c>
      <c r="K162" s="371">
        <v>0.5518005251519551</v>
      </c>
      <c r="L162" s="371">
        <v>0.50419091882615108</v>
      </c>
      <c r="M162" s="371">
        <v>0.46497936329519063</v>
      </c>
      <c r="N162" s="371">
        <v>0.48430099601694454</v>
      </c>
      <c r="O162" s="371">
        <v>0.46559304519517303</v>
      </c>
      <c r="P162" s="371">
        <v>0.46753885808999252</v>
      </c>
      <c r="Q162" s="371">
        <v>0.46051132438150738</v>
      </c>
      <c r="S162">
        <f t="shared" si="3"/>
        <v>-4.6317388142107004E-3</v>
      </c>
    </row>
    <row r="163" spans="1:19" x14ac:dyDescent="0.3">
      <c r="A163" s="198" t="s">
        <v>350</v>
      </c>
      <c r="B163" s="198" t="s">
        <v>384</v>
      </c>
      <c r="C163" s="371">
        <v>3.0013130912038961</v>
      </c>
      <c r="D163" s="371">
        <v>3.0136097520997716</v>
      </c>
      <c r="E163" s="371">
        <v>3.0187830548072707</v>
      </c>
      <c r="F163" s="371">
        <v>3.0860044083105795</v>
      </c>
      <c r="G163" s="371">
        <v>2.7827190716347494</v>
      </c>
      <c r="H163" s="371">
        <v>2.8832010213385604</v>
      </c>
      <c r="I163" s="371">
        <v>2.5713728213822455</v>
      </c>
      <c r="J163" s="371">
        <v>2.5578683776855899</v>
      </c>
      <c r="K163" s="371">
        <v>2.5893407230386298</v>
      </c>
      <c r="L163" s="371">
        <v>2.3350796608400692</v>
      </c>
      <c r="M163" s="371">
        <v>2.3657057558749415</v>
      </c>
      <c r="N163" s="371">
        <v>2.1276158587249352</v>
      </c>
      <c r="O163" s="371">
        <v>2.2773583161358864</v>
      </c>
      <c r="P163" s="371">
        <v>1.8019412329015241</v>
      </c>
      <c r="Q163" s="371">
        <v>2.0365279736233033</v>
      </c>
      <c r="S163">
        <f t="shared" si="3"/>
        <v>-2.2961024255115408E-2</v>
      </c>
    </row>
    <row r="164" spans="1:19" x14ac:dyDescent="0.3">
      <c r="A164" s="198" t="s">
        <v>351</v>
      </c>
      <c r="B164" s="198" t="s">
        <v>384</v>
      </c>
      <c r="C164" s="371">
        <v>1.4720283824991145</v>
      </c>
      <c r="D164" s="371">
        <v>1.5052003901403945</v>
      </c>
      <c r="E164" s="371">
        <v>1.2273946833603371</v>
      </c>
      <c r="F164" s="371">
        <v>1.0698578280829782</v>
      </c>
      <c r="G164" s="371">
        <v>0.99306009579118193</v>
      </c>
      <c r="H164" s="371">
        <v>1.7935253915292202</v>
      </c>
      <c r="I164" s="371">
        <v>1.6220540746157186</v>
      </c>
      <c r="J164" s="371">
        <v>1.6494410859171633</v>
      </c>
      <c r="K164" s="371">
        <v>1.5954078706124257</v>
      </c>
      <c r="L164" s="371">
        <v>1.4787828774506468</v>
      </c>
      <c r="M164" s="371">
        <v>1.4343100769756831</v>
      </c>
      <c r="N164" s="371">
        <v>1.3652166052244967</v>
      </c>
      <c r="O164" s="371">
        <v>1.3722674934522641</v>
      </c>
      <c r="P164" s="371">
        <v>1.4433979048814449</v>
      </c>
      <c r="Q164" s="371">
        <v>1.4393643503734865</v>
      </c>
      <c r="S164">
        <f t="shared" si="3"/>
        <v>-1.5849865257825436E-3</v>
      </c>
    </row>
    <row r="165" spans="1:19" x14ac:dyDescent="0.3">
      <c r="A165" s="198" t="s">
        <v>352</v>
      </c>
      <c r="B165" s="198" t="s">
        <v>384</v>
      </c>
      <c r="C165" s="371">
        <v>1.0293817265575258</v>
      </c>
      <c r="D165" s="371">
        <v>0.96345901762561437</v>
      </c>
      <c r="E165" s="371">
        <v>0.80848721725030015</v>
      </c>
      <c r="F165" s="371">
        <v>0.74479884631304349</v>
      </c>
      <c r="G165" s="371">
        <v>0.75744060191859752</v>
      </c>
      <c r="H165" s="371">
        <v>1.1443065304809965</v>
      </c>
      <c r="I165" s="371">
        <v>1.1112397447609332</v>
      </c>
      <c r="J165" s="371">
        <v>1.1054866360049462</v>
      </c>
      <c r="K165" s="371">
        <v>1.0595606692803112</v>
      </c>
      <c r="L165" s="371">
        <v>0.89051515503643963</v>
      </c>
      <c r="M165" s="371">
        <v>0.916813834866961</v>
      </c>
      <c r="N165" s="371">
        <v>0.95618361590855039</v>
      </c>
      <c r="O165" s="371">
        <v>1.0263668669644439</v>
      </c>
      <c r="P165" s="371">
        <v>1.0205827126886939</v>
      </c>
      <c r="Q165" s="371">
        <v>0.98850677153556199</v>
      </c>
      <c r="S165">
        <f t="shared" si="3"/>
        <v>-2.8363041319859933E-3</v>
      </c>
    </row>
    <row r="166" spans="1:19" x14ac:dyDescent="0.3">
      <c r="A166" s="198" t="s">
        <v>353</v>
      </c>
      <c r="B166" s="198" t="s">
        <v>384</v>
      </c>
      <c r="C166" s="371">
        <v>1.3434388215425517</v>
      </c>
      <c r="D166" s="371">
        <v>1.3321895549088403</v>
      </c>
      <c r="E166" s="371">
        <v>1.2478116049949717</v>
      </c>
      <c r="F166" s="371">
        <v>1.1401006559973619</v>
      </c>
      <c r="G166" s="371">
        <v>1.0459696896128106</v>
      </c>
      <c r="H166" s="371">
        <v>1.6702388734857427</v>
      </c>
      <c r="I166" s="371">
        <v>1.6313622184199437</v>
      </c>
      <c r="J166" s="371">
        <v>1.616916337047098</v>
      </c>
      <c r="K166" s="371">
        <v>1.6330751267939065</v>
      </c>
      <c r="L166" s="371">
        <v>1.6658242098361133</v>
      </c>
      <c r="M166" s="371">
        <v>1.7203220587904575</v>
      </c>
      <c r="N166" s="371">
        <v>1.7494487873793174</v>
      </c>
      <c r="O166" s="371">
        <v>1.5969640730489476</v>
      </c>
      <c r="P166" s="371">
        <v>1.7302326094995535</v>
      </c>
      <c r="Q166" s="371">
        <v>1.6461143264900595</v>
      </c>
      <c r="S166">
        <f t="shared" si="3"/>
        <v>1.6092790068399265E-2</v>
      </c>
    </row>
    <row r="167" spans="1:19" x14ac:dyDescent="0.3">
      <c r="A167" s="198" t="s">
        <v>354</v>
      </c>
      <c r="B167" s="198" t="s">
        <v>384</v>
      </c>
      <c r="C167" s="371">
        <v>1.3108065204731356</v>
      </c>
      <c r="D167" s="371">
        <v>1.2970726797702823</v>
      </c>
      <c r="E167" s="371">
        <v>1.2232464118554289</v>
      </c>
      <c r="F167" s="371">
        <v>1.1573621173483866</v>
      </c>
      <c r="G167" s="371">
        <v>1.0881253181024007</v>
      </c>
      <c r="H167" s="371">
        <v>1.3578255707345974</v>
      </c>
      <c r="I167" s="371">
        <v>1.2821081524399458</v>
      </c>
      <c r="J167" s="371">
        <v>1.3184894219974421</v>
      </c>
      <c r="K167" s="371">
        <v>1.2981874351653735</v>
      </c>
      <c r="L167" s="371">
        <v>1.3748165507613535</v>
      </c>
      <c r="M167" s="371">
        <v>1.344758899655073</v>
      </c>
      <c r="N167" s="371">
        <v>1.2838653063511276</v>
      </c>
      <c r="O167" s="371">
        <v>1.2020320290082778</v>
      </c>
      <c r="P167" s="371">
        <v>1.2277708817077104</v>
      </c>
      <c r="Q167" s="371">
        <v>1.1200065077483736</v>
      </c>
      <c r="S167">
        <f t="shared" si="3"/>
        <v>-1.0397089215396766E-2</v>
      </c>
    </row>
    <row r="168" spans="1:19" x14ac:dyDescent="0.3">
      <c r="A168" s="198" t="s">
        <v>355</v>
      </c>
      <c r="B168" s="198" t="s">
        <v>384</v>
      </c>
      <c r="C168" s="371">
        <v>0.12021541503389496</v>
      </c>
      <c r="D168" s="371">
        <v>0.12585900520092499</v>
      </c>
      <c r="E168" s="371">
        <v>0.11693052615703729</v>
      </c>
      <c r="F168" s="371">
        <v>0.10233769702234845</v>
      </c>
      <c r="G168" s="371">
        <v>0.10751502036095155</v>
      </c>
      <c r="H168" s="371">
        <v>0.16047071251418615</v>
      </c>
      <c r="I168" s="371">
        <v>0.16435763359568387</v>
      </c>
      <c r="J168" s="371">
        <v>0.17573359055047366</v>
      </c>
      <c r="K168" s="371">
        <v>0.13896859663809286</v>
      </c>
      <c r="L168" s="371">
        <v>0.12862940828249575</v>
      </c>
      <c r="M168" s="371">
        <v>0.13033325871434107</v>
      </c>
      <c r="N168" s="371">
        <v>0.12927142408537162</v>
      </c>
      <c r="O168" s="371">
        <v>0.12075807835585903</v>
      </c>
      <c r="P168" s="371">
        <v>0.11131003163056657</v>
      </c>
      <c r="Q168" s="371">
        <v>0.1228715703315172</v>
      </c>
      <c r="S168">
        <f t="shared" si="3"/>
        <v>1.578211732231637E-3</v>
      </c>
    </row>
    <row r="169" spans="1:19" x14ac:dyDescent="0.3">
      <c r="A169" s="198" t="s">
        <v>356</v>
      </c>
      <c r="B169" s="198" t="s">
        <v>384</v>
      </c>
      <c r="C169" s="371">
        <v>0.11143834233419135</v>
      </c>
      <c r="D169" s="371">
        <v>0.10446346973068762</v>
      </c>
      <c r="E169" s="371">
        <v>8.6303281510609189E-2</v>
      </c>
      <c r="F169" s="371">
        <v>7.6032494060132877E-2</v>
      </c>
      <c r="G169" s="371">
        <v>7.3476513649493425E-2</v>
      </c>
      <c r="H169" s="371">
        <v>0.10598282339115185</v>
      </c>
      <c r="I169" s="371">
        <v>0.10454045158487307</v>
      </c>
      <c r="J169" s="371">
        <v>0.10568435481581273</v>
      </c>
      <c r="K169" s="371">
        <v>9.4587775869015914E-2</v>
      </c>
      <c r="L169" s="371">
        <v>8.0872141104032763E-2</v>
      </c>
      <c r="M169" s="371">
        <v>7.7941746845791096E-2</v>
      </c>
      <c r="N169" s="371">
        <v>7.7338255760584507E-2</v>
      </c>
      <c r="O169" s="371">
        <v>7.139255213764506E-2</v>
      </c>
      <c r="P169" s="371">
        <v>6.7499957597165386E-2</v>
      </c>
      <c r="Q169" s="371">
        <v>6.9688079198573394E-2</v>
      </c>
      <c r="S169">
        <f t="shared" si="3"/>
        <v>-2.6760642612584495E-2</v>
      </c>
    </row>
    <row r="170" spans="1:19" x14ac:dyDescent="0.3">
      <c r="A170" s="198" t="s">
        <v>357</v>
      </c>
      <c r="B170" s="198" t="s">
        <v>384</v>
      </c>
      <c r="C170" s="371">
        <v>9.1710803900304755E-2</v>
      </c>
      <c r="D170" s="371">
        <v>9.674881322946037E-2</v>
      </c>
      <c r="E170" s="371">
        <v>9.2405957362738766E-2</v>
      </c>
      <c r="F170" s="371">
        <v>8.242188677387538E-2</v>
      </c>
      <c r="G170" s="371">
        <v>7.9924160804838815E-2</v>
      </c>
      <c r="H170" s="371">
        <v>0.13179769293059651</v>
      </c>
      <c r="I170" s="371">
        <v>0.12381969027745805</v>
      </c>
      <c r="J170" s="371">
        <v>0.12022025094727935</v>
      </c>
      <c r="K170" s="371">
        <v>0.11739312755701244</v>
      </c>
      <c r="L170" s="371">
        <v>0.11216561087233788</v>
      </c>
      <c r="M170" s="371">
        <v>0.10393196609250903</v>
      </c>
      <c r="N170" s="371">
        <v>0.11603835704046012</v>
      </c>
      <c r="O170" s="371">
        <v>9.9519291937061105E-2</v>
      </c>
      <c r="P170" s="371">
        <v>0.10302801213369138</v>
      </c>
      <c r="Q170" s="371">
        <v>0.11017171508322544</v>
      </c>
      <c r="S170">
        <f t="shared" si="3"/>
        <v>1.4378202534340467E-2</v>
      </c>
    </row>
    <row r="171" spans="1:19" x14ac:dyDescent="0.3">
      <c r="A171" s="198" t="s">
        <v>358</v>
      </c>
      <c r="B171" s="198" t="s">
        <v>384</v>
      </c>
      <c r="C171" s="371">
        <v>0.63619042151631833</v>
      </c>
      <c r="D171" s="371">
        <v>0.57680128484058624</v>
      </c>
      <c r="E171" s="371">
        <v>0.49606560248822923</v>
      </c>
      <c r="F171" s="371">
        <v>0.47918996702720978</v>
      </c>
      <c r="G171" s="371">
        <v>0.46552413192138592</v>
      </c>
      <c r="H171" s="371">
        <v>0.70722630030432565</v>
      </c>
      <c r="I171" s="371">
        <v>0.6779642867657234</v>
      </c>
      <c r="J171" s="371">
        <v>0.70872272745428178</v>
      </c>
      <c r="K171" s="371">
        <v>0.72538024488346742</v>
      </c>
      <c r="L171" s="371">
        <v>0.69800471774385187</v>
      </c>
      <c r="M171" s="371">
        <v>0.65572369852720969</v>
      </c>
      <c r="N171" s="371">
        <v>0.77802311826526616</v>
      </c>
      <c r="O171" s="371">
        <v>0.69183677410230127</v>
      </c>
      <c r="P171" s="371">
        <v>0.71649428890974176</v>
      </c>
      <c r="Q171" s="371">
        <v>0.69220340679919379</v>
      </c>
      <c r="S171">
        <f t="shared" si="3"/>
        <v>6.288883618633302E-3</v>
      </c>
    </row>
    <row r="172" spans="1:19" x14ac:dyDescent="0.3">
      <c r="A172" s="198" t="s">
        <v>359</v>
      </c>
      <c r="B172" s="198" t="s">
        <v>384</v>
      </c>
      <c r="C172" s="371">
        <v>3.9223968678763672</v>
      </c>
      <c r="D172" s="371">
        <v>3.8908805002198408</v>
      </c>
      <c r="E172" s="371">
        <v>3.9601531855442889</v>
      </c>
      <c r="F172" s="371">
        <v>3.8301476338181502</v>
      </c>
      <c r="G172" s="371">
        <v>3.9460710609040603</v>
      </c>
      <c r="H172" s="371">
        <v>3.7748948777999218</v>
      </c>
      <c r="I172" s="371">
        <v>3.6267954390413419</v>
      </c>
      <c r="J172" s="371">
        <v>3.6828147873277035</v>
      </c>
      <c r="K172" s="371">
        <v>3.6692242539163367</v>
      </c>
      <c r="L172" s="371">
        <v>3.3162586345941958</v>
      </c>
      <c r="M172" s="371">
        <v>3.1406659378887456</v>
      </c>
      <c r="N172" s="371">
        <v>3.1256227347270218</v>
      </c>
      <c r="O172" s="371">
        <v>3.0467002692300236</v>
      </c>
      <c r="P172" s="371">
        <v>2.7191120275708589</v>
      </c>
      <c r="Q172" s="371">
        <v>2.7311917126208551</v>
      </c>
      <c r="S172">
        <f t="shared" si="3"/>
        <v>-2.1692369585313658E-2</v>
      </c>
    </row>
    <row r="173" spans="1:19" x14ac:dyDescent="0.3">
      <c r="A173" s="198" t="s">
        <v>360</v>
      </c>
      <c r="B173" s="198" t="s">
        <v>384</v>
      </c>
      <c r="C173" s="371">
        <v>5.7667828113059497E-2</v>
      </c>
      <c r="D173" s="371">
        <v>5.7597979559789639E-2</v>
      </c>
      <c r="E173" s="371">
        <v>5.4849216142609805E-2</v>
      </c>
      <c r="F173" s="371">
        <v>5.5226518845902899E-2</v>
      </c>
      <c r="G173" s="371">
        <v>5.3007360534942531E-2</v>
      </c>
      <c r="H173" s="371">
        <v>5.6131131804066307E-2</v>
      </c>
      <c r="I173" s="371">
        <v>5.6188621931481948E-2</v>
      </c>
      <c r="J173" s="371">
        <v>6.0993387842485487E-2</v>
      </c>
      <c r="K173" s="371">
        <v>5.3193714543109033E-2</v>
      </c>
      <c r="L173" s="371">
        <v>5.7680524383540682E-2</v>
      </c>
      <c r="M173" s="371">
        <v>6.2836409124057399E-2</v>
      </c>
      <c r="N173" s="371">
        <v>7.1734022644229095E-2</v>
      </c>
      <c r="O173" s="371">
        <v>6.7508685759737772E-2</v>
      </c>
      <c r="P173" s="371">
        <v>6.5937849042173938E-2</v>
      </c>
      <c r="Q173" s="371">
        <v>6.3798261366724715E-2</v>
      </c>
      <c r="S173">
        <f t="shared" si="3"/>
        <v>7.5932821449252938E-3</v>
      </c>
    </row>
    <row r="174" spans="1:19" x14ac:dyDescent="0.3">
      <c r="A174" s="198" t="s">
        <v>361</v>
      </c>
      <c r="B174" s="198" t="s">
        <v>384</v>
      </c>
      <c r="C174" s="371">
        <v>0.12338711663998722</v>
      </c>
      <c r="D174" s="371">
        <v>0.14156085039019767</v>
      </c>
      <c r="E174" s="371">
        <v>0.13373724297590503</v>
      </c>
      <c r="F174" s="371">
        <v>0.13413682440414731</v>
      </c>
      <c r="G174" s="371">
        <v>0.12139209363720632</v>
      </c>
      <c r="H174" s="371">
        <v>0.10245712863372658</v>
      </c>
      <c r="I174" s="371">
        <v>0.11672220331164067</v>
      </c>
      <c r="J174" s="371">
        <v>0.10247692561851296</v>
      </c>
      <c r="K174" s="371">
        <v>0.1206959374120446</v>
      </c>
      <c r="L174" s="371">
        <v>0.11796345098172378</v>
      </c>
      <c r="M174" s="371">
        <v>0.10455470303966023</v>
      </c>
      <c r="N174" s="371">
        <v>0.11496503227562352</v>
      </c>
      <c r="O174" s="371">
        <v>0.10979747716211825</v>
      </c>
      <c r="P174" s="371">
        <v>0.1152407626679457</v>
      </c>
      <c r="Q174" s="371">
        <v>0.11355533230389225</v>
      </c>
      <c r="S174">
        <f t="shared" si="3"/>
        <v>-5.6916015937880969E-3</v>
      </c>
    </row>
    <row r="175" spans="1:19" x14ac:dyDescent="0.3">
      <c r="A175" s="198" t="s">
        <v>362</v>
      </c>
      <c r="B175" s="198" t="s">
        <v>384</v>
      </c>
      <c r="C175" s="371">
        <v>8.3117357014459117E-2</v>
      </c>
      <c r="D175" s="371">
        <v>8.2645508581505128E-2</v>
      </c>
      <c r="E175" s="371">
        <v>7.4342851893205969E-2</v>
      </c>
      <c r="F175" s="371">
        <v>6.9999265339137182E-2</v>
      </c>
      <c r="G175" s="371">
        <v>7.061226806353163E-2</v>
      </c>
      <c r="H175" s="371">
        <v>7.1695107555100196E-2</v>
      </c>
      <c r="I175" s="371">
        <v>7.3345761459744141E-2</v>
      </c>
      <c r="J175" s="371">
        <v>5.8569542036924493E-2</v>
      </c>
      <c r="K175" s="371">
        <v>6.7902231224160628E-2</v>
      </c>
      <c r="L175" s="371">
        <v>6.8161695255225516E-2</v>
      </c>
      <c r="M175" s="371">
        <v>7.0179757514970464E-2</v>
      </c>
      <c r="N175" s="371">
        <v>7.0556622205980926E-2</v>
      </c>
      <c r="O175" s="371">
        <v>6.8569356426692082E-2</v>
      </c>
      <c r="P175" s="371">
        <v>6.8849839848196689E-2</v>
      </c>
      <c r="Q175" s="371">
        <v>5.9109336003401826E-2</v>
      </c>
      <c r="S175">
        <f t="shared" si="3"/>
        <v>-2.0631775422654885E-2</v>
      </c>
    </row>
    <row r="176" spans="1:19" x14ac:dyDescent="0.3">
      <c r="A176" s="198" t="s">
        <v>363</v>
      </c>
      <c r="B176" s="198" t="s">
        <v>384</v>
      </c>
      <c r="C176" s="371">
        <v>0.18343784780840566</v>
      </c>
      <c r="D176" s="371">
        <v>0.17571147382553004</v>
      </c>
      <c r="E176" s="371">
        <v>0.18011471116892394</v>
      </c>
      <c r="F176" s="371">
        <v>0.17822724063783765</v>
      </c>
      <c r="G176" s="371">
        <v>0.18225544144230094</v>
      </c>
      <c r="H176" s="371">
        <v>0.18442893092936644</v>
      </c>
      <c r="I176" s="371">
        <v>0.19182988574399967</v>
      </c>
      <c r="J176" s="371">
        <v>0.16835349960126303</v>
      </c>
      <c r="K176" s="371">
        <v>0.18905277903504211</v>
      </c>
      <c r="L176" s="371">
        <v>0.2018756033970964</v>
      </c>
      <c r="M176" s="371">
        <v>0.177562069213027</v>
      </c>
      <c r="N176" s="371">
        <v>0.18024065768526512</v>
      </c>
      <c r="O176" s="371">
        <v>0.18178849941525119</v>
      </c>
      <c r="P176" s="371">
        <v>0.18541308729004072</v>
      </c>
      <c r="Q176" s="371">
        <v>0.17702047126196366</v>
      </c>
      <c r="S176">
        <f t="shared" si="3"/>
        <v>-2.4988520335799936E-3</v>
      </c>
    </row>
    <row r="177" spans="1:19" x14ac:dyDescent="0.3">
      <c r="A177" s="198" t="s">
        <v>364</v>
      </c>
      <c r="B177" s="198" t="s">
        <v>384</v>
      </c>
      <c r="C177" s="371">
        <v>0.22968875951435691</v>
      </c>
      <c r="D177" s="371">
        <v>0.24545601899441238</v>
      </c>
      <c r="E177" s="371">
        <v>0.23698316507221934</v>
      </c>
      <c r="F177" s="371">
        <v>0.22727014618673852</v>
      </c>
      <c r="G177" s="371">
        <v>0.21806857343434236</v>
      </c>
      <c r="H177" s="371">
        <v>0.21680620576486417</v>
      </c>
      <c r="I177" s="371">
        <v>0.23817525049187382</v>
      </c>
      <c r="J177" s="371">
        <v>0.19754789065339309</v>
      </c>
      <c r="K177" s="371">
        <v>0.23029168731264182</v>
      </c>
      <c r="L177" s="371">
        <v>0.27893354750435984</v>
      </c>
      <c r="M177" s="371">
        <v>0.28591236839346135</v>
      </c>
      <c r="N177" s="371">
        <v>0.31385282829780764</v>
      </c>
      <c r="O177" s="371">
        <v>0.33311257902328739</v>
      </c>
      <c r="P177" s="371">
        <v>0.36885491612934235</v>
      </c>
      <c r="Q177" s="371">
        <v>0.40567549152047172</v>
      </c>
      <c r="S177">
        <f t="shared" ref="S177:S227" si="4">(Q177-C177)/(14*C177)</f>
        <v>5.4728324033609922E-2</v>
      </c>
    </row>
    <row r="178" spans="1:19" x14ac:dyDescent="0.3">
      <c r="A178" s="198" t="s">
        <v>365</v>
      </c>
      <c r="B178" s="198" t="s">
        <v>384</v>
      </c>
      <c r="C178" s="371">
        <v>1.768689072259116</v>
      </c>
      <c r="D178" s="371">
        <v>1.7917046309320366</v>
      </c>
      <c r="E178" s="371">
        <v>1.6435054662707695</v>
      </c>
      <c r="F178" s="371">
        <v>1.7138042008227812</v>
      </c>
      <c r="G178" s="371">
        <v>1.6384909990256893</v>
      </c>
      <c r="H178" s="371">
        <v>1.5335878589335115</v>
      </c>
      <c r="I178" s="371">
        <v>1.5632852095573495</v>
      </c>
      <c r="J178" s="371">
        <v>1.6604083471917965</v>
      </c>
      <c r="K178" s="371">
        <v>1.7233067613550759</v>
      </c>
      <c r="L178" s="371">
        <v>1.706074719516254</v>
      </c>
      <c r="M178" s="371">
        <v>1.7138893365378558</v>
      </c>
      <c r="N178" s="371">
        <v>1.6628758674988811</v>
      </c>
      <c r="O178" s="371">
        <v>1.6927180417809842</v>
      </c>
      <c r="P178" s="371">
        <v>1.7030920439173627</v>
      </c>
      <c r="Q178" s="371">
        <v>1.5852983930085915</v>
      </c>
      <c r="S178">
        <f t="shared" si="4"/>
        <v>-7.4062391392788803E-3</v>
      </c>
    </row>
    <row r="179" spans="1:19" x14ac:dyDescent="0.3">
      <c r="A179" s="198" t="s">
        <v>366</v>
      </c>
      <c r="B179" s="198" t="s">
        <v>384</v>
      </c>
      <c r="C179" s="371">
        <v>4.5748471644218252E-6</v>
      </c>
      <c r="D179" s="371">
        <v>3.5083317099837725E-6</v>
      </c>
      <c r="E179" s="371">
        <v>2.2543503767533515E-6</v>
      </c>
      <c r="F179" s="371">
        <v>3.1759804451772699E-6</v>
      </c>
      <c r="G179" s="371">
        <v>3.0609406155923296E-6</v>
      </c>
      <c r="H179" s="371">
        <v>4.1795497330110507E-6</v>
      </c>
      <c r="I179" s="371">
        <v>4.7915935194266792E-6</v>
      </c>
      <c r="J179" s="371">
        <v>5.5930533922436179E-6</v>
      </c>
      <c r="K179" s="371">
        <v>6.2620557715434685E-6</v>
      </c>
      <c r="L179" s="371">
        <v>5.3582774971173225E-6</v>
      </c>
      <c r="M179" s="371">
        <v>5.5690805727499926E-6</v>
      </c>
      <c r="N179" s="371">
        <v>4.6301136778512998E-6</v>
      </c>
      <c r="O179" s="371">
        <v>2.8986228116751754E-6</v>
      </c>
      <c r="P179" s="371">
        <v>2.3681513939620776E-6</v>
      </c>
      <c r="Q179" s="371">
        <v>2.6750270062826567E-6</v>
      </c>
      <c r="S179">
        <f t="shared" si="4"/>
        <v>-2.9662507836856571E-2</v>
      </c>
    </row>
    <row r="180" spans="1:19" x14ac:dyDescent="0.3">
      <c r="A180" s="198" t="s">
        <v>367</v>
      </c>
      <c r="B180" s="198" t="s">
        <v>384</v>
      </c>
      <c r="C180" s="371">
        <v>1.9848403321094899E-5</v>
      </c>
      <c r="D180" s="371">
        <v>1.7923726095086716E-5</v>
      </c>
      <c r="E180" s="371">
        <v>1.6055468197304221E-5</v>
      </c>
      <c r="F180" s="371">
        <v>1.4401849284183056E-5</v>
      </c>
      <c r="G180" s="371">
        <v>1.2420497571094495E-5</v>
      </c>
      <c r="H180" s="371">
        <v>1.7167074083988788E-5</v>
      </c>
      <c r="I180" s="371">
        <v>2.0340136780300988E-5</v>
      </c>
      <c r="J180" s="371">
        <v>2.1669727520137526E-5</v>
      </c>
      <c r="K180" s="371">
        <v>2.1755735666445098E-5</v>
      </c>
      <c r="L180" s="371">
        <v>2.4601573756076589E-5</v>
      </c>
      <c r="M180" s="371">
        <v>2.5721732762408592E-5</v>
      </c>
      <c r="N180" s="371">
        <v>2.4062924673815406E-5</v>
      </c>
      <c r="O180" s="371">
        <v>1.8280537571340779E-5</v>
      </c>
      <c r="P180" s="371">
        <v>1.7005432572607892E-5</v>
      </c>
      <c r="Q180" s="371">
        <v>1.8955822151764034E-5</v>
      </c>
      <c r="S180">
        <f t="shared" si="4"/>
        <v>-3.2121373582522776E-3</v>
      </c>
    </row>
    <row r="181" spans="1:19" x14ac:dyDescent="0.3">
      <c r="A181" s="198" t="s">
        <v>368</v>
      </c>
      <c r="B181" s="198" t="s">
        <v>384</v>
      </c>
      <c r="C181" s="371">
        <v>0.15920033013924226</v>
      </c>
      <c r="D181" s="371">
        <v>0.14626534126572541</v>
      </c>
      <c r="E181" s="371">
        <v>0.13750798057984082</v>
      </c>
      <c r="F181" s="371">
        <v>0.12679160517105934</v>
      </c>
      <c r="G181" s="371">
        <v>0.11254947017031008</v>
      </c>
      <c r="H181" s="371">
        <v>9.9237386831205698E-2</v>
      </c>
      <c r="I181" s="371">
        <v>0.10003573898651195</v>
      </c>
      <c r="J181" s="371">
        <v>9.8073077473234571E-2</v>
      </c>
      <c r="K181" s="371">
        <v>9.8822003010246004E-2</v>
      </c>
      <c r="L181" s="371">
        <v>9.5823568050181898E-2</v>
      </c>
      <c r="M181" s="371">
        <v>0.1026264908600997</v>
      </c>
      <c r="N181" s="371">
        <v>0.11059539187753116</v>
      </c>
      <c r="O181" s="371">
        <v>0.10686343674581243</v>
      </c>
      <c r="P181" s="371">
        <v>0.10442853400674075</v>
      </c>
      <c r="Q181" s="371">
        <v>0.10464609635555286</v>
      </c>
      <c r="S181">
        <f t="shared" si="4"/>
        <v>-2.4476902661828798E-2</v>
      </c>
    </row>
    <row r="182" spans="1:19" x14ac:dyDescent="0.3">
      <c r="A182" s="198" t="s">
        <v>369</v>
      </c>
      <c r="B182" s="198" t="s">
        <v>384</v>
      </c>
      <c r="C182" s="371">
        <v>0.557114158189985</v>
      </c>
      <c r="D182" s="371">
        <v>0.54727303876599609</v>
      </c>
      <c r="E182" s="371">
        <v>0.51974185305009413</v>
      </c>
      <c r="F182" s="371">
        <v>0.48040480838419714</v>
      </c>
      <c r="G182" s="371">
        <v>0.46379650768643099</v>
      </c>
      <c r="H182" s="371">
        <v>0.19502066451585254</v>
      </c>
      <c r="I182" s="371">
        <v>0.22890772959001349</v>
      </c>
      <c r="J182" s="371">
        <v>0.17540867590327613</v>
      </c>
      <c r="K182" s="371">
        <v>0.1928580587552419</v>
      </c>
      <c r="L182" s="371">
        <v>0.19487285803924426</v>
      </c>
      <c r="M182" s="371">
        <v>0.18958196691492568</v>
      </c>
      <c r="N182" s="371">
        <v>0.17019557521741102</v>
      </c>
      <c r="O182" s="371">
        <v>0.16233097499278262</v>
      </c>
      <c r="P182" s="371">
        <v>0.17541244054278199</v>
      </c>
      <c r="Q182" s="371">
        <v>0.19572299833922094</v>
      </c>
      <c r="S182">
        <f t="shared" si="4"/>
        <v>-4.6334586719032372E-2</v>
      </c>
    </row>
    <row r="183" spans="1:19" x14ac:dyDescent="0.3">
      <c r="A183" s="198" t="s">
        <v>370</v>
      </c>
      <c r="B183" s="198" t="s">
        <v>384</v>
      </c>
      <c r="C183" s="371">
        <v>4.6359976965331319E-2</v>
      </c>
      <c r="D183" s="371">
        <v>4.6744865231611685E-2</v>
      </c>
      <c r="E183" s="371">
        <v>4.4735106920278198E-2</v>
      </c>
      <c r="F183" s="371">
        <v>4.2681990594118147E-2</v>
      </c>
      <c r="G183" s="371">
        <v>4.0197111802657608E-2</v>
      </c>
      <c r="H183" s="371">
        <v>4.0585532993363253E-2</v>
      </c>
      <c r="I183" s="371">
        <v>4.0388387489736083E-2</v>
      </c>
      <c r="J183" s="371">
        <v>3.7495004095305907E-2</v>
      </c>
      <c r="K183" s="371">
        <v>4.1477197913039505E-2</v>
      </c>
      <c r="L183" s="371">
        <v>4.3849574786651448E-2</v>
      </c>
      <c r="M183" s="371">
        <v>4.3147278170081939E-2</v>
      </c>
      <c r="N183" s="371">
        <v>3.9874374033230187E-2</v>
      </c>
      <c r="O183" s="371">
        <v>4.1703244863390831E-2</v>
      </c>
      <c r="P183" s="371">
        <v>4.3019013007879137E-2</v>
      </c>
      <c r="Q183" s="371">
        <v>4.1275771205387793E-2</v>
      </c>
      <c r="S183">
        <f t="shared" si="4"/>
        <v>-7.833428272694249E-3</v>
      </c>
    </row>
    <row r="184" spans="1:19" x14ac:dyDescent="0.3">
      <c r="A184" s="198" t="s">
        <v>371</v>
      </c>
      <c r="B184" s="198" t="s">
        <v>384</v>
      </c>
      <c r="C184" s="371">
        <v>8.9856367898628164E-2</v>
      </c>
      <c r="D184" s="371">
        <v>8.2162387750431123E-2</v>
      </c>
      <c r="E184" s="371">
        <v>7.7283023031286757E-2</v>
      </c>
      <c r="F184" s="371">
        <v>7.6202407197394378E-2</v>
      </c>
      <c r="G184" s="371">
        <v>8.2030652556040126E-2</v>
      </c>
      <c r="H184" s="371">
        <v>8.0840376314575454E-2</v>
      </c>
      <c r="I184" s="371">
        <v>7.3810139135886466E-2</v>
      </c>
      <c r="J184" s="371">
        <v>7.7852420826150667E-2</v>
      </c>
      <c r="K184" s="371">
        <v>7.6190883999373141E-2</v>
      </c>
      <c r="L184" s="371">
        <v>7.6978747913389059E-2</v>
      </c>
      <c r="M184" s="371">
        <v>7.7925884448664967E-2</v>
      </c>
      <c r="N184" s="371">
        <v>7.8427491107070008E-2</v>
      </c>
      <c r="O184" s="371">
        <v>8.5635047212080581E-2</v>
      </c>
      <c r="P184" s="371">
        <v>7.9750168009901465E-2</v>
      </c>
      <c r="Q184" s="371">
        <v>7.296546325240949E-2</v>
      </c>
      <c r="S184">
        <f t="shared" si="4"/>
        <v>-1.3426908044811357E-2</v>
      </c>
    </row>
    <row r="185" spans="1:19" x14ac:dyDescent="0.3">
      <c r="A185" s="198" t="s">
        <v>372</v>
      </c>
      <c r="B185" s="198" t="s">
        <v>384</v>
      </c>
      <c r="C185" s="371">
        <v>9.772309728227796E-2</v>
      </c>
      <c r="D185" s="371">
        <v>0.11115803062770635</v>
      </c>
      <c r="E185" s="371">
        <v>0.10580241841803352</v>
      </c>
      <c r="F185" s="371">
        <v>0.10681667576834784</v>
      </c>
      <c r="G185" s="371">
        <v>0.10522864842044777</v>
      </c>
      <c r="H185" s="371">
        <v>9.4679344016417574E-2</v>
      </c>
      <c r="I185" s="371">
        <v>0.10213827710360436</v>
      </c>
      <c r="J185" s="371">
        <v>7.8338733280671147E-2</v>
      </c>
      <c r="K185" s="371">
        <v>9.2239158675887681E-2</v>
      </c>
      <c r="L185" s="371">
        <v>9.7326018850510163E-2</v>
      </c>
      <c r="M185" s="371">
        <v>9.0797011495621846E-2</v>
      </c>
      <c r="N185" s="371">
        <v>8.8285701757899307E-2</v>
      </c>
      <c r="O185" s="371">
        <v>9.0027585855644632E-2</v>
      </c>
      <c r="P185" s="371">
        <v>9.5155272999781063E-2</v>
      </c>
      <c r="Q185" s="371">
        <v>0.10356363499920908</v>
      </c>
      <c r="S185">
        <f t="shared" si="4"/>
        <v>4.2690139495889226E-3</v>
      </c>
    </row>
    <row r="186" spans="1:19" x14ac:dyDescent="0.3">
      <c r="A186" s="198" t="s">
        <v>373</v>
      </c>
      <c r="B186" s="198" t="s">
        <v>384</v>
      </c>
      <c r="C186" s="371">
        <v>1.5373951654266507</v>
      </c>
      <c r="D186" s="371">
        <v>1.5773355485211076</v>
      </c>
      <c r="E186" s="371">
        <v>1.6069214033563568</v>
      </c>
      <c r="F186" s="371">
        <v>1.5581521796463662</v>
      </c>
      <c r="G186" s="371">
        <v>1.5924836438541974</v>
      </c>
      <c r="H186" s="371">
        <v>0.89464579847498049</v>
      </c>
      <c r="I186" s="371">
        <v>0.78606774465533169</v>
      </c>
      <c r="J186" s="371">
        <v>0.99598698963144905</v>
      </c>
      <c r="K186" s="371">
        <v>0.92709694378495311</v>
      </c>
      <c r="L186" s="371">
        <v>0.92065535088589701</v>
      </c>
      <c r="M186" s="371">
        <v>0.88089266060883009</v>
      </c>
      <c r="N186" s="371">
        <v>0.82574519640813138</v>
      </c>
      <c r="O186" s="371">
        <v>0.86061277437728145</v>
      </c>
      <c r="P186" s="371">
        <v>0.83167849116567338</v>
      </c>
      <c r="Q186" s="371">
        <v>0.79425898788070837</v>
      </c>
      <c r="S186">
        <f t="shared" si="4"/>
        <v>-3.4526683010782752E-2</v>
      </c>
    </row>
    <row r="187" spans="1:19" x14ac:dyDescent="0.3">
      <c r="A187" s="198" t="s">
        <v>374</v>
      </c>
      <c r="B187" s="198" t="s">
        <v>384</v>
      </c>
      <c r="C187" s="371">
        <v>0.19922448291807177</v>
      </c>
      <c r="D187" s="371">
        <v>0.23531238535474305</v>
      </c>
      <c r="E187" s="371">
        <v>0.22314155456536519</v>
      </c>
      <c r="F187" s="371">
        <v>0.22317933842060514</v>
      </c>
      <c r="G187" s="371">
        <v>0.21438305202709548</v>
      </c>
      <c r="H187" s="371">
        <v>0.20330385315308613</v>
      </c>
      <c r="I187" s="371">
        <v>0.20638467532306168</v>
      </c>
      <c r="J187" s="371">
        <v>0.20166091895972965</v>
      </c>
      <c r="K187" s="371">
        <v>0.21881425132286253</v>
      </c>
      <c r="L187" s="371">
        <v>0.23146364374082085</v>
      </c>
      <c r="M187" s="371">
        <v>0.22149602406457594</v>
      </c>
      <c r="N187" s="371">
        <v>0.21929110510209326</v>
      </c>
      <c r="O187" s="371">
        <v>0.21676984237117738</v>
      </c>
      <c r="P187" s="371">
        <v>0.2211725111125796</v>
      </c>
      <c r="Q187" s="371">
        <v>0.21082169303149165</v>
      </c>
      <c r="S187">
        <f t="shared" si="4"/>
        <v>4.157983691689235E-3</v>
      </c>
    </row>
    <row r="188" spans="1:19" x14ac:dyDescent="0.3">
      <c r="A188" s="198" t="s">
        <v>375</v>
      </c>
      <c r="B188" s="198" t="s">
        <v>384</v>
      </c>
      <c r="C188" s="371">
        <v>0.16141074562287921</v>
      </c>
      <c r="D188" s="371">
        <v>0.17320209153427241</v>
      </c>
      <c r="E188" s="371">
        <v>0.1657377513264254</v>
      </c>
      <c r="F188" s="371">
        <v>0.15836996028351982</v>
      </c>
      <c r="G188" s="371">
        <v>0.14672777699115497</v>
      </c>
      <c r="H188" s="371">
        <v>0.14090500909863579</v>
      </c>
      <c r="I188" s="371">
        <v>0.14821482907576611</v>
      </c>
      <c r="J188" s="371">
        <v>0.11775767279203651</v>
      </c>
      <c r="K188" s="371">
        <v>0.13644975758106215</v>
      </c>
      <c r="L188" s="371">
        <v>0.14151464690529184</v>
      </c>
      <c r="M188" s="371">
        <v>0.14134148862063189</v>
      </c>
      <c r="N188" s="371">
        <v>0.1476061657474311</v>
      </c>
      <c r="O188" s="371">
        <v>0.14650608522130928</v>
      </c>
      <c r="P188" s="371">
        <v>0.15076300318769348</v>
      </c>
      <c r="Q188" s="371">
        <v>0.15304708986971721</v>
      </c>
      <c r="S188">
        <f t="shared" si="4"/>
        <v>-3.7011413339511599E-3</v>
      </c>
    </row>
    <row r="189" spans="1:19" x14ac:dyDescent="0.3">
      <c r="A189" s="198" t="s">
        <v>376</v>
      </c>
      <c r="B189" s="198" t="s">
        <v>384</v>
      </c>
      <c r="C189" s="371">
        <v>0.24354639533712438</v>
      </c>
      <c r="D189" s="371">
        <v>0.22410397697909837</v>
      </c>
      <c r="E189" s="371">
        <v>0.2181196495176965</v>
      </c>
      <c r="F189" s="371">
        <v>0.21745540669238772</v>
      </c>
      <c r="G189" s="371">
        <v>0.20644271381163165</v>
      </c>
      <c r="H189" s="371">
        <v>0.20161633674608678</v>
      </c>
      <c r="I189" s="371">
        <v>0.19625973853525425</v>
      </c>
      <c r="J189" s="371">
        <v>0.15542166931705531</v>
      </c>
      <c r="K189" s="371">
        <v>0.17726991289108121</v>
      </c>
      <c r="L189" s="371">
        <v>0.1885584053327525</v>
      </c>
      <c r="M189" s="371">
        <v>0.19696970570613992</v>
      </c>
      <c r="N189" s="371">
        <v>0.19897657587795384</v>
      </c>
      <c r="O189" s="371">
        <v>0.20464005931279272</v>
      </c>
      <c r="P189" s="371">
        <v>0.20326798159486942</v>
      </c>
      <c r="Q189" s="371">
        <v>0.19740651264119191</v>
      </c>
      <c r="S189">
        <f t="shared" si="4"/>
        <v>-1.3532148165405209E-2</v>
      </c>
    </row>
    <row r="190" spans="1:19" x14ac:dyDescent="0.3">
      <c r="A190" s="198" t="s">
        <v>377</v>
      </c>
      <c r="B190" s="198" t="s">
        <v>384</v>
      </c>
      <c r="C190" s="371">
        <v>0</v>
      </c>
      <c r="D190" s="371">
        <v>0</v>
      </c>
      <c r="E190" s="371">
        <v>0</v>
      </c>
      <c r="F190" s="371">
        <v>0</v>
      </c>
      <c r="G190" s="371">
        <v>0</v>
      </c>
      <c r="H190" s="371">
        <v>0</v>
      </c>
      <c r="I190" s="371">
        <v>0</v>
      </c>
      <c r="J190" s="371">
        <v>0</v>
      </c>
      <c r="K190" s="371">
        <v>0</v>
      </c>
      <c r="L190" s="371">
        <v>0</v>
      </c>
      <c r="M190" s="371">
        <v>0</v>
      </c>
      <c r="N190" s="371">
        <v>0</v>
      </c>
      <c r="O190" s="371">
        <v>0</v>
      </c>
      <c r="P190" s="371">
        <v>0</v>
      </c>
      <c r="Q190" s="371">
        <v>0</v>
      </c>
      <c r="S190" t="e">
        <f t="shared" si="4"/>
        <v>#DIV/0!</v>
      </c>
    </row>
    <row r="191" spans="1:19" x14ac:dyDescent="0.3">
      <c r="A191" s="198" t="s">
        <v>381</v>
      </c>
      <c r="B191" s="198" t="s">
        <v>384</v>
      </c>
      <c r="C191" s="371">
        <v>0.80691298643736908</v>
      </c>
      <c r="D191" s="371">
        <v>0.86489949458589221</v>
      </c>
      <c r="E191" s="371">
        <v>0.80629567124229906</v>
      </c>
      <c r="F191" s="371">
        <v>0.76014040560512153</v>
      </c>
      <c r="G191" s="371">
        <v>0.76258896235739915</v>
      </c>
      <c r="H191" s="371">
        <v>0.76990188907373946</v>
      </c>
      <c r="I191" s="371">
        <v>0.75854729955157807</v>
      </c>
      <c r="J191" s="371">
        <v>0.75888150491343931</v>
      </c>
      <c r="K191" s="371">
        <v>0.77874423467919596</v>
      </c>
      <c r="L191" s="371">
        <v>0.75369431951331833</v>
      </c>
      <c r="M191" s="371">
        <v>0.72796803655307929</v>
      </c>
      <c r="N191" s="371">
        <v>0.69778479093203805</v>
      </c>
      <c r="O191" s="371">
        <v>0.6896973704625412</v>
      </c>
      <c r="P191" s="371">
        <v>0.69399166952257918</v>
      </c>
      <c r="Q191" s="371">
        <v>0.69756860549270738</v>
      </c>
      <c r="S191">
        <f t="shared" si="4"/>
        <v>-9.6792504965154784E-3</v>
      </c>
    </row>
    <row r="192" spans="1:19" x14ac:dyDescent="0.3">
      <c r="A192" s="198" t="s">
        <v>343</v>
      </c>
      <c r="B192" s="198" t="s">
        <v>385</v>
      </c>
      <c r="C192" s="371">
        <v>0.47086767577643307</v>
      </c>
      <c r="D192" s="371">
        <v>0.46897340984789732</v>
      </c>
      <c r="E192" s="371">
        <v>0.46425486815666095</v>
      </c>
      <c r="F192" s="371">
        <v>0.44534418746398285</v>
      </c>
      <c r="G192" s="371">
        <v>0.37613253202284208</v>
      </c>
      <c r="H192" s="371">
        <v>0.35519565037522161</v>
      </c>
      <c r="I192" s="371">
        <v>0.33658210329045951</v>
      </c>
      <c r="J192" s="371">
        <v>0.34446052697705376</v>
      </c>
      <c r="K192" s="371">
        <v>0.33696130677794328</v>
      </c>
      <c r="L192" s="371">
        <v>0.37774203742264029</v>
      </c>
      <c r="M192" s="371">
        <v>0.37787484702445184</v>
      </c>
      <c r="N192" s="371">
        <v>0.34376894862318541</v>
      </c>
      <c r="O192" s="371">
        <v>0.33878148476263686</v>
      </c>
      <c r="P192" s="371">
        <v>0.25776595890294263</v>
      </c>
      <c r="Q192" s="371">
        <v>0.25445363024913897</v>
      </c>
      <c r="S192">
        <f t="shared" si="4"/>
        <v>-3.2829066220361941E-2</v>
      </c>
    </row>
    <row r="193" spans="1:19" x14ac:dyDescent="0.3">
      <c r="A193" s="198" t="s">
        <v>344</v>
      </c>
      <c r="B193" s="198" t="s">
        <v>385</v>
      </c>
      <c r="C193" s="371">
        <v>0.95068866377163375</v>
      </c>
      <c r="D193" s="371">
        <v>1.0866305981112021</v>
      </c>
      <c r="E193" s="371">
        <v>1.01667597588606</v>
      </c>
      <c r="F193" s="371">
        <v>1.0660191521961055</v>
      </c>
      <c r="G193" s="371">
        <v>0.78686917394706934</v>
      </c>
      <c r="H193" s="371">
        <v>0.65266779115648133</v>
      </c>
      <c r="I193" s="371">
        <v>0.72048895297967008</v>
      </c>
      <c r="J193" s="371">
        <v>0.70890104564055778</v>
      </c>
      <c r="K193" s="371">
        <v>0.77940955037747817</v>
      </c>
      <c r="L193" s="371">
        <v>0.97047939337121825</v>
      </c>
      <c r="M193" s="371">
        <v>0.98238924919199189</v>
      </c>
      <c r="N193" s="371">
        <v>0.92783136618750017</v>
      </c>
      <c r="O193" s="371">
        <v>1.0833070867907952</v>
      </c>
      <c r="P193" s="371">
        <v>1.1106331881813756</v>
      </c>
      <c r="Q193" s="371">
        <v>1.1870484516524065</v>
      </c>
      <c r="S193">
        <f t="shared" si="4"/>
        <v>1.7758539293510726E-2</v>
      </c>
    </row>
    <row r="194" spans="1:19" x14ac:dyDescent="0.3">
      <c r="A194" s="198" t="s">
        <v>345</v>
      </c>
      <c r="B194" s="198" t="s">
        <v>385</v>
      </c>
      <c r="C194" s="371">
        <v>1.0479447725440569</v>
      </c>
      <c r="D194" s="371">
        <v>1.0360568758730864</v>
      </c>
      <c r="E194" s="371">
        <v>1.014018726524927</v>
      </c>
      <c r="F194" s="371">
        <v>1.0370660320502609</v>
      </c>
      <c r="G194" s="371">
        <v>0.98159679657580545</v>
      </c>
      <c r="H194" s="371">
        <v>0.88430146221986583</v>
      </c>
      <c r="I194" s="371">
        <v>0.89137736683450286</v>
      </c>
      <c r="J194" s="371">
        <v>0.92587069289180746</v>
      </c>
      <c r="K194" s="371">
        <v>0.92572699455925178</v>
      </c>
      <c r="L194" s="371">
        <v>0.93380861407100124</v>
      </c>
      <c r="M194" s="371">
        <v>0.9319479467345817</v>
      </c>
      <c r="N194" s="371">
        <v>0.93137543002830736</v>
      </c>
      <c r="O194" s="371">
        <v>0.90579227500034609</v>
      </c>
      <c r="P194" s="371">
        <v>0.93817132420436011</v>
      </c>
      <c r="Q194" s="371">
        <v>0.97044761844443206</v>
      </c>
      <c r="S194">
        <f t="shared" si="4"/>
        <v>-5.2822545158345566E-3</v>
      </c>
    </row>
    <row r="195" spans="1:19" x14ac:dyDescent="0.3">
      <c r="A195" s="198" t="s">
        <v>346</v>
      </c>
      <c r="B195" s="198" t="s">
        <v>385</v>
      </c>
      <c r="C195" s="371">
        <v>0.99195523395501262</v>
      </c>
      <c r="D195" s="371">
        <v>0.84772404425625503</v>
      </c>
      <c r="E195" s="371">
        <v>0.81861477696770246</v>
      </c>
      <c r="F195" s="371">
        <v>0.81062296508303</v>
      </c>
      <c r="G195" s="371">
        <v>0.67967588786484401</v>
      </c>
      <c r="H195" s="371">
        <v>0.59827560679624581</v>
      </c>
      <c r="I195" s="371">
        <v>0.57679008851878699</v>
      </c>
      <c r="J195" s="371">
        <v>0.53408639484702225</v>
      </c>
      <c r="K195" s="371">
        <v>0.56226073191898385</v>
      </c>
      <c r="L195" s="371">
        <v>0.5959511163236807</v>
      </c>
      <c r="M195" s="371">
        <v>0.58017067273397094</v>
      </c>
      <c r="N195" s="371">
        <v>0.55669490021612289</v>
      </c>
      <c r="O195" s="371">
        <v>0.62495199018914604</v>
      </c>
      <c r="P195" s="371">
        <v>0.53816226422043145</v>
      </c>
      <c r="Q195" s="371">
        <v>0.49724291289232403</v>
      </c>
      <c r="S195">
        <f t="shared" si="4"/>
        <v>-3.5623174465979186E-2</v>
      </c>
    </row>
    <row r="196" spans="1:19" x14ac:dyDescent="0.3">
      <c r="A196" s="198" t="s">
        <v>347</v>
      </c>
      <c r="B196" s="198" t="s">
        <v>385</v>
      </c>
      <c r="C196" s="371">
        <v>0.36017316114149805</v>
      </c>
      <c r="D196" s="371">
        <v>0.30773968477634617</v>
      </c>
      <c r="E196" s="371">
        <v>0.28490587653563482</v>
      </c>
      <c r="F196" s="371">
        <v>0.28389198839865315</v>
      </c>
      <c r="G196" s="371">
        <v>0.27582878945151751</v>
      </c>
      <c r="H196" s="371">
        <v>0.27051239158803742</v>
      </c>
      <c r="I196" s="371">
        <v>0.28642317546372925</v>
      </c>
      <c r="J196" s="371">
        <v>0.25927750001712219</v>
      </c>
      <c r="K196" s="371">
        <v>0.25206032689756724</v>
      </c>
      <c r="L196" s="371">
        <v>0.2709501807246148</v>
      </c>
      <c r="M196" s="371">
        <v>0.26632248651857132</v>
      </c>
      <c r="N196" s="371">
        <v>0.2287097852786095</v>
      </c>
      <c r="O196" s="371">
        <v>0.23849448504059831</v>
      </c>
      <c r="P196" s="371">
        <v>0.21190362815894584</v>
      </c>
      <c r="Q196" s="371">
        <v>0.20248687709043212</v>
      </c>
      <c r="S196">
        <f t="shared" si="4"/>
        <v>-3.1271919228936247E-2</v>
      </c>
    </row>
    <row r="197" spans="1:19" x14ac:dyDescent="0.3">
      <c r="A197" s="198" t="s">
        <v>348</v>
      </c>
      <c r="B197" s="198" t="s">
        <v>385</v>
      </c>
      <c r="C197" s="371">
        <v>1.543584669525891</v>
      </c>
      <c r="D197" s="371">
        <v>1.5713183395016395</v>
      </c>
      <c r="E197" s="371">
        <v>1.646331221104433</v>
      </c>
      <c r="F197" s="371">
        <v>1.7958364266428319</v>
      </c>
      <c r="G197" s="371">
        <v>1.7003984320277263</v>
      </c>
      <c r="H197" s="371">
        <v>1.6450077961022413</v>
      </c>
      <c r="I197" s="371">
        <v>1.5214839862171476</v>
      </c>
      <c r="J197" s="371">
        <v>1.4602505683080329</v>
      </c>
      <c r="K197" s="371">
        <v>1.5076450931321594</v>
      </c>
      <c r="L197" s="371">
        <v>1.4906232035947029</v>
      </c>
      <c r="M197" s="371">
        <v>1.4882085700158616</v>
      </c>
      <c r="N197" s="371">
        <v>1.507689366543973</v>
      </c>
      <c r="O197" s="371">
        <v>1.4345046259573466</v>
      </c>
      <c r="P197" s="371">
        <v>1.340937777405623</v>
      </c>
      <c r="Q197" s="371">
        <v>1.4033225078918963</v>
      </c>
      <c r="S197">
        <f t="shared" si="4"/>
        <v>-6.4905580035832158E-3</v>
      </c>
    </row>
    <row r="198" spans="1:19" x14ac:dyDescent="0.3">
      <c r="A198" s="198" t="s">
        <v>349</v>
      </c>
      <c r="B198" s="198" t="s">
        <v>385</v>
      </c>
      <c r="C198" s="371">
        <v>1.4159664231910054</v>
      </c>
      <c r="D198" s="371">
        <v>1.304235051194609</v>
      </c>
      <c r="E198" s="371">
        <v>1.281397330192007</v>
      </c>
      <c r="F198" s="371">
        <v>1.2932604822767144</v>
      </c>
      <c r="G198" s="371">
        <v>1.7279845074651576</v>
      </c>
      <c r="H198" s="371">
        <v>1.7920969045825299</v>
      </c>
      <c r="I198" s="371">
        <v>1.6591041409759142</v>
      </c>
      <c r="J198" s="371">
        <v>1.6661724225835628</v>
      </c>
      <c r="K198" s="371">
        <v>1.6987801938092408</v>
      </c>
      <c r="L198" s="371">
        <v>1.7486162038976443</v>
      </c>
      <c r="M198" s="371">
        <v>1.7029419945596787</v>
      </c>
      <c r="N198" s="371">
        <v>1.7735393640433785</v>
      </c>
      <c r="O198" s="371">
        <v>1.6853550268307096</v>
      </c>
      <c r="P198" s="371">
        <v>1.672671289783725</v>
      </c>
      <c r="Q198" s="371">
        <v>1.6711461492308324</v>
      </c>
      <c r="S198">
        <f t="shared" si="4"/>
        <v>1.2872567449362701E-2</v>
      </c>
    </row>
    <row r="199" spans="1:19" x14ac:dyDescent="0.3">
      <c r="A199" s="198" t="s">
        <v>350</v>
      </c>
      <c r="B199" s="198" t="s">
        <v>385</v>
      </c>
      <c r="C199" s="371">
        <v>0.56351884632511007</v>
      </c>
      <c r="D199" s="371">
        <v>0.58517436163521552</v>
      </c>
      <c r="E199" s="371">
        <v>0.64431318466688203</v>
      </c>
      <c r="F199" s="371">
        <v>0.59568344378359817</v>
      </c>
      <c r="G199" s="371">
        <v>0.49924952325982003</v>
      </c>
      <c r="H199" s="371">
        <v>0.43173984930216935</v>
      </c>
      <c r="I199" s="371">
        <v>0.43175921769540554</v>
      </c>
      <c r="J199" s="371">
        <v>0.44964363430123527</v>
      </c>
      <c r="K199" s="371">
        <v>0.52595511455906674</v>
      </c>
      <c r="L199" s="371">
        <v>0.50104019811738343</v>
      </c>
      <c r="M199" s="371">
        <v>0.51402425243557848</v>
      </c>
      <c r="N199" s="371">
        <v>0.45983913236898988</v>
      </c>
      <c r="O199" s="371">
        <v>0.5220070922514527</v>
      </c>
      <c r="P199" s="371">
        <v>0.49245446151272709</v>
      </c>
      <c r="Q199" s="371">
        <v>0.58130286670484466</v>
      </c>
      <c r="S199">
        <f t="shared" si="4"/>
        <v>2.254205299902565E-3</v>
      </c>
    </row>
    <row r="200" spans="1:19" x14ac:dyDescent="0.3">
      <c r="A200" s="198" t="s">
        <v>351</v>
      </c>
      <c r="B200" s="198" t="s">
        <v>385</v>
      </c>
      <c r="C200" s="371">
        <v>1.6903382545784063</v>
      </c>
      <c r="D200" s="371">
        <v>1.7169588739395301</v>
      </c>
      <c r="E200" s="371">
        <v>1.4699567042943831</v>
      </c>
      <c r="F200" s="371">
        <v>1.4895419256445153</v>
      </c>
      <c r="G200" s="371">
        <v>1.2626857708375467</v>
      </c>
      <c r="H200" s="371">
        <v>1.1688347660484393</v>
      </c>
      <c r="I200" s="371">
        <v>1.0871156670944135</v>
      </c>
      <c r="J200" s="371">
        <v>0.97749067917905463</v>
      </c>
      <c r="K200" s="371">
        <v>0.99840639080175853</v>
      </c>
      <c r="L200" s="371">
        <v>0.87671538525247972</v>
      </c>
      <c r="M200" s="371">
        <v>0.8983008834549645</v>
      </c>
      <c r="N200" s="371">
        <v>0.9166930108086413</v>
      </c>
      <c r="O200" s="371">
        <v>0.893563172950253</v>
      </c>
      <c r="P200" s="371">
        <v>1.0391958069307874</v>
      </c>
      <c r="Q200" s="371">
        <v>1.0175599074126027</v>
      </c>
      <c r="S200">
        <f t="shared" si="4"/>
        <v>-2.8429573841783851E-2</v>
      </c>
    </row>
    <row r="201" spans="1:19" x14ac:dyDescent="0.3">
      <c r="A201" s="198" t="s">
        <v>352</v>
      </c>
      <c r="B201" s="198" t="s">
        <v>385</v>
      </c>
      <c r="C201" s="371">
        <v>2.7374403605029749</v>
      </c>
      <c r="D201" s="371">
        <v>2.6531680177041568</v>
      </c>
      <c r="E201" s="371">
        <v>2.3746478495781074</v>
      </c>
      <c r="F201" s="371">
        <v>2.3015602356784912</v>
      </c>
      <c r="G201" s="371">
        <v>2.1343633621673237</v>
      </c>
      <c r="H201" s="371">
        <v>2.2543433691103147</v>
      </c>
      <c r="I201" s="371">
        <v>2.3621995961561661</v>
      </c>
      <c r="J201" s="371">
        <v>2.2395715789595965</v>
      </c>
      <c r="K201" s="371">
        <v>2.2315149801129435</v>
      </c>
      <c r="L201" s="371">
        <v>2.5658474287552555</v>
      </c>
      <c r="M201" s="371">
        <v>2.3535271983433366</v>
      </c>
      <c r="N201" s="371">
        <v>2.1753693103690255</v>
      </c>
      <c r="O201" s="371">
        <v>1.9161742444311836</v>
      </c>
      <c r="P201" s="371">
        <v>2.0402872988069793</v>
      </c>
      <c r="Q201" s="371">
        <v>2.3399554549826429</v>
      </c>
      <c r="S201">
        <f t="shared" si="4"/>
        <v>-1.0371652064237602E-2</v>
      </c>
    </row>
    <row r="202" spans="1:19" x14ac:dyDescent="0.3">
      <c r="A202" s="198" t="s">
        <v>353</v>
      </c>
      <c r="B202" s="198" t="s">
        <v>385</v>
      </c>
      <c r="C202" s="371">
        <v>7.9972296981919753</v>
      </c>
      <c r="D202" s="371">
        <v>7.8989143255455154</v>
      </c>
      <c r="E202" s="371">
        <v>7.3593902412477634</v>
      </c>
      <c r="F202" s="371">
        <v>7.5923102494889667</v>
      </c>
      <c r="G202" s="371">
        <v>6.7629100784851968</v>
      </c>
      <c r="H202" s="371">
        <v>6.1496520947084807</v>
      </c>
      <c r="I202" s="371">
        <v>5.8613486402636283</v>
      </c>
      <c r="J202" s="371">
        <v>5.8530447286170251</v>
      </c>
      <c r="K202" s="371">
        <v>6.3261226753336075</v>
      </c>
      <c r="L202" s="371">
        <v>7.4687906614648707</v>
      </c>
      <c r="M202" s="371">
        <v>7.079585118618744</v>
      </c>
      <c r="N202" s="371">
        <v>6.6904765531601402</v>
      </c>
      <c r="O202" s="371">
        <v>6.4013600891335241</v>
      </c>
      <c r="P202" s="371">
        <v>7.701962886349043</v>
      </c>
      <c r="Q202" s="371">
        <v>8.3121494982128237</v>
      </c>
      <c r="S202">
        <f t="shared" si="4"/>
        <v>2.8127579523126783E-3</v>
      </c>
    </row>
    <row r="203" spans="1:19" x14ac:dyDescent="0.3">
      <c r="A203" s="198" t="s">
        <v>354</v>
      </c>
      <c r="B203" s="198" t="s">
        <v>385</v>
      </c>
      <c r="C203" s="371">
        <v>2.8148348986360774</v>
      </c>
      <c r="D203" s="371">
        <v>2.7453111311363547</v>
      </c>
      <c r="E203" s="371">
        <v>2.6287270823716198</v>
      </c>
      <c r="F203" s="371">
        <v>2.6599071451695662</v>
      </c>
      <c r="G203" s="371">
        <v>2.5387101246366677</v>
      </c>
      <c r="H203" s="371">
        <v>2.4665722660034266</v>
      </c>
      <c r="I203" s="371">
        <v>2.469370038397535</v>
      </c>
      <c r="J203" s="371">
        <v>2.5002676439075069</v>
      </c>
      <c r="K203" s="371">
        <v>2.5763803421765181</v>
      </c>
      <c r="L203" s="371">
        <v>2.6695802148310936</v>
      </c>
      <c r="M203" s="371">
        <v>2.7472797340606054</v>
      </c>
      <c r="N203" s="371">
        <v>2.5883819547704148</v>
      </c>
      <c r="O203" s="371">
        <v>2.5827382350380548</v>
      </c>
      <c r="P203" s="371">
        <v>2.5709281525712395</v>
      </c>
      <c r="Q203" s="371">
        <v>2.7409628622038191</v>
      </c>
      <c r="S203">
        <f t="shared" si="4"/>
        <v>-1.8745589780176249E-3</v>
      </c>
    </row>
    <row r="204" spans="1:19" x14ac:dyDescent="0.3">
      <c r="A204" s="198" t="s">
        <v>355</v>
      </c>
      <c r="B204" s="198" t="s">
        <v>385</v>
      </c>
      <c r="C204" s="371">
        <v>0.34965201090783354</v>
      </c>
      <c r="D204" s="371">
        <v>0.34850968420688389</v>
      </c>
      <c r="E204" s="371">
        <v>0.27905490611744399</v>
      </c>
      <c r="F204" s="371">
        <v>0.27223057794958289</v>
      </c>
      <c r="G204" s="371">
        <v>0.21136922436306088</v>
      </c>
      <c r="H204" s="371">
        <v>0.15806235724746237</v>
      </c>
      <c r="I204" s="371">
        <v>0.14849023557726451</v>
      </c>
      <c r="J204" s="371">
        <v>0.14741882829007508</v>
      </c>
      <c r="K204" s="371">
        <v>0.13840831888843441</v>
      </c>
      <c r="L204" s="371">
        <v>0.13466797467401953</v>
      </c>
      <c r="M204" s="371">
        <v>0.13256471647883097</v>
      </c>
      <c r="N204" s="371">
        <v>0.12398225671433248</v>
      </c>
      <c r="O204" s="371">
        <v>0.11652380828759189</v>
      </c>
      <c r="P204" s="371">
        <v>0.13134038990693306</v>
      </c>
      <c r="Q204" s="371">
        <v>0.16728426817745956</v>
      </c>
      <c r="S204">
        <f t="shared" si="4"/>
        <v>-3.7254947580774855E-2</v>
      </c>
    </row>
    <row r="205" spans="1:19" x14ac:dyDescent="0.3">
      <c r="A205" s="198" t="s">
        <v>356</v>
      </c>
      <c r="B205" s="198" t="s">
        <v>385</v>
      </c>
      <c r="C205" s="371">
        <v>8.3665522957762875E-2</v>
      </c>
      <c r="D205" s="371">
        <v>7.6999815538402461E-2</v>
      </c>
      <c r="E205" s="371">
        <v>6.3696212105882721E-2</v>
      </c>
      <c r="F205" s="371">
        <v>5.8340254239730174E-2</v>
      </c>
      <c r="G205" s="371">
        <v>4.2325918786184684E-2</v>
      </c>
      <c r="H205" s="371">
        <v>3.2059540230646902E-2</v>
      </c>
      <c r="I205" s="371">
        <v>2.8074780031246159E-2</v>
      </c>
      <c r="J205" s="371">
        <v>2.7376385420920114E-2</v>
      </c>
      <c r="K205" s="371">
        <v>2.9273900392192111E-2</v>
      </c>
      <c r="L205" s="371">
        <v>2.4577044028479374E-2</v>
      </c>
      <c r="M205" s="371">
        <v>2.5339117161324965E-2</v>
      </c>
      <c r="N205" s="371">
        <v>2.5543833065601596E-2</v>
      </c>
      <c r="O205" s="371">
        <v>2.3424286995571631E-2</v>
      </c>
      <c r="P205" s="371">
        <v>2.3911288618159554E-2</v>
      </c>
      <c r="Q205" s="371">
        <v>2.6689358813394036E-2</v>
      </c>
      <c r="S205">
        <f t="shared" si="4"/>
        <v>-4.8642808488349405E-2</v>
      </c>
    </row>
    <row r="206" spans="1:19" x14ac:dyDescent="0.3">
      <c r="A206" s="198" t="s">
        <v>357</v>
      </c>
      <c r="B206" s="198" t="s">
        <v>385</v>
      </c>
      <c r="C206" s="371">
        <v>0.11490861193939238</v>
      </c>
      <c r="D206" s="371">
        <v>0.10811154845918031</v>
      </c>
      <c r="E206" s="371">
        <v>9.7823189399536437E-2</v>
      </c>
      <c r="F206" s="371">
        <v>9.946326835018271E-2</v>
      </c>
      <c r="G206" s="371">
        <v>8.6214798237972179E-2</v>
      </c>
      <c r="H206" s="371">
        <v>6.7886377102094816E-2</v>
      </c>
      <c r="I206" s="371">
        <v>5.8334866072842516E-2</v>
      </c>
      <c r="J206" s="371">
        <v>5.5556835662916422E-2</v>
      </c>
      <c r="K206" s="371">
        <v>4.8682890764563565E-2</v>
      </c>
      <c r="L206" s="371">
        <v>5.9841856401587394E-2</v>
      </c>
      <c r="M206" s="371">
        <v>6.6016799293447073E-2</v>
      </c>
      <c r="N206" s="371">
        <v>6.9349894940046369E-2</v>
      </c>
      <c r="O206" s="371">
        <v>6.7231613589083916E-2</v>
      </c>
      <c r="P206" s="371">
        <v>7.5801871205580115E-2</v>
      </c>
      <c r="Q206" s="371">
        <v>9.6399109517462736E-2</v>
      </c>
      <c r="S206">
        <f t="shared" si="4"/>
        <v>-1.1505728713783891E-2</v>
      </c>
    </row>
    <row r="207" spans="1:19" x14ac:dyDescent="0.3">
      <c r="A207" s="198" t="s">
        <v>358</v>
      </c>
      <c r="B207" s="198" t="s">
        <v>385</v>
      </c>
      <c r="C207" s="371">
        <v>2.1260014275788457</v>
      </c>
      <c r="D207" s="371">
        <v>2.0573774284073711</v>
      </c>
      <c r="E207" s="371">
        <v>2.1253813136162818</v>
      </c>
      <c r="F207" s="371">
        <v>1.9796899098853875</v>
      </c>
      <c r="G207" s="371">
        <v>1.8710438855509501</v>
      </c>
      <c r="H207" s="371">
        <v>1.4687557873678239</v>
      </c>
      <c r="I207" s="371">
        <v>1.4589131498308834</v>
      </c>
      <c r="J207" s="371">
        <v>1.4739066155637164</v>
      </c>
      <c r="K207" s="371">
        <v>1.700472171062823</v>
      </c>
      <c r="L207" s="371">
        <v>1.1308947494650821</v>
      </c>
      <c r="M207" s="371">
        <v>1.2406698372753777</v>
      </c>
      <c r="N207" s="371">
        <v>1.1490739423944445</v>
      </c>
      <c r="O207" s="371">
        <v>1.2665482132346975</v>
      </c>
      <c r="P207" s="371">
        <v>1.2983931028176303</v>
      </c>
      <c r="Q207" s="371">
        <v>1.0499525592289427</v>
      </c>
      <c r="S207">
        <f t="shared" si="4"/>
        <v>-3.61526725506933E-2</v>
      </c>
    </row>
    <row r="208" spans="1:19" x14ac:dyDescent="0.3">
      <c r="A208" s="198" t="s">
        <v>359</v>
      </c>
      <c r="B208" s="198" t="s">
        <v>385</v>
      </c>
      <c r="C208" s="371">
        <v>1.3084750756044377</v>
      </c>
      <c r="D208" s="371">
        <v>0.81048914300275021</v>
      </c>
      <c r="E208" s="371">
        <v>1.4617037707221665</v>
      </c>
      <c r="F208" s="371">
        <v>1.4740996259925323</v>
      </c>
      <c r="G208" s="371">
        <v>1.4532688376916307</v>
      </c>
      <c r="H208" s="371">
        <v>0.79034113997214372</v>
      </c>
      <c r="I208" s="371">
        <v>0.67392173244291687</v>
      </c>
      <c r="J208" s="371">
        <v>0.64719813423810124</v>
      </c>
      <c r="K208" s="371">
        <v>0.57787984480539556</v>
      </c>
      <c r="L208" s="371">
        <v>1.1868744116093666</v>
      </c>
      <c r="M208" s="371">
        <v>1.2377147803870046</v>
      </c>
      <c r="N208" s="371">
        <v>1.493035799268893</v>
      </c>
      <c r="O208" s="371">
        <v>1.4076289630531469</v>
      </c>
      <c r="P208" s="371">
        <v>1.9610455757353344</v>
      </c>
      <c r="Q208" s="371">
        <v>2.473662882947921</v>
      </c>
      <c r="S208">
        <f t="shared" si="4"/>
        <v>6.3606638044739428E-2</v>
      </c>
    </row>
    <row r="209" spans="1:19" x14ac:dyDescent="0.3">
      <c r="A209" s="198" t="s">
        <v>360</v>
      </c>
      <c r="B209" s="198" t="s">
        <v>385</v>
      </c>
      <c r="C209" s="371">
        <v>8.0617309811052404E-2</v>
      </c>
      <c r="D209" s="371">
        <v>8.5947468218125544E-2</v>
      </c>
      <c r="E209" s="371">
        <v>8.2277702615464854E-2</v>
      </c>
      <c r="F209" s="371">
        <v>8.7900922275132409E-2</v>
      </c>
      <c r="G209" s="371">
        <v>8.2592651911312001E-2</v>
      </c>
      <c r="H209" s="371">
        <v>7.8030371741326487E-2</v>
      </c>
      <c r="I209" s="371">
        <v>7.6316044248400022E-2</v>
      </c>
      <c r="J209" s="371">
        <v>7.855546769792085E-2</v>
      </c>
      <c r="K209" s="371">
        <v>8.064242615211846E-2</v>
      </c>
      <c r="L209" s="371">
        <v>9.0773410728032675E-2</v>
      </c>
      <c r="M209" s="371">
        <v>9.3571687467573203E-2</v>
      </c>
      <c r="N209" s="371">
        <v>9.6781176444932962E-2</v>
      </c>
      <c r="O209" s="371">
        <v>9.3584901926276165E-2</v>
      </c>
      <c r="P209" s="371">
        <v>9.5205945892818278E-2</v>
      </c>
      <c r="Q209" s="371">
        <v>9.338286988860646E-2</v>
      </c>
      <c r="S209">
        <f t="shared" si="4"/>
        <v>1.1310545116953046E-2</v>
      </c>
    </row>
    <row r="210" spans="1:19" x14ac:dyDescent="0.3">
      <c r="A210" s="198" t="s">
        <v>361</v>
      </c>
      <c r="B210" s="198" t="s">
        <v>385</v>
      </c>
      <c r="C210" s="371">
        <v>2.5721291024246726E-2</v>
      </c>
      <c r="D210" s="371">
        <v>1.6083306734592066E-2</v>
      </c>
      <c r="E210" s="371">
        <v>1.4490815894267404E-2</v>
      </c>
      <c r="F210" s="371">
        <v>1.1709581795349921E-2</v>
      </c>
      <c r="G210" s="371">
        <v>1.1843814344314E-2</v>
      </c>
      <c r="H210" s="371">
        <v>6.4374239825758708E-3</v>
      </c>
      <c r="I210" s="371">
        <v>6.0380900623789643E-3</v>
      </c>
      <c r="J210" s="371">
        <v>6.9243852374849318E-3</v>
      </c>
      <c r="K210" s="371">
        <v>5.8402581381446954E-3</v>
      </c>
      <c r="L210" s="371">
        <v>5.7579078288066072E-3</v>
      </c>
      <c r="M210" s="371">
        <v>6.9122551053270552E-3</v>
      </c>
      <c r="N210" s="371">
        <v>6.7512461712714309E-3</v>
      </c>
      <c r="O210" s="371">
        <v>6.3451109885412568E-3</v>
      </c>
      <c r="P210" s="371">
        <v>1.6012871441109883E-2</v>
      </c>
      <c r="Q210" s="371">
        <v>1.4688616766985556E-2</v>
      </c>
      <c r="S210">
        <f t="shared" si="4"/>
        <v>-3.0637970718113264E-2</v>
      </c>
    </row>
    <row r="211" spans="1:19" x14ac:dyDescent="0.3">
      <c r="A211" s="198" t="s">
        <v>362</v>
      </c>
      <c r="B211" s="198" t="s">
        <v>385</v>
      </c>
      <c r="C211" s="371">
        <v>3.5374623477970248E-2</v>
      </c>
      <c r="D211" s="371">
        <v>2.7669882015807064E-2</v>
      </c>
      <c r="E211" s="371">
        <v>1.9705301927951002E-2</v>
      </c>
      <c r="F211" s="371">
        <v>1.7788346538106767E-2</v>
      </c>
      <c r="G211" s="371">
        <v>1.7375946586304866E-2</v>
      </c>
      <c r="H211" s="371">
        <v>1.6274348458232168E-2</v>
      </c>
      <c r="I211" s="371">
        <v>1.727836710245665E-2</v>
      </c>
      <c r="J211" s="371">
        <v>1.7746088363663474E-2</v>
      </c>
      <c r="K211" s="371">
        <v>1.7411017831959769E-2</v>
      </c>
      <c r="L211" s="371">
        <v>1.560001702399118E-2</v>
      </c>
      <c r="M211" s="371">
        <v>1.6716824971548819E-2</v>
      </c>
      <c r="N211" s="371">
        <v>1.5361347240106649E-2</v>
      </c>
      <c r="O211" s="371">
        <v>1.5576581908921505E-2</v>
      </c>
      <c r="P211" s="371">
        <v>2.3605606963863403E-2</v>
      </c>
      <c r="Q211" s="371">
        <v>2.3266987117771691E-2</v>
      </c>
      <c r="S211">
        <f t="shared" si="4"/>
        <v>-2.4447784415972364E-2</v>
      </c>
    </row>
    <row r="212" spans="1:19" x14ac:dyDescent="0.3">
      <c r="A212" s="198" t="s">
        <v>363</v>
      </c>
      <c r="B212" s="198" t="s">
        <v>385</v>
      </c>
      <c r="C212" s="371">
        <v>3.7316453987752074E-2</v>
      </c>
      <c r="D212" s="371">
        <v>3.091046696966835E-2</v>
      </c>
      <c r="E212" s="371">
        <v>2.4031385122695918E-2</v>
      </c>
      <c r="F212" s="371">
        <v>1.9608921509661207E-2</v>
      </c>
      <c r="G212" s="371">
        <v>2.1684960868629592E-2</v>
      </c>
      <c r="H212" s="371">
        <v>1.5667218303222808E-2</v>
      </c>
      <c r="I212" s="371">
        <v>1.4353440929141027E-2</v>
      </c>
      <c r="J212" s="371">
        <v>1.681562607212218E-2</v>
      </c>
      <c r="K212" s="371">
        <v>1.6060147006825232E-2</v>
      </c>
      <c r="L212" s="371">
        <v>1.7763624047269853E-2</v>
      </c>
      <c r="M212" s="371">
        <v>1.7737844896048568E-2</v>
      </c>
      <c r="N212" s="371">
        <v>1.563874466158938E-2</v>
      </c>
      <c r="O212" s="371">
        <v>1.5034232682292148E-2</v>
      </c>
      <c r="P212" s="371">
        <v>2.1571032042472842E-2</v>
      </c>
      <c r="Q212" s="371">
        <v>1.9494781005226815E-2</v>
      </c>
      <c r="S212">
        <f t="shared" si="4"/>
        <v>-3.4113011971254312E-2</v>
      </c>
    </row>
    <row r="213" spans="1:19" x14ac:dyDescent="0.3">
      <c r="A213" s="198" t="s">
        <v>364</v>
      </c>
      <c r="B213" s="198" t="s">
        <v>385</v>
      </c>
      <c r="C213" s="371">
        <v>0.47227026820671369</v>
      </c>
      <c r="D213" s="371">
        <v>0.47460825688986324</v>
      </c>
      <c r="E213" s="371">
        <v>0.47383107688548043</v>
      </c>
      <c r="F213" s="371">
        <v>0.37039553335700037</v>
      </c>
      <c r="G213" s="371">
        <v>0.37102085338660346</v>
      </c>
      <c r="H213" s="371">
        <v>0.35307411559939295</v>
      </c>
      <c r="I213" s="371">
        <v>0.33593866092970665</v>
      </c>
      <c r="J213" s="371">
        <v>0.33388660638269252</v>
      </c>
      <c r="K213" s="371">
        <v>0.3216559203857432</v>
      </c>
      <c r="L213" s="371">
        <v>0.31421229038755732</v>
      </c>
      <c r="M213" s="371">
        <v>0.29674070365042948</v>
      </c>
      <c r="N213" s="371">
        <v>0.28148205775602242</v>
      </c>
      <c r="O213" s="371">
        <v>0.27497346761202845</v>
      </c>
      <c r="P213" s="371">
        <v>0.30930676588570116</v>
      </c>
      <c r="Q213" s="371">
        <v>0.40393581762507891</v>
      </c>
      <c r="S213">
        <f t="shared" si="4"/>
        <v>-1.0335251894929889E-2</v>
      </c>
    </row>
    <row r="214" spans="1:19" x14ac:dyDescent="0.3">
      <c r="A214" s="198" t="s">
        <v>365</v>
      </c>
      <c r="B214" s="198" t="s">
        <v>385</v>
      </c>
      <c r="C214" s="371">
        <v>0.19289283581954494</v>
      </c>
      <c r="D214" s="371">
        <v>0.16574545130667276</v>
      </c>
      <c r="E214" s="371">
        <v>0.19524776114800166</v>
      </c>
      <c r="F214" s="371">
        <v>0.18703942896412112</v>
      </c>
      <c r="G214" s="371">
        <v>0.16542357718750053</v>
      </c>
      <c r="H214" s="371">
        <v>0.14393693859557874</v>
      </c>
      <c r="I214" s="371">
        <v>0.1314425924974032</v>
      </c>
      <c r="J214" s="371">
        <v>0.13094386215497808</v>
      </c>
      <c r="K214" s="371">
        <v>0.12694768625893291</v>
      </c>
      <c r="L214" s="371">
        <v>0.10145820290830995</v>
      </c>
      <c r="M214" s="371">
        <v>9.6040436734685375E-2</v>
      </c>
      <c r="N214" s="371">
        <v>8.0834954678286747E-2</v>
      </c>
      <c r="O214" s="371">
        <v>7.2160141725576027E-2</v>
      </c>
      <c r="P214" s="371">
        <v>6.7703098241357965E-2</v>
      </c>
      <c r="Q214" s="371">
        <v>6.9137658812526329E-2</v>
      </c>
      <c r="S214">
        <f t="shared" si="4"/>
        <v>-4.5826769371419281E-2</v>
      </c>
    </row>
    <row r="215" spans="1:19" x14ac:dyDescent="0.3">
      <c r="A215" s="198" t="s">
        <v>366</v>
      </c>
      <c r="B215" s="198" t="s">
        <v>385</v>
      </c>
      <c r="C215" s="371">
        <v>2.0257549859789746E-2</v>
      </c>
      <c r="D215" s="371">
        <v>1.9448944791747077E-2</v>
      </c>
      <c r="E215" s="371">
        <v>1.9280458523735264E-2</v>
      </c>
      <c r="F215" s="371">
        <v>1.762807010271867E-2</v>
      </c>
      <c r="G215" s="371">
        <v>1.6233261604574407E-2</v>
      </c>
      <c r="H215" s="371">
        <v>1.5221325496242827E-2</v>
      </c>
      <c r="I215" s="371">
        <v>1.7148001015014576E-2</v>
      </c>
      <c r="J215" s="371">
        <v>9.2325575043860058E-3</v>
      </c>
      <c r="K215" s="371">
        <v>8.2509264855615758E-3</v>
      </c>
      <c r="L215" s="371">
        <v>8.5343412207365913E-3</v>
      </c>
      <c r="M215" s="371">
        <v>1.1991602081475282E-2</v>
      </c>
      <c r="N215" s="371">
        <v>1.0329416483131851E-2</v>
      </c>
      <c r="O215" s="371">
        <v>1.0122791173485413E-2</v>
      </c>
      <c r="P215" s="371">
        <v>8.0171044072591229E-3</v>
      </c>
      <c r="Q215" s="371">
        <v>9.7923505328753723E-3</v>
      </c>
      <c r="S215">
        <f t="shared" si="4"/>
        <v>-3.6900525621833491E-2</v>
      </c>
    </row>
    <row r="216" spans="1:19" x14ac:dyDescent="0.3">
      <c r="A216" s="198" t="s">
        <v>367</v>
      </c>
      <c r="B216" s="198" t="s">
        <v>385</v>
      </c>
      <c r="C216" s="371">
        <v>0</v>
      </c>
      <c r="D216" s="371">
        <v>3.7320077908385635E-9</v>
      </c>
      <c r="E216" s="371">
        <v>2.2663659904102352E-8</v>
      </c>
      <c r="F216" s="371">
        <v>1.8129530502928767E-9</v>
      </c>
      <c r="G216" s="371">
        <v>8.1588879405946263E-10</v>
      </c>
      <c r="H216" s="371">
        <v>1.2475361373085389E-8</v>
      </c>
      <c r="I216" s="371">
        <v>1.8922947444433446E-8</v>
      </c>
      <c r="J216" s="371">
        <v>5.832519874703696E-8</v>
      </c>
      <c r="K216" s="371">
        <v>4.1394275468854056E-8</v>
      </c>
      <c r="L216" s="371">
        <v>0</v>
      </c>
      <c r="M216" s="371">
        <v>9.2047256378110617E-8</v>
      </c>
      <c r="N216" s="371">
        <v>0</v>
      </c>
      <c r="O216" s="371">
        <v>0</v>
      </c>
      <c r="P216" s="371">
        <v>0</v>
      </c>
      <c r="Q216" s="371">
        <v>1.4927273666771165E-6</v>
      </c>
      <c r="S216" t="e">
        <f t="shared" si="4"/>
        <v>#DIV/0!</v>
      </c>
    </row>
    <row r="217" spans="1:19" x14ac:dyDescent="0.3">
      <c r="A217" s="198" t="s">
        <v>368</v>
      </c>
      <c r="B217" s="198" t="s">
        <v>385</v>
      </c>
      <c r="C217" s="371">
        <v>4.9335026592910898E-2</v>
      </c>
      <c r="D217" s="371">
        <v>2.9880114079265312E-2</v>
      </c>
      <c r="E217" s="371">
        <v>2.1769099877484484E-2</v>
      </c>
      <c r="F217" s="371">
        <v>2.0264698559728334E-2</v>
      </c>
      <c r="G217" s="371">
        <v>1.7857791999022384E-2</v>
      </c>
      <c r="H217" s="371">
        <v>1.4372833892743186E-2</v>
      </c>
      <c r="I217" s="371">
        <v>1.1835549572757174E-2</v>
      </c>
      <c r="J217" s="371">
        <v>1.408806635254586E-2</v>
      </c>
      <c r="K217" s="371">
        <v>1.675283806156665E-2</v>
      </c>
      <c r="L217" s="371">
        <v>1.7135600792882889E-2</v>
      </c>
      <c r="M217" s="371">
        <v>2.3635420648333905E-2</v>
      </c>
      <c r="N217" s="371">
        <v>2.5905630959936757E-2</v>
      </c>
      <c r="O217" s="371">
        <v>2.8382091125843972E-2</v>
      </c>
      <c r="P217" s="371">
        <v>3.5127368310808114E-2</v>
      </c>
      <c r="Q217" s="371">
        <v>3.583322404994238E-2</v>
      </c>
      <c r="S217">
        <f t="shared" si="4"/>
        <v>-1.9548270953875877E-2</v>
      </c>
    </row>
    <row r="218" spans="1:19" x14ac:dyDescent="0.3">
      <c r="A218" s="198" t="s">
        <v>369</v>
      </c>
      <c r="B218" s="198" t="s">
        <v>385</v>
      </c>
      <c r="C218" s="371">
        <v>8.8021545804897686E-3</v>
      </c>
      <c r="D218" s="371">
        <v>6.849775384173932E-3</v>
      </c>
      <c r="E218" s="371">
        <v>6.3733708133796481E-3</v>
      </c>
      <c r="F218" s="371">
        <v>6.5830774872663034E-3</v>
      </c>
      <c r="G218" s="371">
        <v>8.0343214378606389E-3</v>
      </c>
      <c r="H218" s="371">
        <v>7.3363880967828735E-3</v>
      </c>
      <c r="I218" s="371">
        <v>7.6819852541922624E-3</v>
      </c>
      <c r="J218" s="371">
        <v>8.4047338452720912E-3</v>
      </c>
      <c r="K218" s="371">
        <v>7.886118279475168E-3</v>
      </c>
      <c r="L218" s="371">
        <v>7.3056697068696217E-3</v>
      </c>
      <c r="M218" s="371">
        <v>6.4157877213194192E-3</v>
      </c>
      <c r="N218" s="371">
        <v>5.4973825713085832E-3</v>
      </c>
      <c r="O218" s="371">
        <v>4.0512430857452351E-3</v>
      </c>
      <c r="P218" s="371">
        <v>5.3561141563559832E-3</v>
      </c>
      <c r="Q218" s="371">
        <v>6.3216713926129899E-3</v>
      </c>
      <c r="S218">
        <f t="shared" si="4"/>
        <v>-2.0128863784708555E-2</v>
      </c>
    </row>
    <row r="219" spans="1:19" x14ac:dyDescent="0.3">
      <c r="A219" s="198" t="s">
        <v>370</v>
      </c>
      <c r="B219" s="198" t="s">
        <v>385</v>
      </c>
      <c r="C219" s="371">
        <v>1.4962966037717462E-2</v>
      </c>
      <c r="D219" s="371">
        <v>6.999623262715352E-3</v>
      </c>
      <c r="E219" s="371">
        <v>3.6871410062793044E-3</v>
      </c>
      <c r="F219" s="371">
        <v>3.3891821903891508E-3</v>
      </c>
      <c r="G219" s="371">
        <v>3.4949956176403957E-3</v>
      </c>
      <c r="H219" s="371">
        <v>3.4969511236112604E-3</v>
      </c>
      <c r="I219" s="371">
        <v>3.4045480124904604E-3</v>
      </c>
      <c r="J219" s="371">
        <v>4.5723386047147622E-3</v>
      </c>
      <c r="K219" s="371">
        <v>3.151566761297772E-3</v>
      </c>
      <c r="L219" s="371">
        <v>2.7443365134501838E-3</v>
      </c>
      <c r="M219" s="371">
        <v>3.6563880171177408E-3</v>
      </c>
      <c r="N219" s="371">
        <v>3.2615855867879871E-3</v>
      </c>
      <c r="O219" s="371">
        <v>2.9245172234657348E-3</v>
      </c>
      <c r="P219" s="371">
        <v>4.1128427054335582E-3</v>
      </c>
      <c r="Q219" s="371">
        <v>3.5234857215375435E-3</v>
      </c>
      <c r="S219">
        <f t="shared" si="4"/>
        <v>-5.4608540499944909E-2</v>
      </c>
    </row>
    <row r="220" spans="1:19" x14ac:dyDescent="0.3">
      <c r="A220" s="198" t="s">
        <v>371</v>
      </c>
      <c r="B220" s="198" t="s">
        <v>385</v>
      </c>
      <c r="C220" s="371">
        <v>5.2288682496140632E-2</v>
      </c>
      <c r="D220" s="371">
        <v>3.6421813306103619E-2</v>
      </c>
      <c r="E220" s="371">
        <v>2.2236844264576505E-2</v>
      </c>
      <c r="F220" s="371">
        <v>2.0547510389879235E-2</v>
      </c>
      <c r="G220" s="371">
        <v>2.261782112835534E-2</v>
      </c>
      <c r="H220" s="371">
        <v>2.1273067203708175E-2</v>
      </c>
      <c r="I220" s="371">
        <v>1.9078580107547097E-2</v>
      </c>
      <c r="J220" s="371">
        <v>2.0302766909292499E-2</v>
      </c>
      <c r="K220" s="371">
        <v>1.7999195620972672E-2</v>
      </c>
      <c r="L220" s="371">
        <v>1.7683685455269195E-2</v>
      </c>
      <c r="M220" s="371">
        <v>1.8537828954760974E-2</v>
      </c>
      <c r="N220" s="371">
        <v>1.700557316702225E-2</v>
      </c>
      <c r="O220" s="371">
        <v>1.2207164859604358E-2</v>
      </c>
      <c r="P220" s="371">
        <v>1.4836353679504581E-2</v>
      </c>
      <c r="Q220" s="371">
        <v>1.4944020301411355E-2</v>
      </c>
      <c r="S220">
        <f t="shared" si="4"/>
        <v>-5.1014402040995666E-2</v>
      </c>
    </row>
    <row r="221" spans="1:19" x14ac:dyDescent="0.3">
      <c r="A221" s="198" t="s">
        <v>372</v>
      </c>
      <c r="B221" s="198" t="s">
        <v>385</v>
      </c>
      <c r="C221" s="371">
        <v>2.9830788986078677E-2</v>
      </c>
      <c r="D221" s="371">
        <v>2.9845876171776614E-2</v>
      </c>
      <c r="E221" s="371">
        <v>2.113408923374507E-2</v>
      </c>
      <c r="F221" s="371">
        <v>1.9246162349765873E-2</v>
      </c>
      <c r="G221" s="371">
        <v>1.8921420919380549E-2</v>
      </c>
      <c r="H221" s="371">
        <v>1.7096721854260245E-2</v>
      </c>
      <c r="I221" s="371">
        <v>1.6096878395927348E-2</v>
      </c>
      <c r="J221" s="371">
        <v>1.5985049597349442E-2</v>
      </c>
      <c r="K221" s="371">
        <v>1.7093125327429747E-2</v>
      </c>
      <c r="L221" s="371">
        <v>1.7458486772265309E-2</v>
      </c>
      <c r="M221" s="371">
        <v>1.6628019140136795E-2</v>
      </c>
      <c r="N221" s="371">
        <v>1.5934870158277582E-2</v>
      </c>
      <c r="O221" s="371">
        <v>1.5999333840099075E-2</v>
      </c>
      <c r="P221" s="371">
        <v>2.4502755541621134E-2</v>
      </c>
      <c r="Q221" s="371">
        <v>2.9755588523413663E-2</v>
      </c>
      <c r="S221">
        <f t="shared" si="4"/>
        <v>-1.8006434967028092E-4</v>
      </c>
    </row>
    <row r="222" spans="1:19" x14ac:dyDescent="0.3">
      <c r="A222" s="198" t="s">
        <v>373</v>
      </c>
      <c r="B222" s="198" t="s">
        <v>385</v>
      </c>
      <c r="C222" s="371">
        <v>7.4970308929257323E-2</v>
      </c>
      <c r="D222" s="371">
        <v>7.5176732407623334E-2</v>
      </c>
      <c r="E222" s="371">
        <v>5.6973026059831337E-2</v>
      </c>
      <c r="F222" s="371">
        <v>5.1895597772339597E-2</v>
      </c>
      <c r="G222" s="371">
        <v>5.8378980980010847E-2</v>
      </c>
      <c r="H222" s="371">
        <v>5.9572159062379205E-2</v>
      </c>
      <c r="I222" s="371">
        <v>5.5601593327404789E-2</v>
      </c>
      <c r="J222" s="371">
        <v>6.7009766609804955E-2</v>
      </c>
      <c r="K222" s="371">
        <v>7.5500493425958312E-2</v>
      </c>
      <c r="L222" s="371">
        <v>8.2510238612095083E-2</v>
      </c>
      <c r="M222" s="371">
        <v>8.3675370954005082E-2</v>
      </c>
      <c r="N222" s="371">
        <v>7.9035764985443985E-2</v>
      </c>
      <c r="O222" s="371">
        <v>7.9185878214016514E-2</v>
      </c>
      <c r="P222" s="371">
        <v>9.2421576654910131E-2</v>
      </c>
      <c r="Q222" s="371">
        <v>8.2128427517319039E-2</v>
      </c>
      <c r="S222">
        <f t="shared" si="4"/>
        <v>6.8199556886448607E-3</v>
      </c>
    </row>
    <row r="223" spans="1:19" x14ac:dyDescent="0.3">
      <c r="A223" s="198" t="s">
        <v>374</v>
      </c>
      <c r="B223" s="198" t="s">
        <v>385</v>
      </c>
      <c r="C223" s="371">
        <v>0.1919927279978261</v>
      </c>
      <c r="D223" s="371">
        <v>0.19636605203264995</v>
      </c>
      <c r="E223" s="371">
        <v>0.13655203248504122</v>
      </c>
      <c r="F223" s="371">
        <v>0.13531732732379906</v>
      </c>
      <c r="G223" s="371">
        <v>0.12183360291423968</v>
      </c>
      <c r="H223" s="371">
        <v>0.11352346481802379</v>
      </c>
      <c r="I223" s="371">
        <v>0.10736468368656304</v>
      </c>
      <c r="J223" s="371">
        <v>9.9919759536951161E-2</v>
      </c>
      <c r="K223" s="371">
        <v>9.6967672872411495E-2</v>
      </c>
      <c r="L223" s="371">
        <v>8.726517762316098E-2</v>
      </c>
      <c r="M223" s="371">
        <v>7.7283130272049722E-2</v>
      </c>
      <c r="N223" s="371">
        <v>7.7023554017570967E-2</v>
      </c>
      <c r="O223" s="371">
        <v>6.5381956774124478E-2</v>
      </c>
      <c r="P223" s="371">
        <v>0.11079695373357354</v>
      </c>
      <c r="Q223" s="371">
        <v>0.11454600593067781</v>
      </c>
      <c r="S223">
        <f t="shared" si="4"/>
        <v>-2.8813115875642219E-2</v>
      </c>
    </row>
    <row r="224" spans="1:19" x14ac:dyDescent="0.3">
      <c r="A224" s="198" t="s">
        <v>375</v>
      </c>
      <c r="B224" s="198" t="s">
        <v>385</v>
      </c>
      <c r="C224" s="371">
        <v>5.8633547853348261E-2</v>
      </c>
      <c r="D224" s="371">
        <v>4.942708233077913E-2</v>
      </c>
      <c r="E224" s="371">
        <v>4.0557906871152904E-2</v>
      </c>
      <c r="F224" s="371">
        <v>3.8221821145094433E-2</v>
      </c>
      <c r="G224" s="371">
        <v>3.4823706400789224E-2</v>
      </c>
      <c r="H224" s="371">
        <v>3.0804019895711035E-2</v>
      </c>
      <c r="I224" s="371">
        <v>2.6921621607820731E-2</v>
      </c>
      <c r="J224" s="371">
        <v>2.454673774799809E-2</v>
      </c>
      <c r="K224" s="371">
        <v>2.701696026679188E-2</v>
      </c>
      <c r="L224" s="371">
        <v>3.0155712106067201E-2</v>
      </c>
      <c r="M224" s="371">
        <v>3.3701894426510906E-2</v>
      </c>
      <c r="N224" s="371">
        <v>4.0421025987261654E-2</v>
      </c>
      <c r="O224" s="371">
        <v>4.7543910250616266E-2</v>
      </c>
      <c r="P224" s="371">
        <v>7.5894950993672869E-2</v>
      </c>
      <c r="Q224" s="371">
        <v>7.8974117210741102E-2</v>
      </c>
      <c r="S224">
        <f t="shared" si="4"/>
        <v>2.4779292136240368E-2</v>
      </c>
    </row>
    <row r="225" spans="1:23" x14ac:dyDescent="0.3">
      <c r="A225" s="198" t="s">
        <v>376</v>
      </c>
      <c r="B225" s="198" t="s">
        <v>385</v>
      </c>
      <c r="C225" s="371">
        <v>6.8195270641859818E-2</v>
      </c>
      <c r="D225" s="371">
        <v>4.5354263112416089E-2</v>
      </c>
      <c r="E225" s="371">
        <v>2.93864371017948E-2</v>
      </c>
      <c r="F225" s="371">
        <v>2.6153967022636167E-2</v>
      </c>
      <c r="G225" s="371">
        <v>4.5908568849051409E-2</v>
      </c>
      <c r="H225" s="371">
        <v>4.2691160629117063E-2</v>
      </c>
      <c r="I225" s="371">
        <v>3.3670880404642486E-2</v>
      </c>
      <c r="J225" s="371">
        <v>4.2387270733363631E-2</v>
      </c>
      <c r="K225" s="371">
        <v>7.0490630763430304E-2</v>
      </c>
      <c r="L225" s="371">
        <v>6.3130109178047483E-2</v>
      </c>
      <c r="M225" s="371">
        <v>5.9517841630384559E-2</v>
      </c>
      <c r="N225" s="371">
        <v>5.5528082109709026E-2</v>
      </c>
      <c r="O225" s="371">
        <v>5.2090285210014645E-2</v>
      </c>
      <c r="P225" s="371">
        <v>8.1202305686379816E-2</v>
      </c>
      <c r="Q225" s="371">
        <v>8.1376429900637731E-2</v>
      </c>
      <c r="S225">
        <f t="shared" si="4"/>
        <v>1.3806109525857247E-2</v>
      </c>
    </row>
    <row r="226" spans="1:23" x14ac:dyDescent="0.3">
      <c r="A226" s="198" t="s">
        <v>377</v>
      </c>
      <c r="B226" s="198" t="s">
        <v>385</v>
      </c>
      <c r="C226" s="371">
        <v>0</v>
      </c>
      <c r="D226" s="371">
        <v>0</v>
      </c>
      <c r="E226" s="371">
        <v>0</v>
      </c>
      <c r="F226" s="371">
        <v>0</v>
      </c>
      <c r="G226" s="371">
        <v>0</v>
      </c>
      <c r="H226" s="371">
        <v>0</v>
      </c>
      <c r="I226" s="371">
        <v>0</v>
      </c>
      <c r="J226" s="371">
        <v>0</v>
      </c>
      <c r="K226" s="371">
        <v>0</v>
      </c>
      <c r="L226" s="371">
        <v>0</v>
      </c>
      <c r="M226" s="371">
        <v>0</v>
      </c>
      <c r="N226" s="371">
        <v>0</v>
      </c>
      <c r="O226" s="371">
        <v>0</v>
      </c>
      <c r="P226" s="371">
        <v>0</v>
      </c>
      <c r="Q226" s="371">
        <v>0</v>
      </c>
      <c r="S226" t="e">
        <f t="shared" si="4"/>
        <v>#DIV/0!</v>
      </c>
    </row>
    <row r="227" spans="1:23" x14ac:dyDescent="0.3">
      <c r="A227" s="198" t="s">
        <v>381</v>
      </c>
      <c r="B227" s="198" t="s">
        <v>385</v>
      </c>
      <c r="C227" s="371">
        <v>1.9510472497032401</v>
      </c>
      <c r="D227" s="371">
        <v>1.91801080181749</v>
      </c>
      <c r="E227" s="371">
        <v>1.8449354246520582</v>
      </c>
      <c r="F227" s="371">
        <v>1.7516917434535115</v>
      </c>
      <c r="G227" s="371">
        <v>1.6942081331809153</v>
      </c>
      <c r="H227" s="371">
        <v>1.6505256393456411</v>
      </c>
      <c r="I227" s="371">
        <v>1.6289997302953656</v>
      </c>
      <c r="J227" s="371">
        <v>1.5913544671283866</v>
      </c>
      <c r="K227" s="371">
        <v>1.5780902111352826</v>
      </c>
      <c r="L227" s="371">
        <v>1.5403413583313219</v>
      </c>
      <c r="M227" s="371">
        <v>1.5113938358165822</v>
      </c>
      <c r="N227" s="371">
        <v>1.4752141383258566</v>
      </c>
      <c r="O227" s="371">
        <v>1.4422144923500455</v>
      </c>
      <c r="P227" s="371">
        <v>1.4416220292300719</v>
      </c>
      <c r="Q227" s="371">
        <v>1.4683310666706337</v>
      </c>
      <c r="S227">
        <f t="shared" si="4"/>
        <v>-1.7672420473013324E-2</v>
      </c>
    </row>
    <row r="231" spans="1:23" x14ac:dyDescent="0.3">
      <c r="S231" s="162">
        <f>P235/B235</f>
        <v>1.5636825639035179</v>
      </c>
      <c r="T231" s="162">
        <f>-1+(P235/B235)^(1/(P234-B234))</f>
        <v>3.2446976241725212E-2</v>
      </c>
      <c r="U231" s="162">
        <f>-1+(P235/O235)^(1/(P234-O234))</f>
        <v>2.4783259369343114E-2</v>
      </c>
      <c r="V231" s="162"/>
      <c r="W231" s="162">
        <f>(P235-B235)/(2009-1995)</f>
        <v>0.43826360251397795</v>
      </c>
    </row>
    <row r="232" spans="1:23" x14ac:dyDescent="0.3">
      <c r="S232" s="162">
        <f>P236/B236</f>
        <v>0.82294342261298814</v>
      </c>
      <c r="T232" s="162"/>
      <c r="U232" s="162"/>
      <c r="V232" s="162"/>
      <c r="W232" s="162"/>
    </row>
    <row r="233" spans="1:23" ht="15" thickBot="1" x14ac:dyDescent="0.35"/>
    <row r="234" spans="1:23" x14ac:dyDescent="0.3">
      <c r="A234" s="203" t="s">
        <v>381</v>
      </c>
      <c r="B234" s="70">
        <v>1995</v>
      </c>
      <c r="C234" s="70">
        <v>1996</v>
      </c>
      <c r="D234" s="70">
        <v>1997</v>
      </c>
      <c r="E234" s="70">
        <v>1998</v>
      </c>
      <c r="F234" s="70">
        <v>1999</v>
      </c>
      <c r="G234" s="70">
        <v>2000</v>
      </c>
      <c r="H234" s="70">
        <v>2001</v>
      </c>
      <c r="I234" s="70">
        <v>2002</v>
      </c>
      <c r="J234" s="70">
        <v>2003</v>
      </c>
      <c r="K234" s="70">
        <v>2004</v>
      </c>
      <c r="L234" s="70">
        <v>2005</v>
      </c>
      <c r="M234" s="70">
        <v>2006</v>
      </c>
      <c r="N234" s="70">
        <v>2007</v>
      </c>
      <c r="O234" s="70">
        <v>2008</v>
      </c>
      <c r="P234" s="70">
        <v>2009</v>
      </c>
      <c r="Q234" s="370"/>
      <c r="R234" s="88"/>
      <c r="S234" s="87"/>
      <c r="T234" s="88"/>
      <c r="U234" s="87"/>
      <c r="V234" s="88"/>
    </row>
    <row r="235" spans="1:23" x14ac:dyDescent="0.3">
      <c r="A235" s="198" t="s">
        <v>380</v>
      </c>
      <c r="B235" s="205">
        <v>10.885010160161528</v>
      </c>
      <c r="C235" s="205">
        <v>11.460096275447601</v>
      </c>
      <c r="D235" s="205">
        <v>11.646615663976405</v>
      </c>
      <c r="E235" s="205">
        <v>12.129634695483956</v>
      </c>
      <c r="F235" s="205">
        <v>12.475648268878652</v>
      </c>
      <c r="G235" s="205">
        <v>12.926180092723415</v>
      </c>
      <c r="H235" s="205">
        <v>13.216856100229499</v>
      </c>
      <c r="I235" s="205">
        <v>13.673457076817812</v>
      </c>
      <c r="J235" s="205">
        <v>14.089119345211685</v>
      </c>
      <c r="K235" s="205">
        <v>14.529335151716619</v>
      </c>
      <c r="L235" s="205">
        <v>15.172985134398662</v>
      </c>
      <c r="M235" s="205">
        <v>15.577170429129387</v>
      </c>
      <c r="N235" s="205">
        <v>16.107601067857885</v>
      </c>
      <c r="O235" s="205">
        <v>16.609073616046231</v>
      </c>
      <c r="P235" s="205">
        <v>17.020700595357219</v>
      </c>
      <c r="S235" t="s">
        <v>417</v>
      </c>
    </row>
    <row r="236" spans="1:23" x14ac:dyDescent="0.3">
      <c r="A236" s="198" t="s">
        <v>382</v>
      </c>
      <c r="B236" s="205">
        <v>4.917897102956637</v>
      </c>
      <c r="C236" s="205">
        <v>4.4966781486611387</v>
      </c>
      <c r="D236" s="205">
        <v>4.4474239340082962</v>
      </c>
      <c r="E236" s="205">
        <v>4.45712936671673</v>
      </c>
      <c r="F236" s="205">
        <v>4.3640262376604575</v>
      </c>
      <c r="G236" s="205">
        <v>4.4747599444169692</v>
      </c>
      <c r="H236" s="205">
        <v>4.7124354490136087</v>
      </c>
      <c r="I236" s="205">
        <v>4.5055477392928287</v>
      </c>
      <c r="J236" s="205">
        <v>4.5396890615332781</v>
      </c>
      <c r="K236" s="205">
        <v>4.5353083997880406</v>
      </c>
      <c r="L236" s="205">
        <v>3.9833580375331055</v>
      </c>
      <c r="M236" s="205">
        <v>4.0775494414316622</v>
      </c>
      <c r="N236" s="205">
        <v>4.1163316204064166</v>
      </c>
      <c r="O236" s="205">
        <v>4.105609782613362</v>
      </c>
      <c r="P236" s="205">
        <v>4.047151073965634</v>
      </c>
      <c r="S236" s="198" t="s">
        <v>380</v>
      </c>
      <c r="T236" s="198" t="s">
        <v>382</v>
      </c>
      <c r="U236" s="198" t="s">
        <v>383</v>
      </c>
      <c r="V236" s="198" t="s">
        <v>384</v>
      </c>
      <c r="W236" s="198" t="s">
        <v>385</v>
      </c>
    </row>
    <row r="237" spans="1:23" x14ac:dyDescent="0.3">
      <c r="A237" s="198" t="s">
        <v>383</v>
      </c>
      <c r="B237" s="205">
        <v>27.015491040661939</v>
      </c>
      <c r="C237" s="205">
        <v>27.844346420254251</v>
      </c>
      <c r="D237" s="205">
        <v>28.703284458277988</v>
      </c>
      <c r="E237" s="205">
        <v>28.722218495209471</v>
      </c>
      <c r="F237" s="205">
        <v>29.842750783526864</v>
      </c>
      <c r="G237" s="205">
        <v>31.772157364797529</v>
      </c>
      <c r="H237" s="205">
        <v>32.528616660030586</v>
      </c>
      <c r="I237" s="205">
        <v>32.320641969885351</v>
      </c>
      <c r="J237" s="205">
        <v>33.749064767702535</v>
      </c>
      <c r="K237" s="205">
        <v>36.018233334391738</v>
      </c>
      <c r="L237" s="205">
        <v>38.172516338744728</v>
      </c>
      <c r="M237" s="205">
        <v>39.211937727664036</v>
      </c>
      <c r="N237" s="205">
        <v>40.263480472887842</v>
      </c>
      <c r="O237" s="205">
        <v>40.654650194816071</v>
      </c>
      <c r="P237" s="205">
        <v>40.210812262800665</v>
      </c>
      <c r="S237">
        <v>0.40904602901304599</v>
      </c>
      <c r="T237" s="154">
        <v>-8.0497352660669E-3</v>
      </c>
      <c r="U237">
        <v>0.87968808147591515</v>
      </c>
      <c r="V237">
        <v>0.24515305690244726</v>
      </c>
      <c r="W237">
        <v>0.22601944663078655</v>
      </c>
    </row>
    <row r="238" spans="1:23" x14ac:dyDescent="0.3">
      <c r="A238" s="198" t="s">
        <v>384</v>
      </c>
      <c r="B238" s="205">
        <v>13.898761112035306</v>
      </c>
      <c r="C238" s="205">
        <v>15.309154442333538</v>
      </c>
      <c r="D238" s="205">
        <v>14.692486305288034</v>
      </c>
      <c r="E238" s="205">
        <v>14.34958712277402</v>
      </c>
      <c r="F238" s="205">
        <v>14.941099372964146</v>
      </c>
      <c r="G238" s="205">
        <v>15.59406164994037</v>
      </c>
      <c r="H238" s="205">
        <v>15.671758665457364</v>
      </c>
      <c r="I238" s="205">
        <v>16.07765632716098</v>
      </c>
      <c r="J238" s="205">
        <v>16.921722057814932</v>
      </c>
      <c r="K238" s="205">
        <v>16.96650245966126</v>
      </c>
      <c r="L238" s="205">
        <v>16.884930464996383</v>
      </c>
      <c r="M238" s="205">
        <v>16.726547417097862</v>
      </c>
      <c r="N238" s="205">
        <v>17.175673250689194</v>
      </c>
      <c r="O238" s="205">
        <v>17.659694363502034</v>
      </c>
      <c r="P238" s="205">
        <v>17.576056965572015</v>
      </c>
      <c r="S238" t="s">
        <v>418</v>
      </c>
    </row>
    <row r="239" spans="1:23" x14ac:dyDescent="0.3">
      <c r="A239" s="198" t="s">
        <v>385</v>
      </c>
      <c r="B239" s="205">
        <v>33.606027040963482</v>
      </c>
      <c r="C239" s="205">
        <v>33.949752278612202</v>
      </c>
      <c r="D239" s="205">
        <v>33.618794479048276</v>
      </c>
      <c r="E239" s="205">
        <v>33.067645266034944</v>
      </c>
      <c r="F239" s="205">
        <v>33.193939757649737</v>
      </c>
      <c r="G239" s="205">
        <v>33.430751294465267</v>
      </c>
      <c r="H239" s="205">
        <v>33.655502635598296</v>
      </c>
      <c r="I239" s="205">
        <v>33.714420567017157</v>
      </c>
      <c r="J239" s="205">
        <v>34.291109642680645</v>
      </c>
      <c r="K239" s="205">
        <v>34.674807502492435</v>
      </c>
      <c r="L239" s="205">
        <v>35.056181784880316</v>
      </c>
      <c r="M239" s="205">
        <v>35.362248584010622</v>
      </c>
      <c r="N239" s="205">
        <v>35.915759489412658</v>
      </c>
      <c r="O239" s="205">
        <v>36.684308388612962</v>
      </c>
      <c r="P239" s="205">
        <v>36.996318740425281</v>
      </c>
      <c r="S239" s="97">
        <v>10.885010160161528</v>
      </c>
      <c r="T239" s="97">
        <v>4.917897102956637</v>
      </c>
      <c r="U239" s="97">
        <v>27.015491040661939</v>
      </c>
      <c r="V239" s="97">
        <v>13.898761112035306</v>
      </c>
      <c r="W239" s="97">
        <v>33.606027040963482</v>
      </c>
    </row>
    <row r="244" spans="1:525" s="202" customFormat="1" x14ac:dyDescent="0.3">
      <c r="A244" s="192" t="s">
        <v>714</v>
      </c>
      <c r="B244" s="192"/>
      <c r="C244" s="192"/>
      <c r="D244" s="192"/>
      <c r="E244" s="192"/>
      <c r="F244" s="192"/>
      <c r="G244" s="192"/>
      <c r="H244" s="192"/>
      <c r="I244" s="192"/>
      <c r="J244" s="192"/>
      <c r="K244" s="192"/>
      <c r="L244" s="192"/>
      <c r="M244" s="192"/>
      <c r="N244" s="192"/>
      <c r="O244" s="192"/>
      <c r="P244" s="192"/>
      <c r="Q244" s="192"/>
      <c r="R244" s="192"/>
      <c r="S244" s="192"/>
      <c r="T244" s="192"/>
      <c r="U244" s="192"/>
      <c r="V244" s="192"/>
      <c r="W244" s="192"/>
      <c r="X244" s="192"/>
      <c r="Y244" s="192"/>
      <c r="Z244" s="192"/>
      <c r="AA244" s="192"/>
      <c r="AB244" s="192"/>
      <c r="AC244" s="192"/>
      <c r="AD244" s="192"/>
      <c r="AE244" s="192"/>
      <c r="AF244" s="192"/>
      <c r="AG244" s="192"/>
      <c r="AH244" s="192"/>
      <c r="AI244" s="192"/>
      <c r="AJ244" s="192"/>
      <c r="AK244" s="192"/>
      <c r="AL244" s="192"/>
      <c r="AM244" s="192"/>
      <c r="AN244" s="192"/>
      <c r="AO244" s="192"/>
      <c r="AP244" s="192"/>
      <c r="AQ244" s="192"/>
      <c r="AR244" s="192"/>
      <c r="AS244" s="192"/>
      <c r="AT244" s="192"/>
      <c r="AU244" s="192"/>
      <c r="AV244" s="192"/>
      <c r="AW244" s="192"/>
      <c r="AX244" s="192"/>
      <c r="AY244" s="192"/>
      <c r="AZ244" s="192"/>
      <c r="BA244" s="192"/>
      <c r="BB244" s="192"/>
      <c r="BC244" s="192"/>
      <c r="BD244" s="192"/>
      <c r="BE244" s="192"/>
      <c r="BF244" s="192"/>
      <c r="BG244" s="192"/>
      <c r="BH244" s="192"/>
      <c r="BI244" s="192"/>
      <c r="BJ244" s="192"/>
      <c r="BK244" s="192"/>
      <c r="BL244" s="192"/>
      <c r="BM244" s="192"/>
      <c r="BN244" s="192"/>
      <c r="BO244" s="192"/>
      <c r="BP244" s="192"/>
      <c r="BQ244" s="192"/>
      <c r="BR244" s="192"/>
      <c r="BS244" s="192"/>
      <c r="BT244" s="192"/>
      <c r="BU244" s="192"/>
      <c r="BV244" s="192"/>
      <c r="BW244" s="192"/>
      <c r="BX244" s="192"/>
      <c r="BY244" s="192"/>
      <c r="BZ244" s="192"/>
      <c r="CA244" s="192"/>
      <c r="CB244" s="192"/>
      <c r="CC244" s="192"/>
      <c r="CD244" s="192"/>
      <c r="CE244" s="192"/>
      <c r="CF244" s="192"/>
      <c r="CG244" s="192"/>
      <c r="CH244" s="192"/>
      <c r="CI244" s="192"/>
      <c r="CJ244" s="192"/>
      <c r="CK244" s="192"/>
      <c r="CL244" s="192"/>
      <c r="CM244" s="192"/>
      <c r="CN244" s="192"/>
      <c r="CO244" s="192"/>
      <c r="CP244" s="192"/>
      <c r="CQ244" s="192"/>
      <c r="CR244" s="192"/>
      <c r="CS244" s="192"/>
      <c r="CT244" s="192"/>
      <c r="CU244" s="192"/>
      <c r="CV244" s="192"/>
      <c r="CW244" s="192"/>
      <c r="CX244" s="192"/>
      <c r="CY244" s="192"/>
      <c r="CZ244" s="192"/>
      <c r="DA244" s="192"/>
      <c r="DB244" s="192"/>
      <c r="DC244" s="192"/>
      <c r="DD244" s="192"/>
      <c r="DE244" s="192"/>
      <c r="DF244" s="192"/>
      <c r="DG244" s="192"/>
      <c r="DH244" s="192"/>
      <c r="DI244" s="192"/>
      <c r="DJ244" s="192"/>
      <c r="DK244" s="192"/>
      <c r="DL244" s="192"/>
      <c r="DM244" s="192"/>
      <c r="DN244" s="192"/>
      <c r="DO244" s="192"/>
      <c r="DP244" s="192"/>
      <c r="DQ244" s="192"/>
      <c r="DR244" s="192"/>
      <c r="DS244" s="192"/>
      <c r="DT244" s="192"/>
      <c r="DU244" s="192"/>
      <c r="DV244" s="192"/>
      <c r="DW244" s="192"/>
      <c r="DX244" s="192"/>
      <c r="DY244" s="192"/>
      <c r="DZ244" s="192"/>
      <c r="EA244" s="192"/>
      <c r="EB244" s="192"/>
      <c r="EC244" s="192"/>
      <c r="ED244" s="192"/>
      <c r="EE244" s="192"/>
      <c r="EF244" s="192"/>
      <c r="EG244" s="192"/>
      <c r="EH244" s="192"/>
      <c r="EI244" s="192"/>
      <c r="EJ244" s="192"/>
      <c r="EK244" s="192"/>
      <c r="EL244" s="192"/>
      <c r="EM244" s="192"/>
      <c r="EN244" s="192"/>
      <c r="EO244" s="192"/>
      <c r="EP244" s="192"/>
      <c r="EQ244" s="192"/>
      <c r="ER244" s="192"/>
      <c r="ES244" s="192"/>
      <c r="ET244" s="192"/>
      <c r="EU244" s="192"/>
      <c r="EV244" s="192"/>
      <c r="EW244" s="192"/>
      <c r="EX244" s="192"/>
      <c r="EY244" s="192"/>
      <c r="EZ244" s="192"/>
      <c r="FA244" s="192"/>
      <c r="FB244" s="192"/>
      <c r="FC244" s="192"/>
      <c r="FD244" s="192"/>
      <c r="FE244" s="192"/>
      <c r="FF244" s="192"/>
      <c r="FG244" s="192"/>
      <c r="FH244" s="192"/>
      <c r="FI244" s="192"/>
      <c r="FJ244" s="192"/>
      <c r="FK244" s="192"/>
      <c r="FL244" s="192"/>
      <c r="FM244" s="192"/>
      <c r="FN244" s="192"/>
      <c r="FO244" s="192"/>
      <c r="FP244" s="192"/>
      <c r="FQ244" s="192"/>
      <c r="FR244" s="192"/>
      <c r="FS244" s="192"/>
      <c r="FT244" s="192"/>
      <c r="FU244" s="192"/>
      <c r="FV244" s="192"/>
      <c r="FW244" s="192"/>
      <c r="FX244" s="192"/>
      <c r="FY244" s="192"/>
      <c r="FZ244" s="192"/>
      <c r="GA244" s="192"/>
      <c r="GB244" s="192"/>
      <c r="GC244" s="192"/>
      <c r="GD244" s="192"/>
      <c r="GE244" s="192"/>
      <c r="GF244" s="192"/>
      <c r="GG244" s="192"/>
      <c r="GH244" s="192"/>
      <c r="GI244" s="192"/>
      <c r="GJ244" s="192"/>
      <c r="GK244" s="192"/>
      <c r="GL244" s="192"/>
      <c r="GM244" s="192"/>
      <c r="GN244" s="192"/>
      <c r="GO244" s="192"/>
      <c r="GP244" s="192"/>
      <c r="GQ244" s="192"/>
      <c r="GR244" s="192"/>
      <c r="GS244" s="192"/>
      <c r="GT244" s="192"/>
      <c r="GU244" s="192"/>
      <c r="GV244" s="192"/>
      <c r="GW244" s="192"/>
      <c r="GX244" s="192"/>
      <c r="GY244" s="192"/>
      <c r="GZ244" s="192"/>
      <c r="HA244" s="192"/>
      <c r="HB244" s="192"/>
      <c r="HC244" s="192"/>
      <c r="HD244" s="192"/>
      <c r="HE244" s="192"/>
      <c r="HF244" s="192"/>
      <c r="HG244" s="192"/>
      <c r="HH244" s="192"/>
      <c r="HI244" s="192"/>
      <c r="HJ244" s="192"/>
      <c r="HK244" s="192"/>
      <c r="HL244" s="192"/>
      <c r="HM244" s="192"/>
      <c r="HN244" s="192"/>
      <c r="HO244" s="192"/>
      <c r="HP244" s="192"/>
      <c r="HQ244" s="192"/>
      <c r="HR244" s="192"/>
      <c r="HS244" s="192"/>
      <c r="HT244" s="192"/>
      <c r="HU244" s="192"/>
      <c r="HV244" s="192"/>
      <c r="HW244" s="192"/>
      <c r="HX244" s="192"/>
      <c r="HY244" s="192"/>
      <c r="HZ244" s="192"/>
      <c r="IA244" s="192"/>
      <c r="IB244" s="192"/>
      <c r="IC244" s="192"/>
      <c r="ID244" s="192"/>
      <c r="IE244" s="192"/>
      <c r="IF244" s="192"/>
      <c r="IG244" s="192"/>
      <c r="IH244" s="192"/>
      <c r="II244" s="192"/>
      <c r="IJ244" s="192"/>
      <c r="IK244" s="192"/>
      <c r="IL244" s="192"/>
      <c r="IM244" s="192"/>
      <c r="IN244" s="192"/>
      <c r="IO244" s="192"/>
      <c r="IP244" s="192"/>
      <c r="IQ244" s="192"/>
      <c r="IR244" s="192"/>
      <c r="IS244" s="192"/>
      <c r="IT244" s="192"/>
      <c r="IU244" s="192"/>
      <c r="IV244" s="192"/>
      <c r="IW244" s="192"/>
      <c r="IX244" s="192"/>
      <c r="IY244" s="192"/>
      <c r="IZ244" s="192"/>
      <c r="JA244" s="192"/>
      <c r="JB244" s="192"/>
      <c r="JC244" s="192"/>
      <c r="JD244" s="192"/>
      <c r="JE244" s="192"/>
      <c r="JF244" s="192"/>
      <c r="JG244" s="192"/>
      <c r="JH244" s="192"/>
      <c r="JI244" s="192"/>
      <c r="JJ244" s="192"/>
      <c r="JK244" s="192"/>
      <c r="JL244" s="192"/>
      <c r="JM244" s="192"/>
      <c r="JN244" s="192"/>
      <c r="JO244" s="192"/>
      <c r="JP244" s="192"/>
      <c r="JQ244" s="192"/>
      <c r="JR244" s="192"/>
      <c r="JS244" s="192"/>
      <c r="JT244" s="192"/>
      <c r="JU244" s="192"/>
      <c r="JV244" s="192"/>
      <c r="JW244" s="192"/>
      <c r="JX244" s="192"/>
      <c r="JY244" s="192"/>
      <c r="JZ244" s="192"/>
      <c r="KA244" s="192"/>
      <c r="KB244" s="192"/>
      <c r="KC244" s="192"/>
      <c r="KD244" s="192"/>
      <c r="KE244" s="192"/>
      <c r="KF244" s="192"/>
      <c r="KG244" s="192"/>
      <c r="KH244" s="192"/>
      <c r="KI244" s="192"/>
      <c r="KJ244" s="192"/>
      <c r="KK244" s="192"/>
      <c r="KL244" s="192"/>
      <c r="KM244" s="192"/>
      <c r="KN244" s="192"/>
      <c r="KO244" s="192"/>
      <c r="KP244" s="192"/>
      <c r="KQ244" s="192"/>
      <c r="KR244" s="192"/>
      <c r="KS244" s="192"/>
      <c r="KT244" s="192"/>
      <c r="KU244" s="192"/>
      <c r="KV244" s="192"/>
      <c r="KW244" s="192"/>
      <c r="KX244" s="192"/>
      <c r="KY244" s="192"/>
      <c r="KZ244" s="192"/>
      <c r="LA244" s="192"/>
      <c r="LB244" s="192"/>
      <c r="LC244" s="192"/>
      <c r="LD244" s="192"/>
      <c r="LE244" s="192"/>
      <c r="LF244" s="192"/>
      <c r="LG244" s="192"/>
      <c r="LH244" s="192"/>
      <c r="LI244" s="192"/>
      <c r="LJ244" s="192"/>
      <c r="LK244" s="192"/>
      <c r="LL244" s="192"/>
      <c r="LM244" s="192"/>
      <c r="LN244" s="192"/>
      <c r="LO244" s="192"/>
      <c r="LP244" s="192"/>
      <c r="LQ244" s="192"/>
      <c r="LR244" s="192"/>
      <c r="LS244" s="192"/>
      <c r="LT244" s="192"/>
      <c r="LU244" s="192"/>
      <c r="LV244" s="192"/>
      <c r="LW244" s="192"/>
      <c r="LX244" s="192"/>
      <c r="LY244" s="192"/>
      <c r="LZ244" s="192"/>
      <c r="MA244" s="192"/>
      <c r="MB244" s="192"/>
      <c r="MC244" s="192"/>
      <c r="MD244" s="192"/>
      <c r="ME244" s="192"/>
      <c r="MF244" s="192"/>
      <c r="MG244" s="192"/>
      <c r="MH244" s="192"/>
      <c r="MI244" s="192"/>
      <c r="MJ244" s="192"/>
      <c r="MK244" s="192"/>
      <c r="ML244" s="192"/>
      <c r="MM244" s="192"/>
      <c r="MN244" s="192"/>
      <c r="MO244" s="192"/>
      <c r="MP244" s="192"/>
      <c r="MQ244" s="192"/>
      <c r="MR244" s="192"/>
      <c r="MS244" s="192"/>
      <c r="MT244" s="192"/>
      <c r="MU244" s="192"/>
      <c r="MV244" s="192"/>
      <c r="MW244" s="192"/>
      <c r="MX244" s="192"/>
      <c r="MY244" s="192"/>
      <c r="MZ244" s="192"/>
      <c r="NA244" s="192"/>
      <c r="NB244" s="192"/>
      <c r="NC244" s="192"/>
      <c r="ND244" s="192"/>
      <c r="NE244" s="192"/>
      <c r="NF244" s="192"/>
      <c r="NG244" s="192"/>
      <c r="NH244" s="192"/>
      <c r="NI244" s="192"/>
      <c r="NJ244" s="192"/>
      <c r="NK244" s="192"/>
      <c r="NL244" s="192"/>
      <c r="NM244" s="192"/>
      <c r="NN244" s="192"/>
      <c r="NO244" s="192"/>
      <c r="NP244" s="192"/>
      <c r="NQ244" s="192"/>
      <c r="NR244" s="192"/>
      <c r="NS244" s="192"/>
      <c r="NT244" s="192"/>
      <c r="NU244" s="192"/>
      <c r="NV244" s="192"/>
      <c r="NW244" s="192"/>
      <c r="NX244" s="192"/>
      <c r="NY244" s="192"/>
      <c r="NZ244" s="192"/>
      <c r="OA244" s="192"/>
      <c r="OB244" s="192"/>
      <c r="OC244" s="192"/>
      <c r="OD244" s="192"/>
      <c r="OE244" s="192"/>
      <c r="OF244" s="192"/>
      <c r="OG244" s="192"/>
      <c r="OH244" s="192"/>
      <c r="OI244" s="192"/>
      <c r="OJ244" s="192"/>
      <c r="OK244" s="192"/>
      <c r="OL244" s="192"/>
      <c r="OM244" s="192"/>
      <c r="ON244" s="192"/>
      <c r="OO244" s="192"/>
      <c r="OP244" s="192"/>
      <c r="OQ244" s="192"/>
      <c r="OR244" s="192"/>
      <c r="OS244" s="192"/>
      <c r="OT244" s="192"/>
      <c r="OU244" s="192"/>
      <c r="OV244" s="192"/>
      <c r="OW244" s="192"/>
      <c r="OX244" s="192"/>
      <c r="OY244" s="192"/>
      <c r="OZ244" s="192"/>
      <c r="PA244" s="192"/>
      <c r="PB244" s="192"/>
      <c r="PC244" s="192"/>
      <c r="PD244" s="192"/>
      <c r="PE244" s="192"/>
      <c r="PF244" s="192"/>
      <c r="PG244" s="192"/>
      <c r="PH244" s="192"/>
      <c r="PI244" s="192"/>
      <c r="PJ244" s="192"/>
      <c r="PK244" s="192"/>
      <c r="PL244" s="192"/>
      <c r="PM244" s="192"/>
      <c r="PN244" s="192"/>
      <c r="PO244" s="192"/>
      <c r="PP244" s="192"/>
      <c r="PQ244" s="192"/>
      <c r="PR244" s="192"/>
      <c r="PS244" s="192"/>
      <c r="PT244" s="192"/>
      <c r="PU244" s="192"/>
      <c r="PV244" s="192"/>
      <c r="PW244" s="192"/>
      <c r="PX244" s="192"/>
      <c r="PY244" s="192"/>
      <c r="PZ244" s="192"/>
      <c r="QA244" s="192"/>
      <c r="QB244" s="192"/>
      <c r="QC244" s="192"/>
      <c r="QD244" s="192"/>
      <c r="QE244" s="192"/>
      <c r="QF244" s="192"/>
      <c r="QG244" s="192"/>
      <c r="QH244" s="192"/>
      <c r="QI244" s="192"/>
      <c r="QJ244" s="192"/>
      <c r="QK244" s="192"/>
      <c r="QL244" s="192"/>
      <c r="QM244" s="192"/>
      <c r="QN244" s="192"/>
      <c r="QO244" s="192"/>
      <c r="QP244" s="192"/>
      <c r="QQ244" s="192"/>
      <c r="QR244" s="192"/>
      <c r="QS244" s="192"/>
      <c r="QT244" s="192"/>
      <c r="QU244" s="192"/>
      <c r="QV244" s="192"/>
      <c r="QW244" s="192"/>
      <c r="QX244" s="192"/>
      <c r="QY244" s="192"/>
      <c r="QZ244" s="192"/>
      <c r="RA244" s="192"/>
      <c r="RB244" s="192"/>
      <c r="RC244" s="192"/>
      <c r="RD244" s="192"/>
      <c r="RE244" s="192"/>
      <c r="RF244" s="192"/>
      <c r="RG244" s="192"/>
      <c r="RH244" s="192"/>
      <c r="RI244" s="192"/>
      <c r="RJ244" s="192"/>
      <c r="RK244" s="192"/>
      <c r="RL244" s="192"/>
      <c r="RM244" s="192"/>
      <c r="RN244" s="192"/>
      <c r="RO244" s="192"/>
      <c r="RP244" s="192"/>
      <c r="RQ244" s="192"/>
      <c r="RR244" s="192"/>
      <c r="RS244" s="192"/>
      <c r="RT244" s="192"/>
      <c r="RU244" s="192"/>
      <c r="RV244" s="192"/>
      <c r="RW244" s="192"/>
      <c r="RX244" s="192"/>
      <c r="RY244" s="192"/>
      <c r="RZ244" s="192"/>
      <c r="SA244" s="192"/>
      <c r="SB244" s="192"/>
      <c r="SC244" s="192"/>
      <c r="SD244" s="192"/>
      <c r="SE244" s="192"/>
      <c r="SF244" s="192"/>
      <c r="SG244" s="192"/>
      <c r="SH244" s="192"/>
      <c r="SI244" s="192"/>
      <c r="SJ244" s="192"/>
      <c r="SK244" s="192"/>
      <c r="SL244" s="192"/>
      <c r="SM244" s="192"/>
      <c r="SN244" s="192"/>
      <c r="SO244" s="192"/>
      <c r="SP244" s="192"/>
      <c r="SQ244" s="192"/>
      <c r="SR244" s="192"/>
      <c r="SS244" s="192"/>
      <c r="ST244" s="192"/>
      <c r="SU244" s="192"/>
      <c r="SV244" s="192"/>
      <c r="SW244" s="192"/>
      <c r="SX244" s="192"/>
      <c r="SY244" s="192"/>
      <c r="SZ244" s="192"/>
      <c r="TA244" s="192"/>
      <c r="TB244" s="192"/>
      <c r="TC244" s="192"/>
      <c r="TD244" s="192"/>
      <c r="TE244" s="192"/>
    </row>
    <row r="245" spans="1:525" s="201" customFormat="1" x14ac:dyDescent="0.3">
      <c r="A245" s="488">
        <v>1995</v>
      </c>
      <c r="B245" s="488"/>
      <c r="C245" s="488"/>
      <c r="D245" s="488"/>
      <c r="E245" s="488"/>
      <c r="F245" s="488"/>
      <c r="G245" s="488"/>
      <c r="H245" s="488"/>
      <c r="I245" s="488"/>
      <c r="J245" s="488"/>
      <c r="K245" s="488"/>
      <c r="L245" s="488"/>
      <c r="M245" s="488"/>
      <c r="N245" s="488"/>
      <c r="O245" s="488"/>
      <c r="P245" s="488"/>
      <c r="Q245" s="488"/>
      <c r="R245" s="488"/>
      <c r="S245" s="488"/>
      <c r="T245" s="488"/>
      <c r="U245" s="488"/>
      <c r="V245" s="488"/>
      <c r="W245" s="488"/>
      <c r="X245" s="488"/>
      <c r="Y245" s="488"/>
      <c r="Z245" s="488"/>
      <c r="AA245" s="488"/>
      <c r="AB245" s="488"/>
      <c r="AC245" s="488"/>
      <c r="AD245" s="488"/>
      <c r="AE245" s="488"/>
      <c r="AF245" s="488"/>
      <c r="AG245" s="488"/>
      <c r="AH245" s="488"/>
      <c r="AI245" s="488"/>
      <c r="AJ245" s="487">
        <v>1996</v>
      </c>
      <c r="AK245" s="487"/>
      <c r="AL245" s="487"/>
      <c r="AM245" s="487"/>
      <c r="AN245" s="487"/>
      <c r="AO245" s="487"/>
      <c r="AP245" s="487"/>
      <c r="AQ245" s="487"/>
      <c r="AR245" s="487"/>
      <c r="AS245" s="487"/>
      <c r="AT245" s="487"/>
      <c r="AU245" s="487"/>
      <c r="AV245" s="487"/>
      <c r="AW245" s="487"/>
      <c r="AX245" s="487"/>
      <c r="AY245" s="487"/>
      <c r="AZ245" s="487"/>
      <c r="BA245" s="487"/>
      <c r="BB245" s="487"/>
      <c r="BC245" s="487"/>
      <c r="BD245" s="487"/>
      <c r="BE245" s="487"/>
      <c r="BF245" s="487"/>
      <c r="BG245" s="487"/>
      <c r="BH245" s="487"/>
      <c r="BI245" s="487"/>
      <c r="BJ245" s="487"/>
      <c r="BK245" s="487"/>
      <c r="BL245" s="487"/>
      <c r="BM245" s="487"/>
      <c r="BN245" s="487"/>
      <c r="BO245" s="487"/>
      <c r="BP245" s="487"/>
      <c r="BQ245" s="487"/>
      <c r="BR245" s="487"/>
      <c r="BS245" s="488">
        <v>1997</v>
      </c>
      <c r="BT245" s="488"/>
      <c r="BU245" s="488"/>
      <c r="BV245" s="488"/>
      <c r="BW245" s="488"/>
      <c r="BX245" s="488"/>
      <c r="BY245" s="488"/>
      <c r="BZ245" s="488"/>
      <c r="CA245" s="488"/>
      <c r="CB245" s="488"/>
      <c r="CC245" s="488"/>
      <c r="CD245" s="488"/>
      <c r="CE245" s="488"/>
      <c r="CF245" s="488"/>
      <c r="CG245" s="488"/>
      <c r="CH245" s="488"/>
      <c r="CI245" s="488"/>
      <c r="CJ245" s="488"/>
      <c r="CK245" s="488"/>
      <c r="CL245" s="488"/>
      <c r="CM245" s="488"/>
      <c r="CN245" s="488"/>
      <c r="CO245" s="488"/>
      <c r="CP245" s="488"/>
      <c r="CQ245" s="488"/>
      <c r="CR245" s="488"/>
      <c r="CS245" s="488"/>
      <c r="CT245" s="488"/>
      <c r="CU245" s="488"/>
      <c r="CV245" s="488"/>
      <c r="CW245" s="488"/>
      <c r="CX245" s="488"/>
      <c r="CY245" s="488"/>
      <c r="CZ245" s="488"/>
      <c r="DA245" s="488"/>
      <c r="DB245" s="487">
        <v>1998</v>
      </c>
      <c r="DC245" s="487"/>
      <c r="DD245" s="487"/>
      <c r="DE245" s="487"/>
      <c r="DF245" s="487"/>
      <c r="DG245" s="487"/>
      <c r="DH245" s="487"/>
      <c r="DI245" s="487"/>
      <c r="DJ245" s="487"/>
      <c r="DK245" s="487"/>
      <c r="DL245" s="487"/>
      <c r="DM245" s="487"/>
      <c r="DN245" s="487"/>
      <c r="DO245" s="487"/>
      <c r="DP245" s="487"/>
      <c r="DQ245" s="487"/>
      <c r="DR245" s="487"/>
      <c r="DS245" s="487"/>
      <c r="DT245" s="487"/>
      <c r="DU245" s="487"/>
      <c r="DV245" s="487"/>
      <c r="DW245" s="487"/>
      <c r="DX245" s="487"/>
      <c r="DY245" s="487"/>
      <c r="DZ245" s="487"/>
      <c r="EA245" s="487"/>
      <c r="EB245" s="487"/>
      <c r="EC245" s="487"/>
      <c r="ED245" s="487"/>
      <c r="EE245" s="487"/>
      <c r="EF245" s="487"/>
      <c r="EG245" s="487"/>
      <c r="EH245" s="487"/>
      <c r="EI245" s="487"/>
      <c r="EJ245" s="487"/>
      <c r="EK245" s="488">
        <v>1999</v>
      </c>
      <c r="EL245" s="488"/>
      <c r="EM245" s="488"/>
      <c r="EN245" s="488"/>
      <c r="EO245" s="488"/>
      <c r="EP245" s="488"/>
      <c r="EQ245" s="488"/>
      <c r="ER245" s="488"/>
      <c r="ES245" s="488"/>
      <c r="ET245" s="488"/>
      <c r="EU245" s="488"/>
      <c r="EV245" s="488"/>
      <c r="EW245" s="488"/>
      <c r="EX245" s="488"/>
      <c r="EY245" s="488"/>
      <c r="EZ245" s="488"/>
      <c r="FA245" s="488"/>
      <c r="FB245" s="488"/>
      <c r="FC245" s="488"/>
      <c r="FD245" s="488"/>
      <c r="FE245" s="488"/>
      <c r="FF245" s="488"/>
      <c r="FG245" s="488"/>
      <c r="FH245" s="488"/>
      <c r="FI245" s="488"/>
      <c r="FJ245" s="488"/>
      <c r="FK245" s="488"/>
      <c r="FL245" s="488"/>
      <c r="FM245" s="488"/>
      <c r="FN245" s="488"/>
      <c r="FO245" s="488"/>
      <c r="FP245" s="488"/>
      <c r="FQ245" s="488"/>
      <c r="FR245" s="488"/>
      <c r="FS245" s="488"/>
      <c r="FT245" s="487">
        <v>2000</v>
      </c>
      <c r="FU245" s="487"/>
      <c r="FV245" s="487"/>
      <c r="FW245" s="487"/>
      <c r="FX245" s="487"/>
      <c r="FY245" s="487"/>
      <c r="FZ245" s="487"/>
      <c r="GA245" s="487"/>
      <c r="GB245" s="487"/>
      <c r="GC245" s="487"/>
      <c r="GD245" s="487"/>
      <c r="GE245" s="487"/>
      <c r="GF245" s="487"/>
      <c r="GG245" s="487"/>
      <c r="GH245" s="487"/>
      <c r="GI245" s="487"/>
      <c r="GJ245" s="487"/>
      <c r="GK245" s="487"/>
      <c r="GL245" s="487"/>
      <c r="GM245" s="487"/>
      <c r="GN245" s="487"/>
      <c r="GO245" s="487"/>
      <c r="GP245" s="487"/>
      <c r="GQ245" s="487"/>
      <c r="GR245" s="487"/>
      <c r="GS245" s="487"/>
      <c r="GT245" s="487"/>
      <c r="GU245" s="487"/>
      <c r="GV245" s="487"/>
      <c r="GW245" s="487"/>
      <c r="GX245" s="487"/>
      <c r="GY245" s="487"/>
      <c r="GZ245" s="487"/>
      <c r="HA245" s="487"/>
      <c r="HB245" s="487"/>
      <c r="HC245" s="488">
        <v>2001</v>
      </c>
      <c r="HD245" s="488"/>
      <c r="HE245" s="488"/>
      <c r="HF245" s="488"/>
      <c r="HG245" s="488"/>
      <c r="HH245" s="488"/>
      <c r="HI245" s="488"/>
      <c r="HJ245" s="488"/>
      <c r="HK245" s="488"/>
      <c r="HL245" s="488"/>
      <c r="HM245" s="488"/>
      <c r="HN245" s="488"/>
      <c r="HO245" s="488"/>
      <c r="HP245" s="488"/>
      <c r="HQ245" s="488"/>
      <c r="HR245" s="488"/>
      <c r="HS245" s="488"/>
      <c r="HT245" s="488"/>
      <c r="HU245" s="488"/>
      <c r="HV245" s="488"/>
      <c r="HW245" s="488"/>
      <c r="HX245" s="488"/>
      <c r="HY245" s="488"/>
      <c r="HZ245" s="488"/>
      <c r="IA245" s="488"/>
      <c r="IB245" s="488"/>
      <c r="IC245" s="488"/>
      <c r="ID245" s="488"/>
      <c r="IE245" s="488"/>
      <c r="IF245" s="488"/>
      <c r="IG245" s="488"/>
      <c r="IH245" s="488"/>
      <c r="II245" s="488"/>
      <c r="IJ245" s="488"/>
      <c r="IK245" s="488"/>
      <c r="IL245" s="487">
        <v>2002</v>
      </c>
      <c r="IM245" s="487"/>
      <c r="IN245" s="487"/>
      <c r="IO245" s="487"/>
      <c r="IP245" s="487"/>
      <c r="IQ245" s="487"/>
      <c r="IR245" s="487"/>
      <c r="IS245" s="487"/>
      <c r="IT245" s="487"/>
      <c r="IU245" s="487"/>
      <c r="IV245" s="487"/>
      <c r="IW245" s="487"/>
      <c r="IX245" s="487"/>
      <c r="IY245" s="487"/>
      <c r="IZ245" s="487"/>
      <c r="JA245" s="487"/>
      <c r="JB245" s="487"/>
      <c r="JC245" s="487"/>
      <c r="JD245" s="487"/>
      <c r="JE245" s="487"/>
      <c r="JF245" s="487"/>
      <c r="JG245" s="487"/>
      <c r="JH245" s="487"/>
      <c r="JI245" s="487"/>
      <c r="JJ245" s="487"/>
      <c r="JK245" s="487"/>
      <c r="JL245" s="487"/>
      <c r="JM245" s="487"/>
      <c r="JN245" s="487"/>
      <c r="JO245" s="487"/>
      <c r="JP245" s="487"/>
      <c r="JQ245" s="487"/>
      <c r="JR245" s="487"/>
      <c r="JS245" s="487"/>
      <c r="JT245" s="487"/>
      <c r="JU245" s="488">
        <v>2003</v>
      </c>
      <c r="JV245" s="488"/>
      <c r="JW245" s="488"/>
      <c r="JX245" s="488"/>
      <c r="JY245" s="488"/>
      <c r="JZ245" s="488"/>
      <c r="KA245" s="488"/>
      <c r="KB245" s="488"/>
      <c r="KC245" s="488"/>
      <c r="KD245" s="488"/>
      <c r="KE245" s="488"/>
      <c r="KF245" s="488"/>
      <c r="KG245" s="488"/>
      <c r="KH245" s="488"/>
      <c r="KI245" s="488"/>
      <c r="KJ245" s="488"/>
      <c r="KK245" s="488"/>
      <c r="KL245" s="488"/>
      <c r="KM245" s="488"/>
      <c r="KN245" s="488"/>
      <c r="KO245" s="488"/>
      <c r="KP245" s="488"/>
      <c r="KQ245" s="488"/>
      <c r="KR245" s="488"/>
      <c r="KS245" s="488"/>
      <c r="KT245" s="488"/>
      <c r="KU245" s="488"/>
      <c r="KV245" s="488"/>
      <c r="KW245" s="488"/>
      <c r="KX245" s="488"/>
      <c r="KY245" s="488"/>
      <c r="KZ245" s="488"/>
      <c r="LA245" s="488"/>
      <c r="LB245" s="488"/>
      <c r="LC245" s="488"/>
      <c r="LD245" s="487">
        <v>2004</v>
      </c>
      <c r="LE245" s="487"/>
      <c r="LF245" s="487"/>
      <c r="LG245" s="487"/>
      <c r="LH245" s="487"/>
      <c r="LI245" s="487"/>
      <c r="LJ245" s="487"/>
      <c r="LK245" s="487"/>
      <c r="LL245" s="487"/>
      <c r="LM245" s="487"/>
      <c r="LN245" s="487"/>
      <c r="LO245" s="487"/>
      <c r="LP245" s="487"/>
      <c r="LQ245" s="487"/>
      <c r="LR245" s="487"/>
      <c r="LS245" s="487"/>
      <c r="LT245" s="487"/>
      <c r="LU245" s="487"/>
      <c r="LV245" s="487"/>
      <c r="LW245" s="487"/>
      <c r="LX245" s="487"/>
      <c r="LY245" s="487"/>
      <c r="LZ245" s="487"/>
      <c r="MA245" s="487"/>
      <c r="MB245" s="487"/>
      <c r="MC245" s="487"/>
      <c r="MD245" s="487"/>
      <c r="ME245" s="487"/>
      <c r="MF245" s="487"/>
      <c r="MG245" s="487"/>
      <c r="MH245" s="487"/>
      <c r="MI245" s="487"/>
      <c r="MJ245" s="487"/>
      <c r="MK245" s="487"/>
      <c r="ML245" s="487"/>
      <c r="MM245" s="488">
        <v>2005</v>
      </c>
      <c r="MN245" s="488"/>
      <c r="MO245" s="488"/>
      <c r="MP245" s="488"/>
      <c r="MQ245" s="488"/>
      <c r="MR245" s="488"/>
      <c r="MS245" s="488"/>
      <c r="MT245" s="488"/>
      <c r="MU245" s="488"/>
      <c r="MV245" s="488"/>
      <c r="MW245" s="488"/>
      <c r="MX245" s="488"/>
      <c r="MY245" s="488"/>
      <c r="MZ245" s="488"/>
      <c r="NA245" s="488"/>
      <c r="NB245" s="488"/>
      <c r="NC245" s="488"/>
      <c r="ND245" s="488"/>
      <c r="NE245" s="488"/>
      <c r="NF245" s="488"/>
      <c r="NG245" s="488"/>
      <c r="NH245" s="488"/>
      <c r="NI245" s="488"/>
      <c r="NJ245" s="488"/>
      <c r="NK245" s="488"/>
      <c r="NL245" s="488"/>
      <c r="NM245" s="488"/>
      <c r="NN245" s="488"/>
      <c r="NO245" s="488"/>
      <c r="NP245" s="488"/>
      <c r="NQ245" s="488"/>
      <c r="NR245" s="488"/>
      <c r="NS245" s="488"/>
      <c r="NT245" s="488"/>
      <c r="NU245" s="488"/>
      <c r="NV245" s="487">
        <v>2006</v>
      </c>
      <c r="NW245" s="487"/>
      <c r="NX245" s="487"/>
      <c r="NY245" s="487"/>
      <c r="NZ245" s="487"/>
      <c r="OA245" s="487"/>
      <c r="OB245" s="487"/>
      <c r="OC245" s="487"/>
      <c r="OD245" s="487"/>
      <c r="OE245" s="487"/>
      <c r="OF245" s="487"/>
      <c r="OG245" s="487"/>
      <c r="OH245" s="487"/>
      <c r="OI245" s="487"/>
      <c r="OJ245" s="487"/>
      <c r="OK245" s="487"/>
      <c r="OL245" s="487"/>
      <c r="OM245" s="487"/>
      <c r="ON245" s="487"/>
      <c r="OO245" s="487"/>
      <c r="OP245" s="487"/>
      <c r="OQ245" s="487"/>
      <c r="OR245" s="487"/>
      <c r="OS245" s="487"/>
      <c r="OT245" s="487"/>
      <c r="OU245" s="487"/>
      <c r="OV245" s="487"/>
      <c r="OW245" s="487"/>
      <c r="OX245" s="487"/>
      <c r="OY245" s="487"/>
      <c r="OZ245" s="487"/>
      <c r="PA245" s="487"/>
      <c r="PB245" s="487"/>
      <c r="PC245" s="487"/>
      <c r="PD245" s="487"/>
      <c r="PE245" s="488">
        <v>2007</v>
      </c>
      <c r="PF245" s="488"/>
      <c r="PG245" s="488"/>
      <c r="PH245" s="488"/>
      <c r="PI245" s="488"/>
      <c r="PJ245" s="488"/>
      <c r="PK245" s="488"/>
      <c r="PL245" s="488"/>
      <c r="PM245" s="488"/>
      <c r="PN245" s="488"/>
      <c r="PO245" s="488"/>
      <c r="PP245" s="488"/>
      <c r="PQ245" s="488"/>
      <c r="PR245" s="488"/>
      <c r="PS245" s="488"/>
      <c r="PT245" s="488"/>
      <c r="PU245" s="488"/>
      <c r="PV245" s="488"/>
      <c r="PW245" s="488"/>
      <c r="PX245" s="488"/>
      <c r="PY245" s="488"/>
      <c r="PZ245" s="488"/>
      <c r="QA245" s="488"/>
      <c r="QB245" s="488"/>
      <c r="QC245" s="488"/>
      <c r="QD245" s="488"/>
      <c r="QE245" s="488"/>
      <c r="QF245" s="488"/>
      <c r="QG245" s="488"/>
      <c r="QH245" s="488"/>
      <c r="QI245" s="488"/>
      <c r="QJ245" s="488"/>
      <c r="QK245" s="488"/>
      <c r="QL245" s="488"/>
      <c r="QM245" s="488"/>
      <c r="QN245" s="487">
        <v>2008</v>
      </c>
      <c r="QO245" s="487"/>
      <c r="QP245" s="487"/>
      <c r="QQ245" s="487"/>
      <c r="QR245" s="487"/>
      <c r="QS245" s="487"/>
      <c r="QT245" s="487"/>
      <c r="QU245" s="487"/>
      <c r="QV245" s="487"/>
      <c r="QW245" s="487"/>
      <c r="QX245" s="487"/>
      <c r="QY245" s="487"/>
      <c r="QZ245" s="487"/>
      <c r="RA245" s="487"/>
      <c r="RB245" s="487"/>
      <c r="RC245" s="487"/>
      <c r="RD245" s="487"/>
      <c r="RE245" s="487"/>
      <c r="RF245" s="487"/>
      <c r="RG245" s="487"/>
      <c r="RH245" s="487"/>
      <c r="RI245" s="487"/>
      <c r="RJ245" s="487"/>
      <c r="RK245" s="487"/>
      <c r="RL245" s="487"/>
      <c r="RM245" s="487"/>
      <c r="RN245" s="487"/>
      <c r="RO245" s="487"/>
      <c r="RP245" s="487"/>
      <c r="RQ245" s="487"/>
      <c r="RR245" s="487"/>
      <c r="RS245" s="487"/>
      <c r="RT245" s="487"/>
      <c r="RU245" s="487"/>
      <c r="RV245" s="487"/>
      <c r="RW245" s="488">
        <v>2009</v>
      </c>
      <c r="RX245" s="488"/>
      <c r="RY245" s="488"/>
      <c r="RZ245" s="488"/>
      <c r="SA245" s="488"/>
      <c r="SB245" s="488"/>
      <c r="SC245" s="488"/>
      <c r="SD245" s="488"/>
      <c r="SE245" s="488"/>
      <c r="SF245" s="488"/>
      <c r="SG245" s="488"/>
      <c r="SH245" s="488"/>
      <c r="SI245" s="488"/>
      <c r="SJ245" s="488"/>
      <c r="SK245" s="488"/>
      <c r="SL245" s="488"/>
      <c r="SM245" s="488"/>
      <c r="SN245" s="488"/>
      <c r="SO245" s="488"/>
      <c r="SP245" s="488"/>
      <c r="SQ245" s="488"/>
      <c r="SR245" s="488"/>
      <c r="SS245" s="488"/>
      <c r="ST245" s="488"/>
      <c r="SU245" s="488"/>
      <c r="SV245" s="488"/>
      <c r="SW245" s="488"/>
      <c r="SX245" s="488"/>
      <c r="SY245" s="488"/>
      <c r="SZ245" s="488"/>
      <c r="TA245" s="488"/>
      <c r="TB245" s="488"/>
      <c r="TC245" s="488"/>
      <c r="TD245" s="488"/>
      <c r="TE245" s="488"/>
    </row>
    <row r="246" spans="1:525" x14ac:dyDescent="0.3">
      <c r="A246" s="369">
        <v>0.13334785237419031</v>
      </c>
      <c r="B246" s="369">
        <v>2.9940605746803413E-3</v>
      </c>
      <c r="C246" s="369">
        <v>0.26920285550630235</v>
      </c>
      <c r="D246" s="369">
        <v>4.0645879157530533E-2</v>
      </c>
      <c r="E246" s="369">
        <v>2.9550007356299885E-2</v>
      </c>
      <c r="F246" s="369">
        <v>0.1406347382547215</v>
      </c>
      <c r="G246" s="369">
        <v>1.2512885140076769E-2</v>
      </c>
      <c r="H246" s="369">
        <v>3.1054420545770104E-3</v>
      </c>
      <c r="I246" s="369">
        <v>6.6389549368215334E-3</v>
      </c>
      <c r="J246" s="369">
        <v>1.3810623797634564E-2</v>
      </c>
      <c r="K246" s="369">
        <v>1.2155227577808547E-3</v>
      </c>
      <c r="L246" s="369">
        <v>3.3342897580981742E-4</v>
      </c>
      <c r="M246" s="369">
        <v>3.3580844032363329E-4</v>
      </c>
      <c r="N246" s="369">
        <v>2.650406683934701E-4</v>
      </c>
      <c r="O246" s="369">
        <v>1.9870692360296805E-4</v>
      </c>
      <c r="P246" s="369">
        <v>1.3078404119387996E-2</v>
      </c>
      <c r="Q246" s="369">
        <v>5.0061324803432454E-4</v>
      </c>
      <c r="R246" s="369">
        <v>3.3307729100425306E-3</v>
      </c>
      <c r="S246" s="369">
        <v>5.2827571885272868E-4</v>
      </c>
      <c r="T246" s="369">
        <v>2.3361070924357882E-3</v>
      </c>
      <c r="U246" s="369">
        <v>2.5290643244908605E-3</v>
      </c>
      <c r="V246" s="369">
        <v>3.6759151358351269E-2</v>
      </c>
      <c r="W246" s="369">
        <v>7.1222796229880787E-4</v>
      </c>
      <c r="X246" s="369">
        <v>1.9940600831169775E-3</v>
      </c>
      <c r="Y246" s="369">
        <v>4.4833822457756721E-4</v>
      </c>
      <c r="Z246" s="369">
        <v>1.1041415330438466E-3</v>
      </c>
      <c r="AA246" s="369">
        <v>1.8892372367853766E-4</v>
      </c>
      <c r="AB246" s="369">
        <v>2.4124780992177262E-4</v>
      </c>
      <c r="AC246" s="369">
        <v>5.347667975617753E-4</v>
      </c>
      <c r="AD246" s="369">
        <v>1.13528318530853E-3</v>
      </c>
      <c r="AE246" s="369">
        <v>1.7465181219898907E-3</v>
      </c>
      <c r="AF246" s="369">
        <v>1.8564582005845497E-3</v>
      </c>
      <c r="AG246" s="369">
        <v>2.285005890620848E-3</v>
      </c>
      <c r="AH246" s="369">
        <v>2.2415171405056832E-3</v>
      </c>
      <c r="AI246" s="369">
        <v>1.5596745379025174E-2</v>
      </c>
      <c r="AJ246" s="51">
        <v>0.12965995264277769</v>
      </c>
      <c r="AK246" s="51">
        <v>2.8965582207871455E-3</v>
      </c>
      <c r="AL246" s="51">
        <v>0.27263963545454029</v>
      </c>
      <c r="AM246" s="51">
        <v>4.0355208835279481E-2</v>
      </c>
      <c r="AN246" s="51">
        <v>2.9482267046199322E-2</v>
      </c>
      <c r="AO246" s="51">
        <v>0.1379805401345805</v>
      </c>
      <c r="AP246" s="51">
        <v>1.1744340108670377E-2</v>
      </c>
      <c r="AQ246" s="51">
        <v>2.8867971982210043E-3</v>
      </c>
      <c r="AR246" s="51">
        <v>7.0302732574530581E-3</v>
      </c>
      <c r="AS246" s="51">
        <v>1.2918150989608459E-2</v>
      </c>
      <c r="AT246" s="51">
        <v>1.1172971790998146E-3</v>
      </c>
      <c r="AU246" s="51">
        <v>3.1786246514985827E-4</v>
      </c>
      <c r="AV246" s="51">
        <v>3.1793169653953409E-4</v>
      </c>
      <c r="AW246" s="51">
        <v>2.4161368692017935E-4</v>
      </c>
      <c r="AX246" s="51">
        <v>1.9400617806993744E-4</v>
      </c>
      <c r="AY246" s="51">
        <v>1.1710805035293348E-2</v>
      </c>
      <c r="AZ246" s="51">
        <v>5.0734414405914326E-4</v>
      </c>
      <c r="BA246" s="51">
        <v>3.2517368367592494E-3</v>
      </c>
      <c r="BB246" s="51">
        <v>5.5436279006784511E-4</v>
      </c>
      <c r="BC246" s="51">
        <v>2.3650777353719345E-3</v>
      </c>
      <c r="BD246" s="51">
        <v>2.5811561968169102E-3</v>
      </c>
      <c r="BE246" s="51">
        <v>3.773388813371082E-2</v>
      </c>
      <c r="BF246" s="51">
        <v>7.1281056954191257E-4</v>
      </c>
      <c r="BG246" s="51">
        <v>2.0538524957544584E-3</v>
      </c>
      <c r="BH246" s="51">
        <v>4.3843027676914977E-4</v>
      </c>
      <c r="BI246" s="51">
        <v>1.1711372221975265E-3</v>
      </c>
      <c r="BJ246" s="51">
        <v>2.1021643131987743E-4</v>
      </c>
      <c r="BK246" s="51">
        <v>1.7226312799439555E-4</v>
      </c>
      <c r="BL246" s="51">
        <v>5.2514945419580004E-4</v>
      </c>
      <c r="BM246" s="51">
        <v>1.1114237798348773E-3</v>
      </c>
      <c r="BN246" s="51">
        <v>1.8379662607099505E-3</v>
      </c>
      <c r="BO246" s="51">
        <v>1.9796507148540795E-3</v>
      </c>
      <c r="BP246" s="51">
        <v>2.42926830477911E-3</v>
      </c>
      <c r="BQ246" s="51">
        <v>2.3573451784061499E-3</v>
      </c>
      <c r="BR246" s="51">
        <v>1.5227770486524878E-2</v>
      </c>
      <c r="BS246" s="369">
        <v>0.1283978989863459</v>
      </c>
      <c r="BT246" s="369">
        <v>2.8808903732644967E-3</v>
      </c>
      <c r="BU246" s="369">
        <v>0.2689106005556372</v>
      </c>
      <c r="BV246" s="369">
        <v>3.8690201668042719E-2</v>
      </c>
      <c r="BW246" s="369">
        <v>2.9829602057791602E-2</v>
      </c>
      <c r="BX246" s="369">
        <v>0.13285797692860135</v>
      </c>
      <c r="BY246" s="369">
        <v>1.160687000760135E-2</v>
      </c>
      <c r="BZ246" s="369">
        <v>3.1297308164884323E-3</v>
      </c>
      <c r="CA246" s="369">
        <v>7.089066994899737E-3</v>
      </c>
      <c r="CB246" s="369">
        <v>1.289183497818744E-2</v>
      </c>
      <c r="CC246" s="369">
        <v>1.0181140658759365E-3</v>
      </c>
      <c r="CD246" s="369">
        <v>3.0313662360093946E-4</v>
      </c>
      <c r="CE246" s="369">
        <v>3.0313264012508679E-4</v>
      </c>
      <c r="CF246" s="369">
        <v>2.2825301916137717E-4</v>
      </c>
      <c r="CG246" s="369">
        <v>1.814877454771672E-4</v>
      </c>
      <c r="CH246" s="369">
        <v>1.1970330331199954E-2</v>
      </c>
      <c r="CI246" s="369">
        <v>4.7818631420397265E-4</v>
      </c>
      <c r="CJ246" s="369">
        <v>3.0491496778235236E-3</v>
      </c>
      <c r="CK246" s="369">
        <v>4.9311143582343817E-4</v>
      </c>
      <c r="CL246" s="369">
        <v>2.1962714797269249E-3</v>
      </c>
      <c r="CM246" s="369">
        <v>2.3814935350694468E-3</v>
      </c>
      <c r="CN246" s="369">
        <v>3.706514275896957E-2</v>
      </c>
      <c r="CO246" s="369">
        <v>6.8239580998785514E-4</v>
      </c>
      <c r="CP246" s="369">
        <v>1.9768639156900539E-3</v>
      </c>
      <c r="CQ246" s="369">
        <v>4.4248284176033213E-4</v>
      </c>
      <c r="CR246" s="369">
        <v>1.1573976573659285E-3</v>
      </c>
      <c r="CS246" s="369">
        <v>1.9927254081535215E-4</v>
      </c>
      <c r="CT246" s="369">
        <v>1.7677867175242495E-4</v>
      </c>
      <c r="CU246" s="369">
        <v>5.1867513773668481E-4</v>
      </c>
      <c r="CV246" s="369">
        <v>1.1053910101655779E-3</v>
      </c>
      <c r="CW246" s="369">
        <v>1.7870715574782666E-3</v>
      </c>
      <c r="CX246" s="369">
        <v>1.8998186689785262E-3</v>
      </c>
      <c r="CY246" s="369">
        <v>2.3474600293874955E-3</v>
      </c>
      <c r="CZ246" s="369">
        <v>2.3428520375494491E-3</v>
      </c>
      <c r="DA246" s="369">
        <v>1.30284688104068E-2</v>
      </c>
      <c r="DB246" s="51">
        <v>0.12996419990354882</v>
      </c>
      <c r="DC246" s="51">
        <v>2.8048548225292351E-3</v>
      </c>
      <c r="DD246" s="51">
        <v>0.26782048153494808</v>
      </c>
      <c r="DE246" s="51">
        <v>3.979939694599801E-2</v>
      </c>
      <c r="DF246" s="51">
        <v>3.0843152731119632E-2</v>
      </c>
      <c r="DG246" s="51">
        <v>0.13566181054735607</v>
      </c>
      <c r="DH246" s="51">
        <v>1.1784677397981436E-2</v>
      </c>
      <c r="DI246" s="51">
        <v>3.4814020801113834E-3</v>
      </c>
      <c r="DJ246" s="51">
        <v>7.0916721159805379E-3</v>
      </c>
      <c r="DK246" s="51">
        <v>1.4106851241025167E-2</v>
      </c>
      <c r="DL246" s="51">
        <v>1.0438863541958727E-3</v>
      </c>
      <c r="DM246" s="51">
        <v>3.0377378556441904E-4</v>
      </c>
      <c r="DN246" s="51">
        <v>3.1382983440896852E-4</v>
      </c>
      <c r="DO246" s="51">
        <v>2.2124590343416956E-4</v>
      </c>
      <c r="DP246" s="51">
        <v>1.8121102437347096E-4</v>
      </c>
      <c r="DQ246" s="51">
        <v>1.1167844271447579E-2</v>
      </c>
      <c r="DR246" s="51">
        <v>5.3267049125690902E-4</v>
      </c>
      <c r="DS246" s="51">
        <v>4.8076699153662295E-3</v>
      </c>
      <c r="DT246" s="51">
        <v>4.9293481239444088E-4</v>
      </c>
      <c r="DU246" s="51">
        <v>2.3628498412870667E-3</v>
      </c>
      <c r="DV246" s="51">
        <v>2.4950760281306126E-3</v>
      </c>
      <c r="DW246" s="51">
        <v>3.8593367616527846E-2</v>
      </c>
      <c r="DX246" s="51">
        <v>7.2521679808765856E-4</v>
      </c>
      <c r="DY246" s="51">
        <v>1.9275368280548448E-3</v>
      </c>
      <c r="DZ246" s="51">
        <v>4.6647210295620389E-4</v>
      </c>
      <c r="EA246" s="51">
        <v>2.1398162359883188E-3</v>
      </c>
      <c r="EB246" s="51">
        <v>2.155589489197646E-4</v>
      </c>
      <c r="EC246" s="51">
        <v>1.8018291028697574E-4</v>
      </c>
      <c r="ED246" s="51">
        <v>5.3646151155532611E-4</v>
      </c>
      <c r="EE246" s="51">
        <v>9.7803670423346977E-4</v>
      </c>
      <c r="EF246" s="51">
        <v>1.876873212046196E-3</v>
      </c>
      <c r="EG246" s="51">
        <v>2.0306309515607042E-3</v>
      </c>
      <c r="EH246" s="51">
        <v>2.4003631593442413E-3</v>
      </c>
      <c r="EI246" s="51">
        <v>2.3969531987240297E-3</v>
      </c>
      <c r="EJ246" s="51">
        <v>1.5968862729390632E-2</v>
      </c>
      <c r="EK246" s="369">
        <v>0.13131575972552939</v>
      </c>
      <c r="EL246" s="369">
        <v>2.4229782287659412E-3</v>
      </c>
      <c r="EM246" s="369">
        <v>0.26614885083625833</v>
      </c>
      <c r="EN246" s="369">
        <v>3.9706638819410903E-2</v>
      </c>
      <c r="EO246" s="369">
        <v>3.2568492602096016E-2</v>
      </c>
      <c r="EP246" s="369">
        <v>0.14568400766419637</v>
      </c>
      <c r="EQ246" s="369">
        <v>1.1879774928788167E-2</v>
      </c>
      <c r="ER246" s="369">
        <v>3.177235111143845E-3</v>
      </c>
      <c r="ES246" s="369">
        <v>6.4687983946061156E-3</v>
      </c>
      <c r="ET246" s="369">
        <v>1.3628408129917554E-2</v>
      </c>
      <c r="EU246" s="369">
        <v>9.2018895456859155E-4</v>
      </c>
      <c r="EV246" s="369">
        <v>2.9418216458969244E-4</v>
      </c>
      <c r="EW246" s="369">
        <v>3.1569722585053915E-4</v>
      </c>
      <c r="EX246" s="369">
        <v>2.0712734539774286E-4</v>
      </c>
      <c r="EY246" s="369">
        <v>1.7615787059849683E-4</v>
      </c>
      <c r="EZ246" s="369">
        <v>1.0425039010103101E-2</v>
      </c>
      <c r="FA246" s="369">
        <v>4.4951122253308781E-4</v>
      </c>
      <c r="FB246" s="369">
        <v>6.3364927726265417E-3</v>
      </c>
      <c r="FC246" s="369">
        <v>4.8585349913909671E-4</v>
      </c>
      <c r="FD246" s="369">
        <v>2.3083014464506668E-3</v>
      </c>
      <c r="FE246" s="369">
        <v>2.3971822628151397E-3</v>
      </c>
      <c r="FF246" s="369">
        <v>3.9736852897801676E-2</v>
      </c>
      <c r="FG246" s="369">
        <v>1.0140547142613668E-3</v>
      </c>
      <c r="FH246" s="369">
        <v>1.726475606968126E-3</v>
      </c>
      <c r="FI246" s="369">
        <v>4.1180339290134457E-4</v>
      </c>
      <c r="FJ246" s="369">
        <v>3.0394935986255071E-3</v>
      </c>
      <c r="FK246" s="369">
        <v>2.4328003492510362E-4</v>
      </c>
      <c r="FL246" s="369">
        <v>1.7204178996899433E-4</v>
      </c>
      <c r="FM246" s="369">
        <v>5.2473903739228337E-4</v>
      </c>
      <c r="FN246" s="369">
        <v>8.5358826804989788E-4</v>
      </c>
      <c r="FO246" s="369">
        <v>2.0158816463083742E-3</v>
      </c>
      <c r="FP246" s="369">
        <v>2.1144087617663032E-3</v>
      </c>
      <c r="FQ246" s="369">
        <v>2.4707414429587342E-3</v>
      </c>
      <c r="FR246" s="369">
        <v>2.4992081290641142E-3</v>
      </c>
      <c r="FS246" s="369">
        <v>1.6852826148576826E-2</v>
      </c>
      <c r="FT246" s="51">
        <v>0.13035408257130304</v>
      </c>
      <c r="FU246" s="51">
        <v>1.7105657801946722E-3</v>
      </c>
      <c r="FV246" s="51">
        <v>0.25968395164833219</v>
      </c>
      <c r="FW246" s="51">
        <v>3.7935074435336953E-2</v>
      </c>
      <c r="FX246" s="51">
        <v>3.399439950487218E-2</v>
      </c>
      <c r="FY246" s="51">
        <v>0.12811633780496376</v>
      </c>
      <c r="FZ246" s="51">
        <v>1.1511103422869463E-2</v>
      </c>
      <c r="GA246" s="51">
        <v>2.6064117795773015E-3</v>
      </c>
      <c r="GB246" s="51">
        <v>5.224617144805376E-3</v>
      </c>
      <c r="GC246" s="51">
        <v>1.2848383997476216E-2</v>
      </c>
      <c r="GD246" s="51">
        <v>8.0954436350564121E-4</v>
      </c>
      <c r="GE246" s="51">
        <v>2.7375355471395853E-4</v>
      </c>
      <c r="GF246" s="51">
        <v>2.6919563523159884E-4</v>
      </c>
      <c r="GG246" s="51">
        <v>1.7576512179725697E-4</v>
      </c>
      <c r="GH246" s="51">
        <v>1.6240549354984342E-4</v>
      </c>
      <c r="GI246" s="51">
        <v>9.6762500586236207E-3</v>
      </c>
      <c r="GJ246" s="51">
        <v>4.3368245351865114E-4</v>
      </c>
      <c r="GK246" s="51">
        <v>7.1312630009992143E-3</v>
      </c>
      <c r="GL246" s="51">
        <v>4.9060691211500862E-4</v>
      </c>
      <c r="GM246" s="51">
        <v>2.6128301949756641E-3</v>
      </c>
      <c r="GN246" s="51">
        <v>2.2081659211681029E-3</v>
      </c>
      <c r="GO246" s="51">
        <v>3.7614687220873147E-2</v>
      </c>
      <c r="GP246" s="51">
        <v>1.115812905528884E-3</v>
      </c>
      <c r="GQ246" s="51">
        <v>1.6955549684792277E-3</v>
      </c>
      <c r="GR246" s="51">
        <v>3.3446845835850071E-4</v>
      </c>
      <c r="GS246" s="51">
        <v>3.5480962973638273E-3</v>
      </c>
      <c r="GT246" s="51">
        <v>2.2281404479916733E-4</v>
      </c>
      <c r="GU246" s="51">
        <v>1.2580683782695423E-4</v>
      </c>
      <c r="GV246" s="51">
        <v>4.2683757535049371E-4</v>
      </c>
      <c r="GW246" s="51">
        <v>6.8088181788642085E-4</v>
      </c>
      <c r="GX246" s="51">
        <v>1.9327983222145069E-3</v>
      </c>
      <c r="GY246" s="51">
        <v>2.0232882110848586E-3</v>
      </c>
      <c r="GZ246" s="51">
        <v>2.3640054873437909E-3</v>
      </c>
      <c r="HA246" s="51">
        <v>2.4784418488424569E-3</v>
      </c>
      <c r="HB246" s="51">
        <v>1.4964668949578097E-2</v>
      </c>
      <c r="HC246" s="369">
        <v>0.12899065822527123</v>
      </c>
      <c r="HD246" s="369">
        <v>1.3079704793496304E-3</v>
      </c>
      <c r="HE246" s="369">
        <v>0.25641064978047023</v>
      </c>
      <c r="HF246" s="369">
        <v>3.8414818155016593E-2</v>
      </c>
      <c r="HG246" s="369">
        <v>3.5569611421569794E-2</v>
      </c>
      <c r="HH246" s="369">
        <v>0.12582258103327798</v>
      </c>
      <c r="HI246" s="369">
        <v>1.1695000475226227E-2</v>
      </c>
      <c r="HJ246" s="369">
        <v>1.7414393881583386E-3</v>
      </c>
      <c r="HK246" s="369">
        <v>5.0242940612699937E-3</v>
      </c>
      <c r="HL246" s="369">
        <v>1.3502866358792066E-2</v>
      </c>
      <c r="HM246" s="369">
        <v>7.0555758561311344E-4</v>
      </c>
      <c r="HN246" s="369">
        <v>2.5741811816142924E-4</v>
      </c>
      <c r="HO246" s="369">
        <v>2.6406560622976735E-4</v>
      </c>
      <c r="HP246" s="369">
        <v>1.8895939722287611E-4</v>
      </c>
      <c r="HQ246" s="369">
        <v>1.5378329471131747E-4</v>
      </c>
      <c r="HR246" s="369">
        <v>9.6607850855613929E-3</v>
      </c>
      <c r="HS246" s="369">
        <v>4.3796223587866585E-4</v>
      </c>
      <c r="HT246" s="369">
        <v>8.6480626953359396E-3</v>
      </c>
      <c r="HU246" s="369">
        <v>4.7255492959429697E-4</v>
      </c>
      <c r="HV246" s="369">
        <v>2.8974718087733976E-3</v>
      </c>
      <c r="HW246" s="369">
        <v>2.3726073975574797E-3</v>
      </c>
      <c r="HX246" s="369">
        <v>3.7817045503061891E-2</v>
      </c>
      <c r="HY246" s="369">
        <v>1.3148725957076214E-3</v>
      </c>
      <c r="HZ246" s="369">
        <v>1.5055261613447419E-3</v>
      </c>
      <c r="IA246" s="369">
        <v>3.1429689785632394E-4</v>
      </c>
      <c r="IB246" s="369">
        <v>3.8904888113246031E-3</v>
      </c>
      <c r="IC246" s="369">
        <v>2.4539433223178734E-4</v>
      </c>
      <c r="ID246" s="369">
        <v>1.3934008069246676E-4</v>
      </c>
      <c r="IE246" s="369">
        <v>3.8515442420076622E-4</v>
      </c>
      <c r="IF246" s="369">
        <v>6.5033097539208932E-4</v>
      </c>
      <c r="IG246" s="369">
        <v>2.0185893328821423E-3</v>
      </c>
      <c r="IH246" s="369">
        <v>2.1406757447448061E-3</v>
      </c>
      <c r="II246" s="369">
        <v>2.2365083882816298E-3</v>
      </c>
      <c r="IJ246" s="369">
        <v>2.3917164974434492E-3</v>
      </c>
      <c r="IK246" s="369">
        <v>1.5891051473735575E-2</v>
      </c>
      <c r="IL246" s="51">
        <v>0.13131582931525154</v>
      </c>
      <c r="IM246" s="51">
        <v>9.3366877344609365E-4</v>
      </c>
      <c r="IN246" s="51">
        <v>0.2576436095432687</v>
      </c>
      <c r="IO246" s="51">
        <v>3.9438197790081592E-2</v>
      </c>
      <c r="IP246" s="51">
        <v>3.6633454242190409E-2</v>
      </c>
      <c r="IQ246" s="51">
        <v>0.12962790466655383</v>
      </c>
      <c r="IR246" s="51">
        <v>1.2123225983982031E-2</v>
      </c>
      <c r="IS246" s="51">
        <v>1.5622557759240486E-3</v>
      </c>
      <c r="IT246" s="51">
        <v>4.9552055438817104E-3</v>
      </c>
      <c r="IU246" s="51">
        <v>1.4060100055472384E-2</v>
      </c>
      <c r="IV246" s="51">
        <v>6.2344921798840878E-4</v>
      </c>
      <c r="IW246" s="51">
        <v>2.7184258297719121E-4</v>
      </c>
      <c r="IX246" s="51">
        <v>2.7601586427764409E-4</v>
      </c>
      <c r="IY246" s="51">
        <v>1.8863632138140269E-4</v>
      </c>
      <c r="IZ246" s="51">
        <v>1.4973298138152986E-4</v>
      </c>
      <c r="JA246" s="51">
        <v>9.5274712579588288E-3</v>
      </c>
      <c r="JB246" s="51">
        <v>5.1037366318589764E-4</v>
      </c>
      <c r="JC246" s="51">
        <v>1.0256608729384662E-2</v>
      </c>
      <c r="JD246" s="51">
        <v>4.5594683987658851E-4</v>
      </c>
      <c r="JE246" s="51">
        <v>3.1330536280993007E-3</v>
      </c>
      <c r="JF246" s="51">
        <v>2.6450238709793158E-3</v>
      </c>
      <c r="JG246" s="51">
        <v>3.8678426855915431E-2</v>
      </c>
      <c r="JH246" s="51">
        <v>1.3380862406297488E-3</v>
      </c>
      <c r="JI246" s="51">
        <v>1.2799962175125718E-3</v>
      </c>
      <c r="JJ246" s="51">
        <v>3.0757816072431908E-4</v>
      </c>
      <c r="JK246" s="51">
        <v>3.9394507062667566E-3</v>
      </c>
      <c r="JL246" s="51">
        <v>2.529282290802658E-4</v>
      </c>
      <c r="JM246" s="51">
        <v>1.4130366023189876E-4</v>
      </c>
      <c r="JN246" s="51">
        <v>3.7186114869193178E-4</v>
      </c>
      <c r="JO246" s="51">
        <v>6.2786939065299398E-4</v>
      </c>
      <c r="JP246" s="51">
        <v>1.9061179447072813E-3</v>
      </c>
      <c r="JQ246" s="51">
        <v>2.0188803097911552E-3</v>
      </c>
      <c r="JR246" s="51">
        <v>2.1519844552980319E-3</v>
      </c>
      <c r="JS246" s="51">
        <v>2.3346224888790893E-3</v>
      </c>
      <c r="JT246" s="51">
        <v>1.53724583161934E-2</v>
      </c>
      <c r="JU246" s="369">
        <v>0.12825147801791292</v>
      </c>
      <c r="JV246" s="369">
        <v>8.0230295689698013E-4</v>
      </c>
      <c r="JW246" s="369">
        <v>0.25668026974762365</v>
      </c>
      <c r="JX246" s="369">
        <v>4.2675899894785783E-2</v>
      </c>
      <c r="JY246" s="369">
        <v>4.248335304393222E-2</v>
      </c>
      <c r="JZ246" s="369">
        <v>0.12447004711865468</v>
      </c>
      <c r="KA246" s="369">
        <v>1.2868490948916299E-2</v>
      </c>
      <c r="KB246" s="369">
        <v>1.9458211816423482E-3</v>
      </c>
      <c r="KC246" s="369">
        <v>5.3311041498683154E-3</v>
      </c>
      <c r="KD246" s="369">
        <v>1.320324393614225E-2</v>
      </c>
      <c r="KE246" s="369">
        <v>5.6450941985474476E-4</v>
      </c>
      <c r="KF246" s="369">
        <v>2.5256683805355518E-4</v>
      </c>
      <c r="KG246" s="369">
        <v>2.6590655514433263E-4</v>
      </c>
      <c r="KH246" s="369">
        <v>1.7207838052817523E-4</v>
      </c>
      <c r="KI246" s="369">
        <v>1.503295702979446E-4</v>
      </c>
      <c r="KJ246" s="369">
        <v>9.7130168375921967E-3</v>
      </c>
      <c r="KK246" s="369">
        <v>4.7259960830960904E-4</v>
      </c>
      <c r="KL246" s="369">
        <v>8.1361061327764068E-3</v>
      </c>
      <c r="KM246" s="369">
        <v>4.9508311737672997E-4</v>
      </c>
      <c r="KN246" s="369">
        <v>2.9715109931427691E-3</v>
      </c>
      <c r="KO246" s="369">
        <v>2.5692148528287531E-3</v>
      </c>
      <c r="KP246" s="369">
        <v>3.8791150465812572E-2</v>
      </c>
      <c r="KQ246" s="369">
        <v>1.616408527317532E-3</v>
      </c>
      <c r="KR246" s="369">
        <v>1.1787504891192127E-3</v>
      </c>
      <c r="KS246" s="369">
        <v>2.8912955058890802E-4</v>
      </c>
      <c r="KT246" s="369">
        <v>4.0318513568219205E-3</v>
      </c>
      <c r="KU246" s="369">
        <v>2.6269222729269012E-4</v>
      </c>
      <c r="KV246" s="369">
        <v>1.3984619451898848E-4</v>
      </c>
      <c r="KW246" s="369">
        <v>3.6042598526941856E-4</v>
      </c>
      <c r="KX246" s="369">
        <v>6.9594019747056305E-4</v>
      </c>
      <c r="KY246" s="369">
        <v>2.1760079455111709E-3</v>
      </c>
      <c r="KZ246" s="369">
        <v>2.2629562127051668E-3</v>
      </c>
      <c r="LA246" s="369">
        <v>2.1643949038778103E-3</v>
      </c>
      <c r="LB246" s="369">
        <v>2.4311303743330755E-3</v>
      </c>
      <c r="LC246" s="369">
        <v>1.7557446953973065E-2</v>
      </c>
      <c r="LD246" s="51">
        <v>0.1301000854345786</v>
      </c>
      <c r="LE246" s="51">
        <v>7.7427488533522726E-4</v>
      </c>
      <c r="LF246" s="51">
        <v>0.26117590688071746</v>
      </c>
      <c r="LG246" s="51">
        <v>4.4378224175229873E-2</v>
      </c>
      <c r="LH246" s="51">
        <v>4.8799802833591123E-2</v>
      </c>
      <c r="LI246" s="51">
        <v>0.12280936717991346</v>
      </c>
      <c r="LJ246" s="51">
        <v>1.3681837014159526E-2</v>
      </c>
      <c r="LK246" s="51">
        <v>1.4956357795357193E-3</v>
      </c>
      <c r="LL246" s="51">
        <v>5.5021745717104865E-3</v>
      </c>
      <c r="LM246" s="51">
        <v>1.3091638420810549E-2</v>
      </c>
      <c r="LN246" s="51">
        <v>5.7653175809171866E-4</v>
      </c>
      <c r="LO246" s="51">
        <v>2.3682886691947391E-4</v>
      </c>
      <c r="LP246" s="51">
        <v>2.3056123250201919E-4</v>
      </c>
      <c r="LQ246" s="51">
        <v>1.2251235599256328E-4</v>
      </c>
      <c r="LR246" s="51">
        <v>1.3690928144269104E-4</v>
      </c>
      <c r="LS246" s="51">
        <v>8.7886800064845959E-3</v>
      </c>
      <c r="LT246" s="51">
        <v>4.9643198065779464E-4</v>
      </c>
      <c r="LU246" s="51">
        <v>6.82507124175449E-3</v>
      </c>
      <c r="LV246" s="51">
        <v>7.640702626770941E-4</v>
      </c>
      <c r="LW246" s="51">
        <v>2.7848043027924266E-3</v>
      </c>
      <c r="LX246" s="51">
        <v>2.5945799593997698E-3</v>
      </c>
      <c r="LY246" s="51">
        <v>3.9493995157730249E-2</v>
      </c>
      <c r="LZ246" s="51">
        <v>1.6437747877288066E-3</v>
      </c>
      <c r="MA246" s="51">
        <v>1.0635650308751369E-3</v>
      </c>
      <c r="MB246" s="51">
        <v>3.2690171753405246E-4</v>
      </c>
      <c r="MC246" s="51">
        <v>5.2069369855190306E-3</v>
      </c>
      <c r="MD246" s="51">
        <v>2.7280250168794194E-4</v>
      </c>
      <c r="ME246" s="51">
        <v>1.4226228245219652E-4</v>
      </c>
      <c r="MF246" s="51">
        <v>3.7673192046236529E-4</v>
      </c>
      <c r="MG246" s="51">
        <v>7.9210234352183938E-4</v>
      </c>
      <c r="MH246" s="51">
        <v>2.0710861728550139E-3</v>
      </c>
      <c r="MI246" s="51">
        <v>2.4969659943683119E-3</v>
      </c>
      <c r="MJ246" s="51">
        <v>2.1944735351939432E-3</v>
      </c>
      <c r="MK246" s="51">
        <v>2.5805873672884129E-3</v>
      </c>
      <c r="ML246" s="51">
        <v>1.9727466073239892E-2</v>
      </c>
      <c r="MM246" s="369">
        <v>0.12940726570991495</v>
      </c>
      <c r="MN246" s="369">
        <v>6.5064716171587243E-4</v>
      </c>
      <c r="MO246" s="369">
        <v>0.26064404707791039</v>
      </c>
      <c r="MP246" s="369">
        <v>4.8211664355941312E-2</v>
      </c>
      <c r="MQ246" s="369">
        <v>5.3440630843659367E-2</v>
      </c>
      <c r="MR246" s="369">
        <v>0.13099685526913837</v>
      </c>
      <c r="MS246" s="369">
        <v>1.5431955375349141E-2</v>
      </c>
      <c r="MT246" s="369">
        <v>1.4654038604045444E-3</v>
      </c>
      <c r="MU246" s="369">
        <v>6.002794836052274E-3</v>
      </c>
      <c r="MV246" s="369">
        <v>1.3227849795716527E-2</v>
      </c>
      <c r="MW246" s="369">
        <v>5.8426984447237798E-4</v>
      </c>
      <c r="MX246" s="369">
        <v>2.343303809308699E-4</v>
      </c>
      <c r="MY246" s="369">
        <v>2.2374542481512952E-4</v>
      </c>
      <c r="MZ246" s="369">
        <v>1.1586211257692383E-4</v>
      </c>
      <c r="NA246" s="369">
        <v>1.3839721658972848E-4</v>
      </c>
      <c r="NB246" s="369">
        <v>9.046736773220489E-3</v>
      </c>
      <c r="NC246" s="369">
        <v>5.1884523128792391E-4</v>
      </c>
      <c r="ND246" s="369">
        <v>5.7592857028206743E-3</v>
      </c>
      <c r="NE246" s="369">
        <v>8.3990595509635059E-4</v>
      </c>
      <c r="NF246" s="369">
        <v>2.6751220602527917E-3</v>
      </c>
      <c r="NG246" s="369">
        <v>2.4898061518306373E-3</v>
      </c>
      <c r="NH246" s="369">
        <v>3.9642948950136356E-2</v>
      </c>
      <c r="NI246" s="369">
        <v>1.8048467913583575E-3</v>
      </c>
      <c r="NJ246" s="369">
        <v>9.9037513251200608E-4</v>
      </c>
      <c r="NK246" s="369">
        <v>3.3807358826697819E-4</v>
      </c>
      <c r="NL246" s="369">
        <v>6.3844066992840053E-3</v>
      </c>
      <c r="NM246" s="369">
        <v>2.5459504322221019E-4</v>
      </c>
      <c r="NN246" s="369">
        <v>1.4130519516567208E-4</v>
      </c>
      <c r="NO246" s="369">
        <v>3.6673163956865864E-4</v>
      </c>
      <c r="NP246" s="369">
        <v>8.3105701802356035E-4</v>
      </c>
      <c r="NQ246" s="369">
        <v>2.2253203879282063E-3</v>
      </c>
      <c r="NR246" s="369">
        <v>2.5970025676840523E-3</v>
      </c>
      <c r="NS246" s="369">
        <v>2.0954264806584406E-3</v>
      </c>
      <c r="NT246" s="369">
        <v>2.5877684694278753E-3</v>
      </c>
      <c r="NU246" s="369">
        <v>2.1122946868968238E-2</v>
      </c>
      <c r="NV246" s="51">
        <v>0.12635360817134364</v>
      </c>
      <c r="NW246" s="51">
        <v>5.7866059637714888E-4</v>
      </c>
      <c r="NX246" s="51">
        <v>0.259175244551479</v>
      </c>
      <c r="NY246" s="51">
        <v>4.9574396724266501E-2</v>
      </c>
      <c r="NZ246" s="51">
        <v>5.5531638061019024E-2</v>
      </c>
      <c r="OA246" s="51">
        <v>0.12718187071080136</v>
      </c>
      <c r="OB246" s="51">
        <v>1.5353242147348057E-2</v>
      </c>
      <c r="OC246" s="51">
        <v>1.6134207747034845E-3</v>
      </c>
      <c r="OD246" s="51">
        <v>6.4421748567880625E-3</v>
      </c>
      <c r="OE246" s="51">
        <v>1.3314000909104014E-2</v>
      </c>
      <c r="OF246" s="51">
        <v>5.7947927318594428E-4</v>
      </c>
      <c r="OG246" s="51">
        <v>2.1204989955085063E-4</v>
      </c>
      <c r="OH246" s="51">
        <v>1.9473006834103831E-4</v>
      </c>
      <c r="OI246" s="51">
        <v>1.012357050395796E-4</v>
      </c>
      <c r="OJ246" s="51">
        <v>1.2666367828318413E-4</v>
      </c>
      <c r="OK246" s="51">
        <v>1.0627460197513816E-2</v>
      </c>
      <c r="OL246" s="51">
        <v>5.4008736258458288E-4</v>
      </c>
      <c r="OM246" s="51">
        <v>4.5939322706510313E-3</v>
      </c>
      <c r="ON246" s="51">
        <v>8.6967875728899424E-4</v>
      </c>
      <c r="OO246" s="51">
        <v>2.4993653568702711E-3</v>
      </c>
      <c r="OP246" s="51">
        <v>2.2585421579384732E-3</v>
      </c>
      <c r="OQ246" s="51">
        <v>3.9466376742920389E-2</v>
      </c>
      <c r="OR246" s="51">
        <v>1.7607883406231444E-3</v>
      </c>
      <c r="OS246" s="51">
        <v>9.7768211125984412E-4</v>
      </c>
      <c r="OT246" s="51">
        <v>3.7578784672612366E-4</v>
      </c>
      <c r="OU246" s="51">
        <v>6.1386681659892795E-3</v>
      </c>
      <c r="OV246" s="51">
        <v>2.2834313240227273E-4</v>
      </c>
      <c r="OW246" s="51">
        <v>1.3338180226842039E-4</v>
      </c>
      <c r="OX246" s="51">
        <v>3.8566004546866249E-4</v>
      </c>
      <c r="OY246" s="51">
        <v>8.1995205589137875E-4</v>
      </c>
      <c r="OZ246" s="51">
        <v>2.1622225714741784E-3</v>
      </c>
      <c r="PA246" s="51">
        <v>2.7054862036529018E-3</v>
      </c>
      <c r="PB246" s="51">
        <v>2.1599608093907808E-3</v>
      </c>
      <c r="PC246" s="51">
        <v>2.4890168300202419E-3</v>
      </c>
      <c r="PD246" s="51">
        <v>2.5028900488547789E-2</v>
      </c>
      <c r="PE246" s="369">
        <v>0.11905733624342153</v>
      </c>
      <c r="PF246" s="369">
        <v>5.5843371492416967E-4</v>
      </c>
      <c r="PG246" s="369">
        <v>0.25558933363848918</v>
      </c>
      <c r="PH246" s="369">
        <v>4.9230418199700102E-2</v>
      </c>
      <c r="PI246" s="369">
        <v>5.4939698725565436E-2</v>
      </c>
      <c r="PJ246" s="369">
        <v>0.12032065190976693</v>
      </c>
      <c r="PK246" s="369">
        <v>1.5975383344411308E-2</v>
      </c>
      <c r="PL246" s="369">
        <v>1.8899744801756026E-3</v>
      </c>
      <c r="PM246" s="369">
        <v>6.5590098590960298E-3</v>
      </c>
      <c r="PN246" s="369">
        <v>1.2307621924566827E-2</v>
      </c>
      <c r="PO246" s="369">
        <v>5.5351410161111954E-4</v>
      </c>
      <c r="PP246" s="369">
        <v>1.9368669095588416E-4</v>
      </c>
      <c r="PQ246" s="369">
        <v>1.7258518332233572E-4</v>
      </c>
      <c r="PR246" s="369">
        <v>8.7438041219156586E-5</v>
      </c>
      <c r="PS246" s="369">
        <v>1.1406800803296975E-4</v>
      </c>
      <c r="PT246" s="369">
        <v>1.0462316603947794E-2</v>
      </c>
      <c r="PU246" s="369">
        <v>4.9941621039347091E-4</v>
      </c>
      <c r="PV246" s="369">
        <v>3.3053167242495605E-3</v>
      </c>
      <c r="PW246" s="369">
        <v>8.9641772945535825E-4</v>
      </c>
      <c r="PX246" s="369">
        <v>2.2970287162678944E-3</v>
      </c>
      <c r="PY246" s="369">
        <v>2.2834445171205529E-3</v>
      </c>
      <c r="PZ246" s="369">
        <v>3.8487252548652234E-2</v>
      </c>
      <c r="QA246" s="369">
        <v>1.7152656119849617E-3</v>
      </c>
      <c r="QB246" s="369">
        <v>8.6428659671775379E-4</v>
      </c>
      <c r="QC246" s="369">
        <v>3.6162692202452784E-4</v>
      </c>
      <c r="QD246" s="369">
        <v>6.5090848360487121E-3</v>
      </c>
      <c r="QE246" s="369">
        <v>2.0613160754759911E-4</v>
      </c>
      <c r="QF246" s="369">
        <v>1.4771225532543943E-4</v>
      </c>
      <c r="QG246" s="369">
        <v>3.7705533017502144E-4</v>
      </c>
      <c r="QH246" s="369">
        <v>8.308457643186717E-4</v>
      </c>
      <c r="QI246" s="369">
        <v>2.1068961286551408E-3</v>
      </c>
      <c r="QJ246" s="369">
        <v>2.6345996241015014E-3</v>
      </c>
      <c r="QK246" s="369">
        <v>2.1094567790178697E-3</v>
      </c>
      <c r="QL246" s="369">
        <v>2.4760423557103803E-3</v>
      </c>
      <c r="QM246" s="369">
        <v>2.8660157592576944E-2</v>
      </c>
      <c r="QN246" s="51">
        <v>0.11693316742944126</v>
      </c>
      <c r="QO246" s="51">
        <v>4.6125100744773479E-4</v>
      </c>
      <c r="QP246" s="51">
        <v>0.25994976468480158</v>
      </c>
      <c r="QQ246" s="51">
        <v>5.1115578004448048E-2</v>
      </c>
      <c r="QR246" s="51">
        <v>5.500655046107486E-2</v>
      </c>
      <c r="QS246" s="51">
        <v>0.11994847327209397</v>
      </c>
      <c r="QT246" s="51">
        <v>1.6662547799412907E-2</v>
      </c>
      <c r="QU246" s="51">
        <v>1.5156786849926313E-3</v>
      </c>
      <c r="QV246" s="51">
        <v>6.8434014145837751E-3</v>
      </c>
      <c r="QW246" s="51">
        <v>1.2539149053346771E-2</v>
      </c>
      <c r="QX246" s="51">
        <v>5.5257713948224266E-4</v>
      </c>
      <c r="QY246" s="51">
        <v>1.9945833970002447E-4</v>
      </c>
      <c r="QZ246" s="51">
        <v>1.7524372200349925E-4</v>
      </c>
      <c r="RA246" s="51">
        <v>8.8602689157652131E-5</v>
      </c>
      <c r="RB246" s="51">
        <v>1.2272230939263688E-4</v>
      </c>
      <c r="RC246" s="51">
        <v>1.1132713872923135E-2</v>
      </c>
      <c r="RD246" s="51">
        <v>5.061960121283131E-4</v>
      </c>
      <c r="RE246" s="51">
        <v>3.2873894337518595E-3</v>
      </c>
      <c r="RF246" s="51">
        <v>1.0102534093328441E-3</v>
      </c>
      <c r="RG246" s="51">
        <v>2.3276453305687565E-3</v>
      </c>
      <c r="RH246" s="51">
        <v>2.3133676212670341E-3</v>
      </c>
      <c r="RI246" s="51">
        <v>3.913860684345747E-2</v>
      </c>
      <c r="RJ246" s="51">
        <v>1.6097329707513951E-3</v>
      </c>
      <c r="RK246" s="51">
        <v>8.3865990565434542E-4</v>
      </c>
      <c r="RL246" s="51">
        <v>3.9717206777908714E-4</v>
      </c>
      <c r="RM246" s="51">
        <v>6.8748455572332492E-3</v>
      </c>
      <c r="RN246" s="51">
        <v>2.1503008066599727E-4</v>
      </c>
      <c r="RO246" s="51">
        <v>1.7738856845197207E-4</v>
      </c>
      <c r="RP246" s="51">
        <v>3.7673614699061637E-4</v>
      </c>
      <c r="RQ246" s="51">
        <v>8.3743156102040095E-4</v>
      </c>
      <c r="RR246" s="51">
        <v>1.9509576993403941E-3</v>
      </c>
      <c r="RS246" s="51">
        <v>2.6495684766762498E-3</v>
      </c>
      <c r="RT246" s="51">
        <v>2.1288743466934628E-3</v>
      </c>
      <c r="RU246" s="51">
        <v>2.5734343921608887E-3</v>
      </c>
      <c r="RV246" s="51">
        <v>3.0064078580577646E-2</v>
      </c>
      <c r="RW246" s="369">
        <v>0.12088870078919546</v>
      </c>
      <c r="RX246" s="369">
        <v>5.8193792324361126E-4</v>
      </c>
      <c r="RY246" s="369">
        <v>0.26626757899815529</v>
      </c>
      <c r="RZ246" s="369">
        <v>5.1740741471127241E-2</v>
      </c>
      <c r="SA246" s="369">
        <v>5.7534652964988324E-2</v>
      </c>
      <c r="SB246" s="369">
        <v>0.13641632220003891</v>
      </c>
      <c r="SC246" s="369">
        <v>1.8138489111470379E-2</v>
      </c>
      <c r="SD246" s="369">
        <v>2.4084088987321988E-3</v>
      </c>
      <c r="SE246" s="369">
        <v>7.6669470794966197E-3</v>
      </c>
      <c r="SF246" s="369">
        <v>1.2876031905604064E-2</v>
      </c>
      <c r="SG246" s="369">
        <v>5.5755266710920816E-4</v>
      </c>
      <c r="SH246" s="369">
        <v>1.8511757777236985E-4</v>
      </c>
      <c r="SI246" s="369">
        <v>1.8263635427148738E-4</v>
      </c>
      <c r="SJ246" s="369">
        <v>8.4434584697912522E-5</v>
      </c>
      <c r="SK246" s="369">
        <v>1.2745531144123118E-4</v>
      </c>
      <c r="SL246" s="369">
        <v>1.1699683072997999E-2</v>
      </c>
      <c r="SM246" s="369">
        <v>5.9499881778300658E-4</v>
      </c>
      <c r="SN246" s="369">
        <v>3.5035222194122308E-3</v>
      </c>
      <c r="SO246" s="369">
        <v>8.758254618221144E-4</v>
      </c>
      <c r="SP246" s="369">
        <v>2.442128229651746E-3</v>
      </c>
      <c r="SQ246" s="369">
        <v>2.2774362554589893E-3</v>
      </c>
      <c r="SR246" s="369">
        <v>4.1516932678836778E-2</v>
      </c>
      <c r="SS246" s="369">
        <v>1.6791489040907186E-3</v>
      </c>
      <c r="ST246" s="369">
        <v>8.4252837353234388E-4</v>
      </c>
      <c r="SU246" s="369">
        <v>4.3450331710414458E-4</v>
      </c>
      <c r="SV246" s="369">
        <v>7.5139731027500118E-3</v>
      </c>
      <c r="SW246" s="369">
        <v>1.9307065481647426E-4</v>
      </c>
      <c r="SX246" s="369">
        <v>1.7406270168513255E-4</v>
      </c>
      <c r="SY246" s="369">
        <v>3.9030773251732528E-4</v>
      </c>
      <c r="SZ246" s="369">
        <v>8.680875357420303E-4</v>
      </c>
      <c r="TA246" s="369">
        <v>1.7448948998033662E-3</v>
      </c>
      <c r="TB246" s="369">
        <v>2.7945910052944211E-3</v>
      </c>
      <c r="TC246" s="369">
        <v>2.2428268092514535E-3</v>
      </c>
      <c r="TD246" s="369">
        <v>2.6719320012603808E-3</v>
      </c>
      <c r="TE246" s="369">
        <v>2.6632933363550399E-2</v>
      </c>
    </row>
    <row r="247" spans="1:525" x14ac:dyDescent="0.3">
      <c r="A247" s="369">
        <v>3.3511712187824067E-3</v>
      </c>
      <c r="B247" s="369">
        <v>8.2069896680260171E-2</v>
      </c>
      <c r="C247" s="369">
        <v>3.1629067260090528E-3</v>
      </c>
      <c r="D247" s="369">
        <v>2.1617705604643914E-3</v>
      </c>
      <c r="E247" s="369">
        <v>1.4912605162036904E-3</v>
      </c>
      <c r="F247" s="369">
        <v>3.4356599556142954E-3</v>
      </c>
      <c r="G247" s="369">
        <v>5.067434842836646E-3</v>
      </c>
      <c r="H247" s="369">
        <v>0.42654806336931916</v>
      </c>
      <c r="I247" s="369">
        <v>3.3085251000831657E-2</v>
      </c>
      <c r="J247" s="369">
        <v>3.3469669024162678E-3</v>
      </c>
      <c r="K247" s="369">
        <v>8.0387783153708647E-2</v>
      </c>
      <c r="L247" s="369">
        <v>4.4756116327919246E-2</v>
      </c>
      <c r="M247" s="369">
        <v>3.3698356387971851E-3</v>
      </c>
      <c r="N247" s="369">
        <v>2.3272506470056356E-3</v>
      </c>
      <c r="O247" s="369">
        <v>1.5482451469106609E-3</v>
      </c>
      <c r="P247" s="369">
        <v>6.6073108885187082E-3</v>
      </c>
      <c r="Q247" s="369">
        <v>9.8113379771644818E-2</v>
      </c>
      <c r="R247" s="369">
        <v>1.9798051986937806E-2</v>
      </c>
      <c r="S247" s="369">
        <v>7.1252417486956379E-4</v>
      </c>
      <c r="T247" s="369">
        <v>1.6923562245698552E-3</v>
      </c>
      <c r="U247" s="369">
        <v>7.9918419541245443E-4</v>
      </c>
      <c r="V247" s="369">
        <v>2.077368330720108E-3</v>
      </c>
      <c r="W247" s="369">
        <v>6.6443474208095713E-3</v>
      </c>
      <c r="X247" s="369">
        <v>2.7534188489975247E-3</v>
      </c>
      <c r="Y247" s="369">
        <v>2.7895980817688125E-3</v>
      </c>
      <c r="Z247" s="369">
        <v>3.9507767289294659E-3</v>
      </c>
      <c r="AA247" s="369">
        <v>5.5872243213712588E-4</v>
      </c>
      <c r="AB247" s="369">
        <v>6.7199877760349791E-4</v>
      </c>
      <c r="AC247" s="369">
        <v>2.2212240579393434E-3</v>
      </c>
      <c r="AD247" s="369">
        <v>1.0197243400580699E-3</v>
      </c>
      <c r="AE247" s="369">
        <v>2.5699295472822966E-3</v>
      </c>
      <c r="AF247" s="369">
        <v>2.8423792718304435E-3</v>
      </c>
      <c r="AG247" s="369">
        <v>1.3556694168773307E-3</v>
      </c>
      <c r="AH247" s="369">
        <v>4.4444828737918761E-3</v>
      </c>
      <c r="AI247" s="369">
        <v>6.5589054282599299E-2</v>
      </c>
      <c r="AJ247" s="51">
        <v>3.7185563884404044E-3</v>
      </c>
      <c r="AK247" s="51">
        <v>9.7313326076358314E-2</v>
      </c>
      <c r="AL247" s="51">
        <v>3.5898867628801003E-3</v>
      </c>
      <c r="AM247" s="51">
        <v>2.2863829444307068E-3</v>
      </c>
      <c r="AN247" s="51">
        <v>1.3710512170553961E-3</v>
      </c>
      <c r="AO247" s="51">
        <v>3.8454165058706053E-3</v>
      </c>
      <c r="AP247" s="51">
        <v>5.3921458179381713E-3</v>
      </c>
      <c r="AQ247" s="51">
        <v>0.43641484476724668</v>
      </c>
      <c r="AR247" s="51">
        <v>3.3047605055615853E-2</v>
      </c>
      <c r="AS247" s="51">
        <v>3.8049564525257681E-3</v>
      </c>
      <c r="AT247" s="51">
        <v>7.8392588506830049E-2</v>
      </c>
      <c r="AU247" s="51">
        <v>4.5200188648493796E-2</v>
      </c>
      <c r="AV247" s="51">
        <v>3.651400531672623E-3</v>
      </c>
      <c r="AW247" s="51">
        <v>2.4264351213023521E-3</v>
      </c>
      <c r="AX247" s="51">
        <v>1.5874267893115678E-3</v>
      </c>
      <c r="AY247" s="51">
        <v>7.5722808692434123E-3</v>
      </c>
      <c r="AZ247" s="51">
        <v>9.8991993074968102E-2</v>
      </c>
      <c r="BA247" s="51">
        <v>2.0119298442546851E-2</v>
      </c>
      <c r="BB247" s="51">
        <v>7.2052860487236228E-4</v>
      </c>
      <c r="BC247" s="51">
        <v>1.7865567980218937E-3</v>
      </c>
      <c r="BD247" s="51">
        <v>8.0864809727614366E-4</v>
      </c>
      <c r="BE247" s="51">
        <v>2.6592056340273402E-3</v>
      </c>
      <c r="BF247" s="51">
        <v>7.0956666045690654E-3</v>
      </c>
      <c r="BG247" s="51">
        <v>2.996645488571315E-3</v>
      </c>
      <c r="BH247" s="51">
        <v>2.9644352510310086E-3</v>
      </c>
      <c r="BI247" s="51">
        <v>4.1422475496287661E-3</v>
      </c>
      <c r="BJ247" s="51">
        <v>5.415199285109957E-4</v>
      </c>
      <c r="BK247" s="51">
        <v>4.8900300610014243E-4</v>
      </c>
      <c r="BL247" s="51">
        <v>2.0637202347570795E-3</v>
      </c>
      <c r="BM247" s="51">
        <v>1.0911951681819938E-3</v>
      </c>
      <c r="BN247" s="51">
        <v>2.9405630315700346E-3</v>
      </c>
      <c r="BO247" s="51">
        <v>3.7839927282505418E-3</v>
      </c>
      <c r="BP247" s="51">
        <v>1.5581108872503335E-3</v>
      </c>
      <c r="BQ247" s="51">
        <v>3.5230860662452462E-3</v>
      </c>
      <c r="BR247" s="51">
        <v>6.4144424388901417E-2</v>
      </c>
      <c r="BS247" s="369">
        <v>3.4459255725304647E-3</v>
      </c>
      <c r="BT247" s="369">
        <v>8.6453083621135032E-2</v>
      </c>
      <c r="BU247" s="369">
        <v>3.4343515135155625E-3</v>
      </c>
      <c r="BV247" s="369">
        <v>2.0658048558156485E-3</v>
      </c>
      <c r="BW247" s="369">
        <v>1.316679415821684E-3</v>
      </c>
      <c r="BX247" s="369">
        <v>3.5640826970180246E-3</v>
      </c>
      <c r="BY247" s="369">
        <v>5.2439068479204062E-3</v>
      </c>
      <c r="BZ247" s="369">
        <v>0.42621355849146708</v>
      </c>
      <c r="CA247" s="369">
        <v>3.2364468417771033E-2</v>
      </c>
      <c r="CB247" s="369">
        <v>3.5444368722348067E-3</v>
      </c>
      <c r="CC247" s="369">
        <v>7.7534426614769003E-2</v>
      </c>
      <c r="CD247" s="369">
        <v>4.1681288354828615E-2</v>
      </c>
      <c r="CE247" s="369">
        <v>3.3709269495507815E-3</v>
      </c>
      <c r="CF247" s="369">
        <v>2.0367277219117707E-3</v>
      </c>
      <c r="CG247" s="369">
        <v>1.482677443588347E-3</v>
      </c>
      <c r="CH247" s="369">
        <v>6.8236325449489476E-3</v>
      </c>
      <c r="CI247" s="369">
        <v>9.5104283625276578E-2</v>
      </c>
      <c r="CJ247" s="369">
        <v>1.8098264578729501E-2</v>
      </c>
      <c r="CK247" s="369">
        <v>6.3554297831065537E-4</v>
      </c>
      <c r="CL247" s="369">
        <v>1.4865432866505439E-3</v>
      </c>
      <c r="CM247" s="369">
        <v>8.5741545565435598E-4</v>
      </c>
      <c r="CN247" s="369">
        <v>2.2407504551628424E-3</v>
      </c>
      <c r="CO247" s="369">
        <v>6.1212455506759328E-3</v>
      </c>
      <c r="CP247" s="369">
        <v>2.9121203937587142E-3</v>
      </c>
      <c r="CQ247" s="369">
        <v>2.7378299163945841E-3</v>
      </c>
      <c r="CR247" s="369">
        <v>3.5626902868411041E-3</v>
      </c>
      <c r="CS247" s="369">
        <v>5.0954758485481969E-4</v>
      </c>
      <c r="CT247" s="369">
        <v>4.1076908813671229E-4</v>
      </c>
      <c r="CU247" s="369">
        <v>1.9635917818968986E-3</v>
      </c>
      <c r="CV247" s="369">
        <v>1.0370979264226292E-3</v>
      </c>
      <c r="CW247" s="369">
        <v>2.7203994296670759E-3</v>
      </c>
      <c r="CX247" s="369">
        <v>3.802139277931587E-3</v>
      </c>
      <c r="CY247" s="369">
        <v>1.5017827509908939E-3</v>
      </c>
      <c r="CZ247" s="369">
        <v>3.0968559583428638E-3</v>
      </c>
      <c r="DA247" s="369">
        <v>5.4880235021102654E-2</v>
      </c>
      <c r="DB247" s="51">
        <v>3.2019551893907898E-3</v>
      </c>
      <c r="DC247" s="51">
        <v>8.2756958626023031E-2</v>
      </c>
      <c r="DD247" s="51">
        <v>3.0238346734218192E-3</v>
      </c>
      <c r="DE247" s="51">
        <v>1.9260367340814774E-3</v>
      </c>
      <c r="DF247" s="51">
        <v>1.1598306686612799E-3</v>
      </c>
      <c r="DG247" s="51">
        <v>3.5099538819635687E-3</v>
      </c>
      <c r="DH247" s="51">
        <v>4.9493948222898388E-3</v>
      </c>
      <c r="DI247" s="51">
        <v>0.4088443072910839</v>
      </c>
      <c r="DJ247" s="51">
        <v>3.7420344122358028E-2</v>
      </c>
      <c r="DK247" s="51">
        <v>3.585594429674082E-3</v>
      </c>
      <c r="DL247" s="51">
        <v>7.602153241772526E-2</v>
      </c>
      <c r="DM247" s="51">
        <v>4.1252505208379975E-2</v>
      </c>
      <c r="DN247" s="51">
        <v>3.119759977462235E-3</v>
      </c>
      <c r="DO247" s="51">
        <v>1.7951110961580913E-3</v>
      </c>
      <c r="DP247" s="51">
        <v>1.4360036950171614E-3</v>
      </c>
      <c r="DQ247" s="51">
        <v>6.3059323458385204E-3</v>
      </c>
      <c r="DR247" s="51">
        <v>9.4836025637578869E-2</v>
      </c>
      <c r="DS247" s="51">
        <v>1.9218166559971397E-2</v>
      </c>
      <c r="DT247" s="51">
        <v>5.6897676192703037E-4</v>
      </c>
      <c r="DU247" s="51">
        <v>1.2887502885694751E-3</v>
      </c>
      <c r="DV247" s="51">
        <v>8.8228476025136598E-4</v>
      </c>
      <c r="DW247" s="51">
        <v>1.9925480774844011E-3</v>
      </c>
      <c r="DX247" s="51">
        <v>5.2910074011326856E-3</v>
      </c>
      <c r="DY247" s="51">
        <v>3.4466410782696471E-3</v>
      </c>
      <c r="DZ247" s="51">
        <v>2.4912202621049516E-3</v>
      </c>
      <c r="EA247" s="51">
        <v>2.9612949327378645E-3</v>
      </c>
      <c r="EB247" s="51">
        <v>4.8243428038367776E-4</v>
      </c>
      <c r="EC247" s="51">
        <v>3.4738044077349263E-4</v>
      </c>
      <c r="ED247" s="51">
        <v>2.2556702022894109E-3</v>
      </c>
      <c r="EE247" s="51">
        <v>8.9997914816843387E-4</v>
      </c>
      <c r="EF247" s="51">
        <v>2.4054085178037443E-3</v>
      </c>
      <c r="EG247" s="51">
        <v>3.2824045367393826E-3</v>
      </c>
      <c r="EH247" s="51">
        <v>1.2770658444239862E-3</v>
      </c>
      <c r="EI247" s="51">
        <v>2.4547930288503911E-3</v>
      </c>
      <c r="EJ247" s="51">
        <v>6.7266146997811679E-2</v>
      </c>
      <c r="EK247" s="369">
        <v>3.1511414638885609E-3</v>
      </c>
      <c r="EL247" s="369">
        <v>8.2474406977751519E-2</v>
      </c>
      <c r="EM247" s="369">
        <v>2.8543707326227716E-3</v>
      </c>
      <c r="EN247" s="369">
        <v>1.9925122489374233E-3</v>
      </c>
      <c r="EO247" s="369">
        <v>1.0569217730133076E-3</v>
      </c>
      <c r="EP247" s="369">
        <v>3.6477688250908702E-3</v>
      </c>
      <c r="EQ247" s="369">
        <v>4.8320704377845664E-3</v>
      </c>
      <c r="ER247" s="369">
        <v>0.43158197040126361</v>
      </c>
      <c r="ES247" s="369">
        <v>3.8782292076623724E-2</v>
      </c>
      <c r="ET247" s="369">
        <v>3.6435176531978255E-3</v>
      </c>
      <c r="EU247" s="369">
        <v>7.3128155027647523E-2</v>
      </c>
      <c r="EV247" s="369">
        <v>4.2690499053014148E-2</v>
      </c>
      <c r="EW247" s="369">
        <v>3.2481857427241853E-3</v>
      </c>
      <c r="EX247" s="369">
        <v>1.530718093802209E-3</v>
      </c>
      <c r="EY247" s="369">
        <v>1.3576768851735299E-3</v>
      </c>
      <c r="EZ247" s="369">
        <v>5.1190176530760498E-3</v>
      </c>
      <c r="FA247" s="369">
        <v>0.10240497831874003</v>
      </c>
      <c r="FB247" s="369">
        <v>1.9390701429488066E-2</v>
      </c>
      <c r="FC247" s="369">
        <v>4.9790094793126952E-4</v>
      </c>
      <c r="FD247" s="369">
        <v>1.409055779150016E-3</v>
      </c>
      <c r="FE247" s="369">
        <v>9.4659602295461549E-4</v>
      </c>
      <c r="FF247" s="369">
        <v>1.6295737161139579E-3</v>
      </c>
      <c r="FG247" s="369">
        <v>4.5792223696547053E-3</v>
      </c>
      <c r="FH247" s="369">
        <v>3.5553513813542915E-3</v>
      </c>
      <c r="FI247" s="369">
        <v>2.3826063456037138E-3</v>
      </c>
      <c r="FJ247" s="369">
        <v>2.2370311732036554E-3</v>
      </c>
      <c r="FK247" s="369">
        <v>4.6193895623781653E-4</v>
      </c>
      <c r="FL247" s="369">
        <v>2.7599252136043586E-4</v>
      </c>
      <c r="FM247" s="369">
        <v>1.7928767880503937E-3</v>
      </c>
      <c r="FN247" s="369">
        <v>9.3122503491510633E-4</v>
      </c>
      <c r="FO247" s="369">
        <v>2.0838021866981522E-3</v>
      </c>
      <c r="FP247" s="369">
        <v>3.8277706842326418E-3</v>
      </c>
      <c r="FQ247" s="369">
        <v>1.2807631093091885E-3</v>
      </c>
      <c r="FR247" s="369">
        <v>2.1352468904988564E-3</v>
      </c>
      <c r="FS247" s="369">
        <v>7.0989699114167151E-2</v>
      </c>
      <c r="FT247" s="51">
        <v>3.7372900097691064E-3</v>
      </c>
      <c r="FU247" s="51">
        <v>8.9461688961969252E-2</v>
      </c>
      <c r="FV247" s="51">
        <v>3.0954008104555441E-3</v>
      </c>
      <c r="FW247" s="51">
        <v>2.1824996122148089E-3</v>
      </c>
      <c r="FX247" s="51">
        <v>1.0776905042209507E-3</v>
      </c>
      <c r="FY247" s="51">
        <v>4.3302724498899678E-3</v>
      </c>
      <c r="FZ247" s="51">
        <v>4.7693217035360714E-3</v>
      </c>
      <c r="GA247" s="51">
        <v>0.45397903079115348</v>
      </c>
      <c r="GB247" s="51">
        <v>3.5082082405940351E-2</v>
      </c>
      <c r="GC247" s="51">
        <v>3.8279893775244288E-3</v>
      </c>
      <c r="GD247" s="51">
        <v>7.4070918783080697E-2</v>
      </c>
      <c r="GE247" s="51">
        <v>4.6599796520833257E-2</v>
      </c>
      <c r="GF247" s="51">
        <v>3.5702694745075878E-3</v>
      </c>
      <c r="GG247" s="51">
        <v>1.3716924258466495E-3</v>
      </c>
      <c r="GH247" s="51">
        <v>1.3770100944490598E-3</v>
      </c>
      <c r="GI247" s="51">
        <v>5.6480793377193207E-3</v>
      </c>
      <c r="GJ247" s="51">
        <v>0.11737036450630148</v>
      </c>
      <c r="GK247" s="51">
        <v>2.0445782957664655E-2</v>
      </c>
      <c r="GL247" s="51">
        <v>4.2699863386897764E-4</v>
      </c>
      <c r="GM247" s="51">
        <v>8.0423946782515058E-4</v>
      </c>
      <c r="GN247" s="51">
        <v>9.3546398100086386E-4</v>
      </c>
      <c r="GO247" s="51">
        <v>1.6773366072509316E-3</v>
      </c>
      <c r="GP247" s="51">
        <v>4.8595095446945574E-3</v>
      </c>
      <c r="GQ247" s="51">
        <v>3.7007594056784922E-3</v>
      </c>
      <c r="GR247" s="51">
        <v>2.0239818373934898E-3</v>
      </c>
      <c r="GS247" s="51">
        <v>1.7495636892119963E-3</v>
      </c>
      <c r="GT247" s="51">
        <v>4.8260678760171568E-4</v>
      </c>
      <c r="GU247" s="51">
        <v>2.6179258544103295E-4</v>
      </c>
      <c r="GV247" s="51">
        <v>1.6603073584143362E-3</v>
      </c>
      <c r="GW247" s="51">
        <v>9.6678775464380305E-4</v>
      </c>
      <c r="GX247" s="51">
        <v>2.1324212333504876E-3</v>
      </c>
      <c r="GY247" s="51">
        <v>4.4796426872944278E-3</v>
      </c>
      <c r="GZ247" s="51">
        <v>1.3226387921043386E-3</v>
      </c>
      <c r="HA247" s="51">
        <v>2.4842154788046501E-3</v>
      </c>
      <c r="HB247" s="51">
        <v>6.3987773523755911E-2</v>
      </c>
      <c r="HC247" s="369">
        <v>3.2313492310037314E-3</v>
      </c>
      <c r="HD247" s="369">
        <v>7.5437584639883579E-2</v>
      </c>
      <c r="HE247" s="369">
        <v>2.5808750590283099E-3</v>
      </c>
      <c r="HF247" s="369">
        <v>1.9432245302404229E-3</v>
      </c>
      <c r="HG247" s="369">
        <v>8.4956186487281679E-4</v>
      </c>
      <c r="HH247" s="369">
        <v>3.7033032138582369E-3</v>
      </c>
      <c r="HI247" s="369">
        <v>4.120633677119654E-3</v>
      </c>
      <c r="HJ247" s="369">
        <v>0.43492802620630949</v>
      </c>
      <c r="HK247" s="369">
        <v>3.3294367955559172E-2</v>
      </c>
      <c r="HL247" s="369">
        <v>3.0541231651597272E-3</v>
      </c>
      <c r="HM247" s="369">
        <v>6.6567453778661773E-2</v>
      </c>
      <c r="HN247" s="369">
        <v>4.3787224448873278E-2</v>
      </c>
      <c r="HO247" s="369">
        <v>2.9819526561437998E-3</v>
      </c>
      <c r="HP247" s="369">
        <v>1.2502539834029149E-3</v>
      </c>
      <c r="HQ247" s="369">
        <v>1.1945668403120064E-3</v>
      </c>
      <c r="HR247" s="369">
        <v>5.6443358299294762E-3</v>
      </c>
      <c r="HS247" s="369">
        <v>0.1091482464139798</v>
      </c>
      <c r="HT247" s="369">
        <v>1.7724303884577991E-2</v>
      </c>
      <c r="HU247" s="369">
        <v>4.432480914173073E-4</v>
      </c>
      <c r="HV247" s="369">
        <v>7.172949604443633E-4</v>
      </c>
      <c r="HW247" s="369">
        <v>9.8575799912541053E-4</v>
      </c>
      <c r="HX247" s="369">
        <v>1.5302565507230319E-3</v>
      </c>
      <c r="HY247" s="369">
        <v>3.9461114529879045E-3</v>
      </c>
      <c r="HZ247" s="369">
        <v>2.6583417448002586E-3</v>
      </c>
      <c r="IA247" s="369">
        <v>1.9920559474848067E-3</v>
      </c>
      <c r="IB247" s="369">
        <v>1.5647071450216241E-3</v>
      </c>
      <c r="IC247" s="369">
        <v>4.8447425112343301E-4</v>
      </c>
      <c r="ID247" s="369">
        <v>2.6163795998890088E-4</v>
      </c>
      <c r="IE247" s="369">
        <v>1.8039351733763009E-3</v>
      </c>
      <c r="IF247" s="369">
        <v>8.2877117952185968E-4</v>
      </c>
      <c r="IG247" s="369">
        <v>1.8599559002256095E-3</v>
      </c>
      <c r="IH247" s="369">
        <v>3.3908309151291691E-3</v>
      </c>
      <c r="II247" s="369">
        <v>1.0083010810026055E-3</v>
      </c>
      <c r="IJ247" s="369">
        <v>2.4546353653042922E-3</v>
      </c>
      <c r="IK247" s="369">
        <v>6.2407836266560074E-2</v>
      </c>
      <c r="IL247" s="51">
        <v>3.5291398540791079E-3</v>
      </c>
      <c r="IM247" s="51">
        <v>7.3187387034608239E-2</v>
      </c>
      <c r="IN247" s="51">
        <v>2.6152019593184976E-3</v>
      </c>
      <c r="IO247" s="51">
        <v>2.0192203643776439E-3</v>
      </c>
      <c r="IP247" s="51">
        <v>8.5176849403706997E-4</v>
      </c>
      <c r="IQ247" s="51">
        <v>3.6536691045263776E-3</v>
      </c>
      <c r="IR247" s="51">
        <v>4.3886370603433526E-3</v>
      </c>
      <c r="IS247" s="51">
        <v>0.44256648135135696</v>
      </c>
      <c r="IT247" s="51">
        <v>3.1820230300373342E-2</v>
      </c>
      <c r="IU247" s="51">
        <v>2.9375566187326233E-3</v>
      </c>
      <c r="IV247" s="51">
        <v>6.4238016081551136E-2</v>
      </c>
      <c r="IW247" s="51">
        <v>4.3989097723621244E-2</v>
      </c>
      <c r="IX247" s="51">
        <v>2.9453201293421758E-3</v>
      </c>
      <c r="IY247" s="51">
        <v>1.2780556326831376E-3</v>
      </c>
      <c r="IZ247" s="51">
        <v>1.2376463374101623E-3</v>
      </c>
      <c r="JA247" s="51">
        <v>6.0055009290240456E-3</v>
      </c>
      <c r="JB247" s="51">
        <v>0.10627013764411505</v>
      </c>
      <c r="JC247" s="51">
        <v>1.7527624753216692E-2</v>
      </c>
      <c r="JD247" s="51">
        <v>4.4991659608302763E-4</v>
      </c>
      <c r="JE247" s="51">
        <v>6.7402914856533867E-4</v>
      </c>
      <c r="JF247" s="51">
        <v>1.0779703063813555E-3</v>
      </c>
      <c r="JG247" s="51">
        <v>1.5710032317681488E-3</v>
      </c>
      <c r="JH247" s="51">
        <v>3.8454810798427175E-3</v>
      </c>
      <c r="JI247" s="51">
        <v>2.4033537461279671E-3</v>
      </c>
      <c r="JJ247" s="51">
        <v>2.420278622781553E-3</v>
      </c>
      <c r="JK247" s="51">
        <v>1.5675113710645586E-3</v>
      </c>
      <c r="JL247" s="51">
        <v>4.9505220151666723E-4</v>
      </c>
      <c r="JM247" s="51">
        <v>2.6992258438694771E-4</v>
      </c>
      <c r="JN247" s="51">
        <v>1.6523174196522708E-3</v>
      </c>
      <c r="JO247" s="51">
        <v>8.2366735299826521E-4</v>
      </c>
      <c r="JP247" s="51">
        <v>2.7493289144082237E-3</v>
      </c>
      <c r="JQ247" s="51">
        <v>2.9971150409475499E-3</v>
      </c>
      <c r="JR247" s="51">
        <v>8.6925789548925264E-4</v>
      </c>
      <c r="JS247" s="51">
        <v>2.4514982260747682E-3</v>
      </c>
      <c r="JT247" s="51">
        <v>6.1735655273587327E-2</v>
      </c>
      <c r="JU247" s="369">
        <v>3.3219404027917759E-3</v>
      </c>
      <c r="JV247" s="369">
        <v>8.2234205764382631E-2</v>
      </c>
      <c r="JW247" s="369">
        <v>2.6707429842112726E-3</v>
      </c>
      <c r="JX247" s="369">
        <v>2.4397111829118864E-3</v>
      </c>
      <c r="JY247" s="369">
        <v>1.2620388119536411E-3</v>
      </c>
      <c r="JZ247" s="369">
        <v>4.1320389376099361E-3</v>
      </c>
      <c r="KA247" s="369">
        <v>4.6981088850170764E-3</v>
      </c>
      <c r="KB247" s="369">
        <v>0.46617561202469487</v>
      </c>
      <c r="KC247" s="369">
        <v>3.3449120266395127E-2</v>
      </c>
      <c r="KD247" s="369">
        <v>3.3236984121336427E-3</v>
      </c>
      <c r="KE247" s="369">
        <v>6.6959454090304363E-2</v>
      </c>
      <c r="KF247" s="369">
        <v>4.7533929320932519E-2</v>
      </c>
      <c r="KG247" s="369">
        <v>3.0172587532461478E-3</v>
      </c>
      <c r="KH247" s="369">
        <v>1.2284929026965738E-3</v>
      </c>
      <c r="KI247" s="369">
        <v>1.2448081730406305E-3</v>
      </c>
      <c r="KJ247" s="369">
        <v>5.4492318564737007E-3</v>
      </c>
      <c r="KK247" s="369">
        <v>0.1135296526048232</v>
      </c>
      <c r="KL247" s="369">
        <v>1.7622988351950659E-2</v>
      </c>
      <c r="KM247" s="369">
        <v>4.9031652584154996E-4</v>
      </c>
      <c r="KN247" s="369">
        <v>6.5878069281591551E-4</v>
      </c>
      <c r="KO247" s="369">
        <v>1.1809124025153985E-3</v>
      </c>
      <c r="KP247" s="369">
        <v>1.7626929908636491E-3</v>
      </c>
      <c r="KQ247" s="369">
        <v>4.44899710308459E-3</v>
      </c>
      <c r="KR247" s="369">
        <v>2.7281610934812646E-3</v>
      </c>
      <c r="KS247" s="369">
        <v>2.3651271258753959E-3</v>
      </c>
      <c r="KT247" s="369">
        <v>1.7472993841438163E-3</v>
      </c>
      <c r="KU247" s="369">
        <v>5.6083377040929566E-4</v>
      </c>
      <c r="KV247" s="369">
        <v>2.647621996449311E-4</v>
      </c>
      <c r="KW247" s="369">
        <v>1.2885425828997748E-3</v>
      </c>
      <c r="KX247" s="369">
        <v>8.3714732888614531E-4</v>
      </c>
      <c r="KY247" s="369">
        <v>3.088539104040547E-3</v>
      </c>
      <c r="KZ247" s="369">
        <v>2.8922192403334746E-3</v>
      </c>
      <c r="LA247" s="369">
        <v>1.0929127276055445E-3</v>
      </c>
      <c r="LB247" s="369">
        <v>2.7385982848701315E-3</v>
      </c>
      <c r="LC247" s="369">
        <v>6.0288018236933208E-2</v>
      </c>
      <c r="LD247" s="51">
        <v>2.9274282498705094E-3</v>
      </c>
      <c r="LE247" s="51">
        <v>8.4749103938929315E-2</v>
      </c>
      <c r="LF247" s="51">
        <v>2.7046728293517786E-3</v>
      </c>
      <c r="LG247" s="51">
        <v>2.5143192826313485E-3</v>
      </c>
      <c r="LH247" s="51">
        <v>1.7103139555127397E-3</v>
      </c>
      <c r="LI247" s="51">
        <v>4.2185147222195693E-3</v>
      </c>
      <c r="LJ247" s="51">
        <v>4.7012840249012833E-3</v>
      </c>
      <c r="LK247" s="51">
        <v>0.45801442054144992</v>
      </c>
      <c r="LL247" s="51">
        <v>3.3834244089713694E-2</v>
      </c>
      <c r="LM247" s="51">
        <v>3.7234203709549038E-3</v>
      </c>
      <c r="LN247" s="51">
        <v>7.0870708269642257E-2</v>
      </c>
      <c r="LO247" s="51">
        <v>5.0991115102635029E-2</v>
      </c>
      <c r="LP247" s="51">
        <v>3.0674002550650512E-3</v>
      </c>
      <c r="LQ247" s="51">
        <v>1.2676891238456195E-3</v>
      </c>
      <c r="LR247" s="51">
        <v>1.4798354208442983E-3</v>
      </c>
      <c r="LS247" s="51">
        <v>5.6840534683138336E-3</v>
      </c>
      <c r="LT247" s="51">
        <v>0.11105025448248589</v>
      </c>
      <c r="LU247" s="51">
        <v>1.7370494863892326E-2</v>
      </c>
      <c r="LV247" s="51">
        <v>5.5676910856192782E-4</v>
      </c>
      <c r="LW247" s="51">
        <v>6.2747919501475371E-4</v>
      </c>
      <c r="LX247" s="51">
        <v>1.0808694976552368E-3</v>
      </c>
      <c r="LY247" s="51">
        <v>1.9678730389955388E-3</v>
      </c>
      <c r="LZ247" s="51">
        <v>4.8857492081030565E-3</v>
      </c>
      <c r="MA247" s="51">
        <v>3.1251742880465294E-3</v>
      </c>
      <c r="MB247" s="51">
        <v>2.76601207727526E-3</v>
      </c>
      <c r="MC247" s="51">
        <v>2.1301353328744472E-3</v>
      </c>
      <c r="MD247" s="51">
        <v>5.731232245094472E-4</v>
      </c>
      <c r="ME247" s="51">
        <v>2.8401533854893686E-4</v>
      </c>
      <c r="MF247" s="51">
        <v>1.6806875026487375E-3</v>
      </c>
      <c r="MG247" s="51">
        <v>9.0941812217578452E-4</v>
      </c>
      <c r="MH247" s="51">
        <v>3.4285295678112646E-3</v>
      </c>
      <c r="MI247" s="51">
        <v>2.5231069748700946E-3</v>
      </c>
      <c r="MJ247" s="51">
        <v>1.3115632657603776E-3</v>
      </c>
      <c r="MK247" s="51">
        <v>2.9737927467380775E-3</v>
      </c>
      <c r="ML247" s="51">
        <v>6.1327604047420561E-2</v>
      </c>
      <c r="MM247" s="369">
        <v>2.9058185473650063E-3</v>
      </c>
      <c r="MN247" s="369">
        <v>8.7044664845971259E-2</v>
      </c>
      <c r="MO247" s="369">
        <v>2.950810479566367E-3</v>
      </c>
      <c r="MP247" s="369">
        <v>2.7741181209750888E-3</v>
      </c>
      <c r="MQ247" s="369">
        <v>2.0977884868681033E-3</v>
      </c>
      <c r="MR247" s="369">
        <v>4.6592923430896277E-3</v>
      </c>
      <c r="MS247" s="369">
        <v>4.9971446142262179E-3</v>
      </c>
      <c r="MT247" s="369">
        <v>0.45233548432995202</v>
      </c>
      <c r="MU247" s="369">
        <v>3.1240468970302315E-2</v>
      </c>
      <c r="MV247" s="369">
        <v>4.0766661592719546E-3</v>
      </c>
      <c r="MW247" s="369">
        <v>7.1436255100960452E-2</v>
      </c>
      <c r="MX247" s="369">
        <v>5.2543654672111959E-2</v>
      </c>
      <c r="MY247" s="369">
        <v>3.2332160984163685E-3</v>
      </c>
      <c r="MZ247" s="369">
        <v>1.3756690343927473E-3</v>
      </c>
      <c r="NA247" s="369">
        <v>1.8342668572124041E-3</v>
      </c>
      <c r="NB247" s="369">
        <v>5.4160693961907876E-3</v>
      </c>
      <c r="NC247" s="369">
        <v>0.11347555784315536</v>
      </c>
      <c r="ND247" s="369">
        <v>1.9015328776099502E-2</v>
      </c>
      <c r="NE247" s="369">
        <v>5.5634594559678043E-4</v>
      </c>
      <c r="NF247" s="369">
        <v>5.4943446502634492E-4</v>
      </c>
      <c r="NG247" s="369">
        <v>1.068007570673001E-3</v>
      </c>
      <c r="NH247" s="369">
        <v>2.1514808890516785E-3</v>
      </c>
      <c r="NI247" s="369">
        <v>5.3434361664976074E-3</v>
      </c>
      <c r="NJ247" s="369">
        <v>3.5334622376570505E-3</v>
      </c>
      <c r="NK247" s="369">
        <v>2.9779507044170525E-3</v>
      </c>
      <c r="NL247" s="369">
        <v>2.6619846574984286E-3</v>
      </c>
      <c r="NM247" s="369">
        <v>5.5397749362457317E-4</v>
      </c>
      <c r="NN247" s="369">
        <v>2.8557647965595374E-4</v>
      </c>
      <c r="NO247" s="369">
        <v>1.5818427852273779E-3</v>
      </c>
      <c r="NP247" s="369">
        <v>8.68380595284377E-4</v>
      </c>
      <c r="NQ247" s="369">
        <v>3.2963193147380995E-3</v>
      </c>
      <c r="NR247" s="369">
        <v>2.3878400987502129E-3</v>
      </c>
      <c r="NS247" s="369">
        <v>1.5200851930297255E-3</v>
      </c>
      <c r="NT247" s="369">
        <v>3.0024201158716061E-3</v>
      </c>
      <c r="NU247" s="369">
        <v>6.208597364775649E-2</v>
      </c>
      <c r="NV247" s="51">
        <v>2.3542988179187391E-3</v>
      </c>
      <c r="NW247" s="51">
        <v>7.7026910217302721E-2</v>
      </c>
      <c r="NX247" s="51">
        <v>2.8084918534775545E-3</v>
      </c>
      <c r="NY247" s="51">
        <v>2.7835059919515365E-3</v>
      </c>
      <c r="NZ247" s="51">
        <v>2.3209688623706637E-3</v>
      </c>
      <c r="OA247" s="51">
        <v>4.249804868018358E-3</v>
      </c>
      <c r="OB247" s="51">
        <v>4.8272366255379586E-3</v>
      </c>
      <c r="OC247" s="51">
        <v>0.47183667777089988</v>
      </c>
      <c r="OD247" s="51">
        <v>3.0358878830577904E-2</v>
      </c>
      <c r="OE247" s="51">
        <v>3.7197422017133572E-3</v>
      </c>
      <c r="OF247" s="51">
        <v>7.002746746631193E-2</v>
      </c>
      <c r="OG247" s="51">
        <v>5.2002983562834573E-2</v>
      </c>
      <c r="OH247" s="51">
        <v>2.9115378132630282E-3</v>
      </c>
      <c r="OI247" s="51">
        <v>1.1286177343333404E-3</v>
      </c>
      <c r="OJ247" s="51">
        <v>1.5840638764355538E-3</v>
      </c>
      <c r="OK247" s="51">
        <v>5.099450872713315E-3</v>
      </c>
      <c r="OL247" s="51">
        <v>0.109191661650877</v>
      </c>
      <c r="OM247" s="51">
        <v>1.7907317365985036E-2</v>
      </c>
      <c r="ON247" s="51">
        <v>5.7741197231734969E-4</v>
      </c>
      <c r="OO247" s="51">
        <v>5.2057379058763819E-4</v>
      </c>
      <c r="OP247" s="51">
        <v>1.0619900458404977E-3</v>
      </c>
      <c r="OQ247" s="51">
        <v>2.0629870276832607E-3</v>
      </c>
      <c r="OR247" s="51">
        <v>4.9978467572292127E-3</v>
      </c>
      <c r="OS247" s="51">
        <v>3.3951641318761567E-3</v>
      </c>
      <c r="OT247" s="51">
        <v>3.1482862809060225E-3</v>
      </c>
      <c r="OU247" s="51">
        <v>2.8522912235502519E-3</v>
      </c>
      <c r="OV247" s="51">
        <v>4.6579264631704787E-4</v>
      </c>
      <c r="OW247" s="51">
        <v>2.6668187335772534E-4</v>
      </c>
      <c r="OX247" s="51">
        <v>1.6101607065528852E-3</v>
      </c>
      <c r="OY247" s="51">
        <v>8.0723385041169449E-4</v>
      </c>
      <c r="OZ247" s="51">
        <v>3.0652074323959675E-3</v>
      </c>
      <c r="PA247" s="51">
        <v>1.7964529649548721E-3</v>
      </c>
      <c r="PB247" s="51">
        <v>1.5158672439376793E-3</v>
      </c>
      <c r="PC247" s="51">
        <v>2.7025926651151025E-3</v>
      </c>
      <c r="PD247" s="51">
        <v>6.3078972022885163E-2</v>
      </c>
      <c r="PE247" s="369">
        <v>2.1952039076245334E-3</v>
      </c>
      <c r="PF247" s="369">
        <v>8.4218276992886865E-2</v>
      </c>
      <c r="PG247" s="369">
        <v>2.7856298926059366E-3</v>
      </c>
      <c r="PH247" s="369">
        <v>2.9461554205261952E-3</v>
      </c>
      <c r="PI247" s="369">
        <v>2.3864780223360909E-3</v>
      </c>
      <c r="PJ247" s="369">
        <v>4.1658656860812278E-3</v>
      </c>
      <c r="PK247" s="369">
        <v>4.7089371027527758E-3</v>
      </c>
      <c r="PL247" s="369">
        <v>0.44379426793187948</v>
      </c>
      <c r="PM247" s="369">
        <v>2.9621478630321146E-2</v>
      </c>
      <c r="PN247" s="369">
        <v>3.6780710083735078E-3</v>
      </c>
      <c r="PO247" s="369">
        <v>6.8806616044706337E-2</v>
      </c>
      <c r="PP247" s="369">
        <v>5.0207243370298964E-2</v>
      </c>
      <c r="PQ247" s="369">
        <v>2.5330040701786942E-3</v>
      </c>
      <c r="PR247" s="369">
        <v>1.0153402739040431E-3</v>
      </c>
      <c r="PS247" s="369">
        <v>1.4845484217064803E-3</v>
      </c>
      <c r="PT247" s="369">
        <v>5.0888150222876752E-3</v>
      </c>
      <c r="PU247" s="369">
        <v>0.10660907918060995</v>
      </c>
      <c r="PV247" s="369">
        <v>1.8722502685633132E-2</v>
      </c>
      <c r="PW247" s="369">
        <v>5.527660099282583E-4</v>
      </c>
      <c r="PX247" s="369">
        <v>5.0255275150359879E-4</v>
      </c>
      <c r="PY247" s="369">
        <v>1.0206115651733697E-3</v>
      </c>
      <c r="PZ247" s="369">
        <v>2.0527246825275468E-3</v>
      </c>
      <c r="QA247" s="369">
        <v>4.9231961432044244E-3</v>
      </c>
      <c r="QB247" s="369">
        <v>3.1564849614462752E-3</v>
      </c>
      <c r="QC247" s="369">
        <v>3.6036136339388223E-3</v>
      </c>
      <c r="QD247" s="369">
        <v>2.9107787994841457E-3</v>
      </c>
      <c r="QE247" s="369">
        <v>4.4050870263312035E-4</v>
      </c>
      <c r="QF247" s="369">
        <v>2.58581524426436E-4</v>
      </c>
      <c r="QG247" s="369">
        <v>1.4426798292746794E-3</v>
      </c>
      <c r="QH247" s="369">
        <v>7.5856472945731203E-4</v>
      </c>
      <c r="QI247" s="369">
        <v>3.1688208462895503E-3</v>
      </c>
      <c r="QJ247" s="369">
        <v>1.5441138233585755E-3</v>
      </c>
      <c r="QK247" s="369">
        <v>1.5878109805839047E-3</v>
      </c>
      <c r="QL247" s="369">
        <v>2.682714393234076E-3</v>
      </c>
      <c r="QM247" s="369">
        <v>6.3468851959705905E-2</v>
      </c>
      <c r="QN247" s="51">
        <v>2.3932337188991089E-3</v>
      </c>
      <c r="QO247" s="51">
        <v>7.6278757995442509E-2</v>
      </c>
      <c r="QP247" s="51">
        <v>3.1411181192371007E-3</v>
      </c>
      <c r="QQ247" s="51">
        <v>3.8980227061460588E-3</v>
      </c>
      <c r="QR247" s="51">
        <v>2.8726903417754792E-3</v>
      </c>
      <c r="QS247" s="51">
        <v>4.7478858773479142E-3</v>
      </c>
      <c r="QT247" s="51">
        <v>5.2707473458481506E-3</v>
      </c>
      <c r="QU247" s="51">
        <v>0.47464543509654089</v>
      </c>
      <c r="QV247" s="51">
        <v>2.895109658487352E-2</v>
      </c>
      <c r="QW247" s="51">
        <v>3.8868155798397756E-3</v>
      </c>
      <c r="QX247" s="51">
        <v>7.0068507874382985E-2</v>
      </c>
      <c r="QY247" s="51">
        <v>5.235804857309246E-2</v>
      </c>
      <c r="QZ247" s="51">
        <v>2.9230652524043126E-3</v>
      </c>
      <c r="RA247" s="51">
        <v>1.1074680674743704E-3</v>
      </c>
      <c r="RB247" s="51">
        <v>1.5019855794546658E-3</v>
      </c>
      <c r="RC247" s="51">
        <v>5.590580209733435E-3</v>
      </c>
      <c r="RD247" s="51">
        <v>0.11434139161990972</v>
      </c>
      <c r="RE247" s="51">
        <v>2.0438471334221692E-2</v>
      </c>
      <c r="RF247" s="51">
        <v>5.3960750656666069E-4</v>
      </c>
      <c r="RG247" s="51">
        <v>5.2327803030570723E-4</v>
      </c>
      <c r="RH247" s="51">
        <v>8.6439373714616819E-4</v>
      </c>
      <c r="RI247" s="51">
        <v>2.3246884531182275E-3</v>
      </c>
      <c r="RJ247" s="51">
        <v>5.7981864374411557E-3</v>
      </c>
      <c r="RK247" s="51">
        <v>3.8256645773800686E-3</v>
      </c>
      <c r="RL247" s="51">
        <v>4.1438108880433771E-3</v>
      </c>
      <c r="RM247" s="51">
        <v>3.5508053231045941E-3</v>
      </c>
      <c r="RN247" s="51">
        <v>4.6845223119625404E-4</v>
      </c>
      <c r="RO247" s="51">
        <v>2.707901538006651E-4</v>
      </c>
      <c r="RP247" s="51">
        <v>1.3067367869378122E-3</v>
      </c>
      <c r="RQ247" s="51">
        <v>8.4798533140271364E-4</v>
      </c>
      <c r="RR247" s="51">
        <v>3.1165661215555814E-3</v>
      </c>
      <c r="RS247" s="51">
        <v>1.7642873526707299E-3</v>
      </c>
      <c r="RT247" s="51">
        <v>1.876973991288943E-3</v>
      </c>
      <c r="RU247" s="51">
        <v>2.8365882182945679E-3</v>
      </c>
      <c r="RV247" s="51">
        <v>6.5758120704726794E-2</v>
      </c>
      <c r="RW247" s="369">
        <v>2.5161341817763771E-3</v>
      </c>
      <c r="RX247" s="369">
        <v>9.5426857651510391E-2</v>
      </c>
      <c r="RY247" s="369">
        <v>3.3446962677171335E-3</v>
      </c>
      <c r="RZ247" s="369">
        <v>4.2247094367643262E-3</v>
      </c>
      <c r="SA247" s="369">
        <v>3.1669925773709908E-3</v>
      </c>
      <c r="SB247" s="369">
        <v>5.4635457724336129E-3</v>
      </c>
      <c r="SC247" s="369">
        <v>5.8908233376805327E-3</v>
      </c>
      <c r="SD247" s="369">
        <v>0.3889067302097361</v>
      </c>
      <c r="SE247" s="369">
        <v>3.2171438978286331E-2</v>
      </c>
      <c r="SF247" s="369">
        <v>4.5870647561978605E-3</v>
      </c>
      <c r="SG247" s="369">
        <v>7.6014821181464479E-2</v>
      </c>
      <c r="SH247" s="369">
        <v>6.0129664513761227E-2</v>
      </c>
      <c r="SI247" s="369">
        <v>3.9583558251391499E-3</v>
      </c>
      <c r="SJ247" s="369">
        <v>1.2138833389022342E-3</v>
      </c>
      <c r="SK247" s="369">
        <v>1.6463434010164976E-3</v>
      </c>
      <c r="SL247" s="369">
        <v>6.2482988346524698E-3</v>
      </c>
      <c r="SM247" s="369">
        <v>0.10699070364534129</v>
      </c>
      <c r="SN247" s="369">
        <v>2.3242136699196295E-2</v>
      </c>
      <c r="SO247" s="369">
        <v>5.214095455094033E-4</v>
      </c>
      <c r="SP247" s="369">
        <v>5.7047183033188476E-4</v>
      </c>
      <c r="SQ247" s="369">
        <v>1.222552510265495E-3</v>
      </c>
      <c r="SR247" s="369">
        <v>2.7775971517576409E-3</v>
      </c>
      <c r="SS247" s="369">
        <v>6.3705480586945321E-3</v>
      </c>
      <c r="ST247" s="369">
        <v>4.6535553004120045E-3</v>
      </c>
      <c r="SU247" s="369">
        <v>4.6449450989155643E-3</v>
      </c>
      <c r="SV247" s="369">
        <v>4.5772854091995592E-3</v>
      </c>
      <c r="SW247" s="369">
        <v>4.9335120660374079E-4</v>
      </c>
      <c r="SX247" s="369">
        <v>2.8576904599794748E-4</v>
      </c>
      <c r="SY247" s="369">
        <v>1.8802964299972024E-3</v>
      </c>
      <c r="SZ247" s="369">
        <v>8.861431763731402E-4</v>
      </c>
      <c r="TA247" s="369">
        <v>3.3112397286407451E-3</v>
      </c>
      <c r="TB247" s="369">
        <v>1.95744942649821E-3</v>
      </c>
      <c r="TC247" s="369">
        <v>1.9653310896666377E-3</v>
      </c>
      <c r="TD247" s="369">
        <v>3.1336673097846109E-3</v>
      </c>
      <c r="TE247" s="369">
        <v>6.0101323927725013E-2</v>
      </c>
    </row>
    <row r="248" spans="1:525" x14ac:dyDescent="0.3">
      <c r="A248" s="369">
        <v>5.3013420419485299E-2</v>
      </c>
      <c r="B248" s="369">
        <v>8.2275674249881721E-4</v>
      </c>
      <c r="C248" s="369">
        <v>0.13725050740272254</v>
      </c>
      <c r="D248" s="369">
        <v>2.3899047840222629E-3</v>
      </c>
      <c r="E248" s="369">
        <v>8.4176064876798032E-2</v>
      </c>
      <c r="F248" s="369">
        <v>1.1653997956661162E-3</v>
      </c>
      <c r="G248" s="369">
        <v>2.815945045090992E-3</v>
      </c>
      <c r="H248" s="369">
        <v>1.1182861821966001E-3</v>
      </c>
      <c r="I248" s="369">
        <v>9.8192892219990096E-3</v>
      </c>
      <c r="J248" s="369">
        <v>2.4863864681931571E-3</v>
      </c>
      <c r="K248" s="369">
        <v>1.7241540996325996E-3</v>
      </c>
      <c r="L248" s="369">
        <v>9.8188084332471353E-4</v>
      </c>
      <c r="M248" s="369">
        <v>1.1626171409173118E-3</v>
      </c>
      <c r="N248" s="369">
        <v>1.1788374779254354E-3</v>
      </c>
      <c r="O248" s="369">
        <v>8.198229140539766E-4</v>
      </c>
      <c r="P248" s="369">
        <v>1.6851497023069376E-3</v>
      </c>
      <c r="Q248" s="369">
        <v>8.4638033175750665E-4</v>
      </c>
      <c r="R248" s="369">
        <v>1.0642656883702399E-3</v>
      </c>
      <c r="S248" s="369">
        <v>1.7314625449905948E-3</v>
      </c>
      <c r="T248" s="369">
        <v>4.9808662914253019E-3</v>
      </c>
      <c r="U248" s="369">
        <v>4.542240692256865E-3</v>
      </c>
      <c r="V248" s="369">
        <v>0.16518994423154987</v>
      </c>
      <c r="W248" s="369">
        <v>1.6212335794007653E-3</v>
      </c>
      <c r="X248" s="369">
        <v>5.5334500879265294E-3</v>
      </c>
      <c r="Y248" s="369">
        <v>4.4859571108288587E-3</v>
      </c>
      <c r="Z248" s="369">
        <v>2.3011731841326068E-3</v>
      </c>
      <c r="AA248" s="369">
        <v>1.325176631465808E-3</v>
      </c>
      <c r="AB248" s="369">
        <v>9.9911596744586221E-4</v>
      </c>
      <c r="AC248" s="369">
        <v>2.441729117454295E-4</v>
      </c>
      <c r="AD248" s="369">
        <v>2.6492497550553093E-3</v>
      </c>
      <c r="AE248" s="369">
        <v>8.1716334548920886E-3</v>
      </c>
      <c r="AF248" s="369">
        <v>8.9613495746304235E-3</v>
      </c>
      <c r="AG248" s="369">
        <v>1.460910565014382E-2</v>
      </c>
      <c r="AH248" s="369">
        <v>5.0276312829517196E-3</v>
      </c>
      <c r="AI248" s="369">
        <v>1.2013092204586195E-3</v>
      </c>
      <c r="AJ248" s="51">
        <v>5.3373775069345979E-2</v>
      </c>
      <c r="AK248" s="51">
        <v>8.0498193670299725E-4</v>
      </c>
      <c r="AL248" s="51">
        <v>0.13900992896774875</v>
      </c>
      <c r="AM248" s="51">
        <v>2.3115409312919428E-3</v>
      </c>
      <c r="AN248" s="51">
        <v>8.3437503382500652E-2</v>
      </c>
      <c r="AO248" s="51">
        <v>1.1686241334370416E-3</v>
      </c>
      <c r="AP248" s="51">
        <v>2.7774277001182909E-3</v>
      </c>
      <c r="AQ248" s="51">
        <v>9.5398866494496217E-4</v>
      </c>
      <c r="AR248" s="51">
        <v>9.7116069631471048E-3</v>
      </c>
      <c r="AS248" s="51">
        <v>2.3683310946780041E-3</v>
      </c>
      <c r="AT248" s="51">
        <v>1.8527897346546029E-3</v>
      </c>
      <c r="AU248" s="51">
        <v>9.301626806427686E-4</v>
      </c>
      <c r="AV248" s="51">
        <v>1.1233868702061648E-3</v>
      </c>
      <c r="AW248" s="51">
        <v>1.1039431489505817E-3</v>
      </c>
      <c r="AX248" s="51">
        <v>7.9454961172281918E-4</v>
      </c>
      <c r="AY248" s="51">
        <v>1.5865191605796392E-3</v>
      </c>
      <c r="AZ248" s="51">
        <v>7.3610382975554422E-4</v>
      </c>
      <c r="BA248" s="51">
        <v>1.0004681901810324E-3</v>
      </c>
      <c r="BB248" s="51">
        <v>1.6216668500862097E-3</v>
      </c>
      <c r="BC248" s="51">
        <v>4.6182556449377585E-3</v>
      </c>
      <c r="BD248" s="51">
        <v>4.4044045441229158E-3</v>
      </c>
      <c r="BE248" s="51">
        <v>0.16129922684041592</v>
      </c>
      <c r="BF248" s="51">
        <v>1.6064934662967391E-3</v>
      </c>
      <c r="BG248" s="51">
        <v>6.7957157158553671E-3</v>
      </c>
      <c r="BH248" s="51">
        <v>4.3228163444694462E-3</v>
      </c>
      <c r="BI248" s="51">
        <v>2.453883808471463E-3</v>
      </c>
      <c r="BJ248" s="51">
        <v>1.5166408687912959E-3</v>
      </c>
      <c r="BK248" s="51">
        <v>8.0383551778126462E-4</v>
      </c>
      <c r="BL248" s="51">
        <v>2.1975303088897784E-4</v>
      </c>
      <c r="BM248" s="51">
        <v>2.2915362521747158E-3</v>
      </c>
      <c r="BN248" s="51">
        <v>8.042272281624286E-3</v>
      </c>
      <c r="BO248" s="51">
        <v>9.0326073715321867E-3</v>
      </c>
      <c r="BP248" s="51">
        <v>1.4324220489219499E-2</v>
      </c>
      <c r="BQ248" s="51">
        <v>5.3184555944691212E-3</v>
      </c>
      <c r="BR248" s="51">
        <v>1.2606821076148265E-3</v>
      </c>
      <c r="BS248" s="369">
        <v>5.4333334569262828E-2</v>
      </c>
      <c r="BT248" s="369">
        <v>8.021399398067539E-4</v>
      </c>
      <c r="BU248" s="369">
        <v>0.13864578177466436</v>
      </c>
      <c r="BV248" s="369">
        <v>2.3060325009472437E-3</v>
      </c>
      <c r="BW248" s="369">
        <v>8.5071036989183446E-2</v>
      </c>
      <c r="BX248" s="369">
        <v>1.2622880394976173E-3</v>
      </c>
      <c r="BY248" s="369">
        <v>2.7900043341649479E-3</v>
      </c>
      <c r="BZ248" s="369">
        <v>1.0194960481457892E-3</v>
      </c>
      <c r="CA248" s="369">
        <v>9.6636120852553551E-3</v>
      </c>
      <c r="CB248" s="369">
        <v>2.4595124252842398E-3</v>
      </c>
      <c r="CC248" s="369">
        <v>1.9085226170528727E-3</v>
      </c>
      <c r="CD248" s="369">
        <v>9.6720357036818641E-4</v>
      </c>
      <c r="CE248" s="369">
        <v>1.1718883564313005E-3</v>
      </c>
      <c r="CF248" s="369">
        <v>1.1589180400124813E-3</v>
      </c>
      <c r="CG248" s="369">
        <v>8.1700063660622175E-4</v>
      </c>
      <c r="CH248" s="369">
        <v>1.5539047007440872E-3</v>
      </c>
      <c r="CI248" s="369">
        <v>7.8200853065900854E-4</v>
      </c>
      <c r="CJ248" s="369">
        <v>1.0510829771411192E-3</v>
      </c>
      <c r="CK248" s="369">
        <v>1.6937181696770065E-3</v>
      </c>
      <c r="CL248" s="369">
        <v>4.553390176552664E-3</v>
      </c>
      <c r="CM248" s="369">
        <v>4.337245200298598E-3</v>
      </c>
      <c r="CN248" s="369">
        <v>0.15910000590357665</v>
      </c>
      <c r="CO248" s="369">
        <v>1.6134029096594772E-3</v>
      </c>
      <c r="CP248" s="369">
        <v>7.3378380612651216E-3</v>
      </c>
      <c r="CQ248" s="369">
        <v>4.58550777388119E-3</v>
      </c>
      <c r="CR248" s="369">
        <v>2.442863130334563E-3</v>
      </c>
      <c r="CS248" s="369">
        <v>1.3998477837034525E-3</v>
      </c>
      <c r="CT248" s="369">
        <v>8.3092235182503991E-4</v>
      </c>
      <c r="CU248" s="369">
        <v>2.381425540781406E-4</v>
      </c>
      <c r="CV248" s="369">
        <v>2.1452044252793698E-3</v>
      </c>
      <c r="CW248" s="369">
        <v>7.8705991816295055E-3</v>
      </c>
      <c r="CX248" s="369">
        <v>8.9116940977310138E-3</v>
      </c>
      <c r="CY248" s="369">
        <v>1.4155101714038547E-2</v>
      </c>
      <c r="CZ248" s="369">
        <v>5.6732159369989339E-3</v>
      </c>
      <c r="DA248" s="369">
        <v>1.0786056245650599E-3</v>
      </c>
      <c r="DB248" s="51">
        <v>5.3945559320397317E-2</v>
      </c>
      <c r="DC248" s="51">
        <v>7.8071878133526419E-4</v>
      </c>
      <c r="DD248" s="51">
        <v>0.1402666030690457</v>
      </c>
      <c r="DE248" s="51">
        <v>2.2839746835815722E-3</v>
      </c>
      <c r="DF248" s="51">
        <v>8.3867796862067925E-2</v>
      </c>
      <c r="DG248" s="51">
        <v>1.2400965200109239E-3</v>
      </c>
      <c r="DH248" s="51">
        <v>2.730816362191372E-3</v>
      </c>
      <c r="DI248" s="51">
        <v>1.164580461321884E-3</v>
      </c>
      <c r="DJ248" s="51">
        <v>9.7081445306455919E-3</v>
      </c>
      <c r="DK248" s="51">
        <v>2.4548547506474203E-3</v>
      </c>
      <c r="DL248" s="51">
        <v>1.8805398904223479E-3</v>
      </c>
      <c r="DM248" s="51">
        <v>9.626865608395131E-4</v>
      </c>
      <c r="DN248" s="51">
        <v>1.1851939121679371E-3</v>
      </c>
      <c r="DO248" s="51">
        <v>1.1089843952258299E-3</v>
      </c>
      <c r="DP248" s="51">
        <v>8.2806963252936793E-4</v>
      </c>
      <c r="DQ248" s="51">
        <v>1.579964386899109E-3</v>
      </c>
      <c r="DR248" s="51">
        <v>7.867520577293153E-4</v>
      </c>
      <c r="DS248" s="51">
        <v>1.0510178386111532E-3</v>
      </c>
      <c r="DT248" s="51">
        <v>1.6833221561103862E-3</v>
      </c>
      <c r="DU248" s="51">
        <v>4.6111524302225575E-3</v>
      </c>
      <c r="DV248" s="51">
        <v>4.2594507027170396E-3</v>
      </c>
      <c r="DW248" s="51">
        <v>0.15772691250276205</v>
      </c>
      <c r="DX248" s="51">
        <v>1.6403452387998283E-3</v>
      </c>
      <c r="DY248" s="51">
        <v>7.8614779923041785E-3</v>
      </c>
      <c r="DZ248" s="51">
        <v>4.6740617685038944E-3</v>
      </c>
      <c r="EA248" s="51">
        <v>2.4161260069047539E-3</v>
      </c>
      <c r="EB248" s="51">
        <v>1.4250364916843987E-3</v>
      </c>
      <c r="EC248" s="51">
        <v>8.4140154977339053E-4</v>
      </c>
      <c r="ED248" s="51">
        <v>2.4010855367296682E-4</v>
      </c>
      <c r="EE248" s="51">
        <v>1.940329256892486E-3</v>
      </c>
      <c r="EF248" s="51">
        <v>7.9815990463799943E-3</v>
      </c>
      <c r="EG248" s="51">
        <v>9.0732523088763745E-3</v>
      </c>
      <c r="EH248" s="51">
        <v>1.4269226189810136E-2</v>
      </c>
      <c r="EI248" s="51">
        <v>5.840659280624624E-3</v>
      </c>
      <c r="EJ248" s="51">
        <v>1.3220359392549206E-3</v>
      </c>
      <c r="EK248" s="369">
        <v>5.2496142420140696E-2</v>
      </c>
      <c r="EL248" s="369">
        <v>7.6576524506124176E-4</v>
      </c>
      <c r="EM248" s="369">
        <v>0.14040777347669109</v>
      </c>
      <c r="EN248" s="369">
        <v>2.350520672242673E-3</v>
      </c>
      <c r="EO248" s="369">
        <v>8.234418076433983E-2</v>
      </c>
      <c r="EP248" s="369">
        <v>1.1761391872899627E-3</v>
      </c>
      <c r="EQ248" s="369">
        <v>2.5746466567442721E-3</v>
      </c>
      <c r="ER248" s="369">
        <v>9.3900527423998611E-4</v>
      </c>
      <c r="ES248" s="369">
        <v>9.6334400252700743E-3</v>
      </c>
      <c r="ET248" s="369">
        <v>2.4044448274978185E-3</v>
      </c>
      <c r="EU248" s="369">
        <v>1.6783761566795115E-3</v>
      </c>
      <c r="EV248" s="369">
        <v>9.1753352773746202E-4</v>
      </c>
      <c r="EW248" s="369">
        <v>1.1514764071740807E-3</v>
      </c>
      <c r="EX248" s="369">
        <v>9.8840013982440245E-4</v>
      </c>
      <c r="EY248" s="369">
        <v>7.9024821469004787E-4</v>
      </c>
      <c r="EZ248" s="369">
        <v>1.7422325672663025E-3</v>
      </c>
      <c r="FA248" s="369">
        <v>7.4170532765858554E-4</v>
      </c>
      <c r="FB248" s="369">
        <v>1.0041603559220696E-3</v>
      </c>
      <c r="FC248" s="369">
        <v>1.602155238236876E-3</v>
      </c>
      <c r="FD248" s="369">
        <v>4.3174855071921106E-3</v>
      </c>
      <c r="FE248" s="369">
        <v>4.1751753765996149E-3</v>
      </c>
      <c r="FF248" s="369">
        <v>0.15282565283856056</v>
      </c>
      <c r="FG248" s="369">
        <v>1.3755241415669593E-3</v>
      </c>
      <c r="FH248" s="369">
        <v>8.5263475858968762E-3</v>
      </c>
      <c r="FI248" s="369">
        <v>4.1963885441733623E-3</v>
      </c>
      <c r="FJ248" s="369">
        <v>2.2620655912850129E-3</v>
      </c>
      <c r="FK248" s="369">
        <v>1.427074071223246E-3</v>
      </c>
      <c r="FL248" s="369">
        <v>7.7886481398310064E-4</v>
      </c>
      <c r="FM248" s="369">
        <v>2.4437286182919961E-4</v>
      </c>
      <c r="FN248" s="369">
        <v>1.7826837130827304E-3</v>
      </c>
      <c r="FO248" s="369">
        <v>7.4639520705837292E-3</v>
      </c>
      <c r="FP248" s="369">
        <v>8.6789628990282513E-3</v>
      </c>
      <c r="FQ248" s="369">
        <v>1.3763415107151159E-2</v>
      </c>
      <c r="FR248" s="369">
        <v>6.1717332579720079E-3</v>
      </c>
      <c r="FS248" s="369">
        <v>1.3952178427800721E-3</v>
      </c>
      <c r="FT248" s="51">
        <v>5.3852888807200426E-2</v>
      </c>
      <c r="FU248" s="51">
        <v>7.5542119698397507E-4</v>
      </c>
      <c r="FV248" s="51">
        <v>0.14256528190178477</v>
      </c>
      <c r="FW248" s="51">
        <v>2.6678577490978428E-3</v>
      </c>
      <c r="FX248" s="51">
        <v>8.4065722841703924E-2</v>
      </c>
      <c r="FY248" s="51">
        <v>1.3155335095596697E-3</v>
      </c>
      <c r="FZ248" s="51">
        <v>2.7204785608831049E-3</v>
      </c>
      <c r="GA248" s="51">
        <v>8.6659158841774758E-4</v>
      </c>
      <c r="GB248" s="51">
        <v>8.97714227155085E-3</v>
      </c>
      <c r="GC248" s="51">
        <v>2.686441998729069E-3</v>
      </c>
      <c r="GD248" s="51">
        <v>1.5852500447487295E-3</v>
      </c>
      <c r="GE248" s="51">
        <v>9.2490598867367663E-4</v>
      </c>
      <c r="GF248" s="51">
        <v>1.0951389101231141E-3</v>
      </c>
      <c r="GG248" s="51">
        <v>9.5513587373964636E-4</v>
      </c>
      <c r="GH248" s="51">
        <v>9.0195581532988929E-4</v>
      </c>
      <c r="GI248" s="51">
        <v>2.0491966673958496E-3</v>
      </c>
      <c r="GJ248" s="51">
        <v>6.9772143478635221E-4</v>
      </c>
      <c r="GK248" s="51">
        <v>9.5574777584419733E-4</v>
      </c>
      <c r="GL248" s="51">
        <v>1.6327683740256047E-3</v>
      </c>
      <c r="GM248" s="51">
        <v>4.3293473820253513E-3</v>
      </c>
      <c r="GN248" s="51">
        <v>4.0574125401436527E-3</v>
      </c>
      <c r="GO248" s="51">
        <v>0.14895492180767125</v>
      </c>
      <c r="GP248" s="51">
        <v>1.2638980217514837E-3</v>
      </c>
      <c r="GQ248" s="51">
        <v>9.680501371004421E-3</v>
      </c>
      <c r="GR248" s="51">
        <v>3.1724342838134758E-3</v>
      </c>
      <c r="GS248" s="51">
        <v>2.0398191417885909E-3</v>
      </c>
      <c r="GT248" s="51">
        <v>1.45206866671278E-3</v>
      </c>
      <c r="GU248" s="51">
        <v>6.8315765269358038E-4</v>
      </c>
      <c r="GV248" s="51">
        <v>2.5001069844887399E-4</v>
      </c>
      <c r="GW248" s="51">
        <v>1.5590821077970029E-3</v>
      </c>
      <c r="GX248" s="51">
        <v>7.9727723670784331E-3</v>
      </c>
      <c r="GY248" s="51">
        <v>8.4133538968265004E-3</v>
      </c>
      <c r="GZ248" s="51">
        <v>1.3846686980585377E-2</v>
      </c>
      <c r="HA248" s="51">
        <v>6.5105152849319493E-3</v>
      </c>
      <c r="HB248" s="51">
        <v>2.7056272198184989E-3</v>
      </c>
      <c r="HC248" s="369">
        <v>5.4453981454193973E-2</v>
      </c>
      <c r="HD248" s="369">
        <v>7.1892055712576908E-4</v>
      </c>
      <c r="HE248" s="369">
        <v>0.14611353818798456</v>
      </c>
      <c r="HF248" s="369">
        <v>2.7827289817759903E-3</v>
      </c>
      <c r="HG248" s="369">
        <v>8.293295801347407E-2</v>
      </c>
      <c r="HH248" s="369">
        <v>1.3014089790394209E-3</v>
      </c>
      <c r="HI248" s="369">
        <v>2.6739975450807353E-3</v>
      </c>
      <c r="HJ248" s="369">
        <v>8.2069583579871396E-4</v>
      </c>
      <c r="HK248" s="369">
        <v>9.6050689488429934E-3</v>
      </c>
      <c r="HL248" s="369">
        <v>2.8548785073496796E-3</v>
      </c>
      <c r="HM248" s="369">
        <v>1.5138162506827099E-3</v>
      </c>
      <c r="HN248" s="369">
        <v>9.4352986185594222E-4</v>
      </c>
      <c r="HO248" s="369">
        <v>1.111950674894125E-3</v>
      </c>
      <c r="HP248" s="369">
        <v>9.9050245868709773E-4</v>
      </c>
      <c r="HQ248" s="369">
        <v>8.9927550157475075E-4</v>
      </c>
      <c r="HR248" s="369">
        <v>2.0834447027886184E-3</v>
      </c>
      <c r="HS248" s="369">
        <v>7.0195471517342316E-4</v>
      </c>
      <c r="HT248" s="369">
        <v>9.5840034149012837E-4</v>
      </c>
      <c r="HU248" s="369">
        <v>1.7007526035300534E-3</v>
      </c>
      <c r="HV248" s="369">
        <v>4.5916467948629225E-3</v>
      </c>
      <c r="HW248" s="369">
        <v>4.3909465743251158E-3</v>
      </c>
      <c r="HX248" s="369">
        <v>0.14828037997104873</v>
      </c>
      <c r="HY248" s="369">
        <v>1.2629970899308007E-3</v>
      </c>
      <c r="HZ248" s="369">
        <v>8.0767176412454185E-3</v>
      </c>
      <c r="IA248" s="369">
        <v>3.2285356726479532E-3</v>
      </c>
      <c r="IB248" s="369">
        <v>1.855182377703584E-3</v>
      </c>
      <c r="IC248" s="369">
        <v>1.6124470683511346E-3</v>
      </c>
      <c r="ID248" s="369">
        <v>7.1676388493180484E-4</v>
      </c>
      <c r="IE248" s="369">
        <v>2.4135673131531291E-4</v>
      </c>
      <c r="IF248" s="369">
        <v>1.5568601137019376E-3</v>
      </c>
      <c r="IG248" s="369">
        <v>8.2610212636393208E-3</v>
      </c>
      <c r="IH248" s="369">
        <v>7.7225491047092937E-3</v>
      </c>
      <c r="II248" s="369">
        <v>1.3391848081372764E-2</v>
      </c>
      <c r="IJ248" s="369">
        <v>6.2509717682825454E-3</v>
      </c>
      <c r="IK248" s="369">
        <v>3.1629941378915295E-3</v>
      </c>
      <c r="IL248" s="51">
        <v>5.4180465158023591E-2</v>
      </c>
      <c r="IM248" s="51">
        <v>6.4305882617084794E-4</v>
      </c>
      <c r="IN248" s="51">
        <v>0.14703962420367248</v>
      </c>
      <c r="IO248" s="51">
        <v>2.6771635063848444E-3</v>
      </c>
      <c r="IP248" s="51">
        <v>8.2385460638205399E-2</v>
      </c>
      <c r="IQ248" s="51">
        <v>1.2995530808852069E-3</v>
      </c>
      <c r="IR248" s="51">
        <v>2.745040184736227E-3</v>
      </c>
      <c r="IS248" s="51">
        <v>7.4764514323394685E-4</v>
      </c>
      <c r="IT248" s="51">
        <v>9.3525394229939333E-3</v>
      </c>
      <c r="IU248" s="51">
        <v>2.5458502427090331E-3</v>
      </c>
      <c r="IV248" s="51">
        <v>1.4518574972002707E-3</v>
      </c>
      <c r="IW248" s="51">
        <v>9.1834039382397801E-4</v>
      </c>
      <c r="IX248" s="51">
        <v>1.0647155310676559E-3</v>
      </c>
      <c r="IY248" s="51">
        <v>9.0701153598921904E-4</v>
      </c>
      <c r="IZ248" s="51">
        <v>8.0824086127217597E-4</v>
      </c>
      <c r="JA248" s="51">
        <v>2.026327686877966E-3</v>
      </c>
      <c r="JB248" s="51">
        <v>7.0689052281496781E-4</v>
      </c>
      <c r="JC248" s="51">
        <v>8.965949106954571E-4</v>
      </c>
      <c r="JD248" s="51">
        <v>1.5868925351471752E-3</v>
      </c>
      <c r="JE248" s="51">
        <v>4.663311862515244E-3</v>
      </c>
      <c r="JF248" s="51">
        <v>4.4789618445024359E-3</v>
      </c>
      <c r="JG248" s="51">
        <v>0.14689648782306514</v>
      </c>
      <c r="JH248" s="51">
        <v>1.2297523130486209E-3</v>
      </c>
      <c r="JI248" s="51">
        <v>6.2625477322207444E-3</v>
      </c>
      <c r="JJ248" s="51">
        <v>3.0645062583956823E-3</v>
      </c>
      <c r="JK248" s="51">
        <v>1.6175240352182504E-3</v>
      </c>
      <c r="JL248" s="51">
        <v>1.4610355471760597E-3</v>
      </c>
      <c r="JM248" s="51">
        <v>6.8984460969747459E-4</v>
      </c>
      <c r="JN248" s="51">
        <v>2.3233091490208602E-4</v>
      </c>
      <c r="JO248" s="51">
        <v>1.5729090350046885E-3</v>
      </c>
      <c r="JP248" s="51">
        <v>6.3170604215557888E-3</v>
      </c>
      <c r="JQ248" s="51">
        <v>7.5652794652915243E-3</v>
      </c>
      <c r="JR248" s="51">
        <v>1.2874016530861522E-2</v>
      </c>
      <c r="JS248" s="51">
        <v>6.3874217030465176E-3</v>
      </c>
      <c r="JT248" s="51">
        <v>3.2881812690915778E-3</v>
      </c>
      <c r="JU248" s="369">
        <v>5.6511477282338414E-2</v>
      </c>
      <c r="JV248" s="369">
        <v>7.620787173506689E-4</v>
      </c>
      <c r="JW248" s="369">
        <v>0.15064534149790576</v>
      </c>
      <c r="JX248" s="369">
        <v>3.3423515809971535E-3</v>
      </c>
      <c r="JY248" s="369">
        <v>8.7238538631003476E-2</v>
      </c>
      <c r="JZ248" s="369">
        <v>1.5573230062558023E-3</v>
      </c>
      <c r="KA248" s="369">
        <v>2.9637841735112068E-3</v>
      </c>
      <c r="KB248" s="369">
        <v>1.0817018849441616E-3</v>
      </c>
      <c r="KC248" s="369">
        <v>1.0117854446447902E-2</v>
      </c>
      <c r="KD248" s="369">
        <v>2.9515351279779862E-3</v>
      </c>
      <c r="KE248" s="369">
        <v>1.9546307703049016E-3</v>
      </c>
      <c r="KF248" s="369">
        <v>1.204645078541201E-3</v>
      </c>
      <c r="KG248" s="369">
        <v>1.2388386348382715E-3</v>
      </c>
      <c r="KH248" s="369">
        <v>1.0612133470253664E-3</v>
      </c>
      <c r="KI248" s="369">
        <v>9.4456017075454169E-4</v>
      </c>
      <c r="KJ248" s="369">
        <v>2.330367963927707E-3</v>
      </c>
      <c r="KK248" s="369">
        <v>8.1333191391294525E-4</v>
      </c>
      <c r="KL248" s="369">
        <v>1.036600986798319E-3</v>
      </c>
      <c r="KM248" s="369">
        <v>1.6146348121490999E-3</v>
      </c>
      <c r="KN248" s="369">
        <v>4.7890228364715513E-3</v>
      </c>
      <c r="KO248" s="369">
        <v>4.5347351422514483E-3</v>
      </c>
      <c r="KP248" s="369">
        <v>0.1504323372457482</v>
      </c>
      <c r="KQ248" s="369">
        <v>1.3553791103699067E-3</v>
      </c>
      <c r="KR248" s="369">
        <v>6.088590002925387E-3</v>
      </c>
      <c r="KS248" s="369">
        <v>3.4072219787607042E-3</v>
      </c>
      <c r="KT248" s="369">
        <v>1.6281732865147175E-3</v>
      </c>
      <c r="KU248" s="369">
        <v>1.4196749778454911E-3</v>
      </c>
      <c r="KV248" s="369">
        <v>6.8296915689591961E-4</v>
      </c>
      <c r="KW248" s="369">
        <v>2.3647227384450989E-4</v>
      </c>
      <c r="KX248" s="369">
        <v>1.6709011857574461E-3</v>
      </c>
      <c r="KY248" s="369">
        <v>7.2167018789227261E-3</v>
      </c>
      <c r="KZ248" s="369">
        <v>8.0468758535426031E-3</v>
      </c>
      <c r="LA248" s="369">
        <v>1.326706665982433E-2</v>
      </c>
      <c r="LB248" s="369">
        <v>6.6787322105986702E-3</v>
      </c>
      <c r="LC248" s="369">
        <v>2.9912534433832977E-3</v>
      </c>
      <c r="LD248" s="51">
        <v>5.7344176796088039E-2</v>
      </c>
      <c r="LE248" s="51">
        <v>7.9180764102133492E-4</v>
      </c>
      <c r="LF248" s="51">
        <v>0.15276508888617263</v>
      </c>
      <c r="LG248" s="51">
        <v>3.7288710359846327E-3</v>
      </c>
      <c r="LH248" s="51">
        <v>8.8074828615523779E-2</v>
      </c>
      <c r="LI248" s="51">
        <v>1.7956467621335723E-3</v>
      </c>
      <c r="LJ248" s="51">
        <v>2.8436950147344136E-3</v>
      </c>
      <c r="LK248" s="51">
        <v>1.3221810937680647E-3</v>
      </c>
      <c r="LL248" s="51">
        <v>1.0091888676792093E-2</v>
      </c>
      <c r="LM248" s="51">
        <v>3.049232777933219E-3</v>
      </c>
      <c r="LN248" s="51">
        <v>1.9129094646459983E-3</v>
      </c>
      <c r="LO248" s="51">
        <v>1.3103899674455166E-3</v>
      </c>
      <c r="LP248" s="51">
        <v>1.3297040505637979E-3</v>
      </c>
      <c r="LQ248" s="51">
        <v>1.1262587591768299E-3</v>
      </c>
      <c r="LR248" s="51">
        <v>9.8680262876894029E-4</v>
      </c>
      <c r="LS248" s="51">
        <v>2.3513782195684293E-3</v>
      </c>
      <c r="LT248" s="51">
        <v>8.6803660253142957E-4</v>
      </c>
      <c r="LU248" s="51">
        <v>1.1181669562127189E-3</v>
      </c>
      <c r="LV248" s="51">
        <v>1.7623660686190315E-3</v>
      </c>
      <c r="LW248" s="51">
        <v>4.5909166954546925E-3</v>
      </c>
      <c r="LX248" s="51">
        <v>4.590848457238803E-3</v>
      </c>
      <c r="LY248" s="51">
        <v>0.15057698840636044</v>
      </c>
      <c r="LZ248" s="51">
        <v>1.496483427752982E-3</v>
      </c>
      <c r="MA248" s="51">
        <v>5.2317722598041808E-3</v>
      </c>
      <c r="MB248" s="51">
        <v>3.4111730250466414E-3</v>
      </c>
      <c r="MC248" s="51">
        <v>1.7471692154291624E-3</v>
      </c>
      <c r="MD248" s="51">
        <v>1.4960686530901923E-3</v>
      </c>
      <c r="ME248" s="51">
        <v>6.5482255193581357E-4</v>
      </c>
      <c r="MF248" s="51">
        <v>2.5340664962378838E-4</v>
      </c>
      <c r="MG248" s="51">
        <v>1.7328434427092106E-3</v>
      </c>
      <c r="MH248" s="51">
        <v>7.0467128799152215E-3</v>
      </c>
      <c r="MI248" s="51">
        <v>8.4513299374954949E-3</v>
      </c>
      <c r="MJ248" s="51">
        <v>1.3216772629930694E-2</v>
      </c>
      <c r="MK248" s="51">
        <v>6.8467345590754441E-3</v>
      </c>
      <c r="ML248" s="51">
        <v>2.7616752200124166E-3</v>
      </c>
      <c r="MM248" s="369">
        <v>5.9353322015416203E-2</v>
      </c>
      <c r="MN248" s="369">
        <v>7.8996622627930044E-4</v>
      </c>
      <c r="MO248" s="369">
        <v>0.15441797175426444</v>
      </c>
      <c r="MP248" s="369">
        <v>4.3345696312672823E-3</v>
      </c>
      <c r="MQ248" s="369">
        <v>9.5987014452896174E-2</v>
      </c>
      <c r="MR248" s="369">
        <v>2.092524480027975E-3</v>
      </c>
      <c r="MS248" s="369">
        <v>2.9662561984326154E-3</v>
      </c>
      <c r="MT248" s="369">
        <v>1.4832609548493267E-3</v>
      </c>
      <c r="MU248" s="369">
        <v>1.077526058473105E-2</v>
      </c>
      <c r="MV248" s="369">
        <v>3.4260308829137491E-3</v>
      </c>
      <c r="MW248" s="369">
        <v>2.2452283435357525E-3</v>
      </c>
      <c r="MX248" s="369">
        <v>1.5388465037237092E-3</v>
      </c>
      <c r="MY248" s="369">
        <v>1.5299254046994175E-3</v>
      </c>
      <c r="MZ248" s="369">
        <v>1.2947915618502321E-3</v>
      </c>
      <c r="NA248" s="369">
        <v>1.0347970485360585E-3</v>
      </c>
      <c r="NB248" s="369">
        <v>2.4716716856011799E-3</v>
      </c>
      <c r="NC248" s="369">
        <v>9.6097957561660759E-4</v>
      </c>
      <c r="ND248" s="369">
        <v>1.2822552360915846E-3</v>
      </c>
      <c r="NE248" s="369">
        <v>1.8312231923298171E-3</v>
      </c>
      <c r="NF248" s="369">
        <v>4.5651532326656599E-3</v>
      </c>
      <c r="NG248" s="369">
        <v>4.774487985686849E-3</v>
      </c>
      <c r="NH248" s="369">
        <v>0.15174641725022339</v>
      </c>
      <c r="NI248" s="369">
        <v>1.6899876988616257E-3</v>
      </c>
      <c r="NJ248" s="369">
        <v>5.1368345111973777E-3</v>
      </c>
      <c r="NK248" s="369">
        <v>3.5575140561334585E-3</v>
      </c>
      <c r="NL248" s="369">
        <v>1.8154337669861874E-3</v>
      </c>
      <c r="NM248" s="369">
        <v>1.5532980591237936E-3</v>
      </c>
      <c r="NN248" s="369">
        <v>6.6660197177378748E-4</v>
      </c>
      <c r="NO248" s="369">
        <v>2.7745457918683587E-4</v>
      </c>
      <c r="NP248" s="369">
        <v>1.7936098992947572E-3</v>
      </c>
      <c r="NQ248" s="369">
        <v>7.5476689048823362E-3</v>
      </c>
      <c r="NR248" s="369">
        <v>8.3784671659665032E-3</v>
      </c>
      <c r="NS248" s="369">
        <v>1.3037926872614609E-2</v>
      </c>
      <c r="NT248" s="369">
        <v>6.927792853282197E-3</v>
      </c>
      <c r="NU248" s="369">
        <v>2.9801366326271572E-3</v>
      </c>
      <c r="NV248" s="51">
        <v>6.3383379225386297E-2</v>
      </c>
      <c r="NW248" s="51">
        <v>8.5910383953347199E-4</v>
      </c>
      <c r="NX248" s="51">
        <v>0.1592974794686863</v>
      </c>
      <c r="NY248" s="51">
        <v>4.9644343617734074E-3</v>
      </c>
      <c r="NZ248" s="51">
        <v>0.10140701613340616</v>
      </c>
      <c r="OA248" s="51">
        <v>2.5287160834524904E-3</v>
      </c>
      <c r="OB248" s="51">
        <v>3.1955791369519667E-3</v>
      </c>
      <c r="OC248" s="51">
        <v>1.4251393401670564E-3</v>
      </c>
      <c r="OD248" s="51">
        <v>1.1520503034148812E-2</v>
      </c>
      <c r="OE248" s="51">
        <v>3.8519790527186334E-3</v>
      </c>
      <c r="OF248" s="51">
        <v>2.6061835846271052E-3</v>
      </c>
      <c r="OG248" s="51">
        <v>1.8484273128802173E-3</v>
      </c>
      <c r="OH248" s="51">
        <v>1.6945686583647245E-3</v>
      </c>
      <c r="OI248" s="51">
        <v>1.3808850282768632E-3</v>
      </c>
      <c r="OJ248" s="51">
        <v>1.1194311640892649E-3</v>
      </c>
      <c r="OK248" s="51">
        <v>2.7853628390967613E-3</v>
      </c>
      <c r="OL248" s="51">
        <v>1.1012746308013363E-3</v>
      </c>
      <c r="OM248" s="51">
        <v>1.4868190696068618E-3</v>
      </c>
      <c r="ON248" s="51">
        <v>1.6738501594471609E-3</v>
      </c>
      <c r="OO248" s="51">
        <v>4.6260853018088126E-3</v>
      </c>
      <c r="OP248" s="51">
        <v>4.7450710778777494E-3</v>
      </c>
      <c r="OQ248" s="51">
        <v>0.15308600051228094</v>
      </c>
      <c r="OR248" s="51">
        <v>1.8013919453773782E-3</v>
      </c>
      <c r="OS248" s="51">
        <v>5.7748135951733778E-3</v>
      </c>
      <c r="OT248" s="51">
        <v>4.2006697448161122E-3</v>
      </c>
      <c r="OU248" s="51">
        <v>1.7901644657147807E-3</v>
      </c>
      <c r="OV248" s="51">
        <v>1.4337999028368167E-3</v>
      </c>
      <c r="OW248" s="51">
        <v>6.7956558916350068E-4</v>
      </c>
      <c r="OX248" s="51">
        <v>2.9470137840738553E-4</v>
      </c>
      <c r="OY248" s="51">
        <v>1.8618022840002711E-3</v>
      </c>
      <c r="OZ248" s="51">
        <v>7.4272193944090008E-3</v>
      </c>
      <c r="PA248" s="51">
        <v>9.0234623334169949E-3</v>
      </c>
      <c r="PB248" s="51">
        <v>1.2685395622222569E-2</v>
      </c>
      <c r="PC248" s="51">
        <v>7.4370190017791302E-3</v>
      </c>
      <c r="PD248" s="51">
        <v>3.1899911829203335E-3</v>
      </c>
      <c r="PE248" s="369">
        <v>6.7025996562192561E-2</v>
      </c>
      <c r="PF248" s="369">
        <v>9.3407221851696687E-4</v>
      </c>
      <c r="PG248" s="369">
        <v>0.16402377118569963</v>
      </c>
      <c r="PH248" s="369">
        <v>5.4675628744065511E-3</v>
      </c>
      <c r="PI248" s="369">
        <v>0.10424678484291799</v>
      </c>
      <c r="PJ248" s="369">
        <v>2.843697721279482E-3</v>
      </c>
      <c r="PK248" s="369">
        <v>3.47172653867641E-3</v>
      </c>
      <c r="PL248" s="369">
        <v>1.7903943171776035E-3</v>
      </c>
      <c r="PM248" s="369">
        <v>1.2353720607188642E-2</v>
      </c>
      <c r="PN248" s="369">
        <v>4.0574374416269994E-3</v>
      </c>
      <c r="PO248" s="369">
        <v>2.8230680301225071E-3</v>
      </c>
      <c r="PP248" s="369">
        <v>1.9932903580325827E-3</v>
      </c>
      <c r="PQ248" s="369">
        <v>1.7861818294089753E-3</v>
      </c>
      <c r="PR248" s="369">
        <v>1.4382014490627512E-3</v>
      </c>
      <c r="PS248" s="369">
        <v>1.18680530555872E-3</v>
      </c>
      <c r="PT248" s="369">
        <v>2.9211758236809869E-3</v>
      </c>
      <c r="PU248" s="369">
        <v>1.1766601722394661E-3</v>
      </c>
      <c r="PV248" s="369">
        <v>1.6071590360759544E-3</v>
      </c>
      <c r="PW248" s="369">
        <v>1.6742045312071027E-3</v>
      </c>
      <c r="PX248" s="369">
        <v>4.702569334575633E-3</v>
      </c>
      <c r="PY248" s="369">
        <v>4.7408700153096272E-3</v>
      </c>
      <c r="PZ248" s="369">
        <v>0.15483385694640037</v>
      </c>
      <c r="QA248" s="369">
        <v>1.8492389115961217E-3</v>
      </c>
      <c r="QB248" s="369">
        <v>5.8426077066065802E-3</v>
      </c>
      <c r="QC248" s="369">
        <v>4.4381427132183324E-3</v>
      </c>
      <c r="QD248" s="369">
        <v>1.8141364310739255E-3</v>
      </c>
      <c r="QE248" s="369">
        <v>1.4071101484602988E-3</v>
      </c>
      <c r="QF248" s="369">
        <v>7.1545893559327514E-4</v>
      </c>
      <c r="QG248" s="369">
        <v>3.0873966083443539E-4</v>
      </c>
      <c r="QH248" s="369">
        <v>1.9105698537209407E-3</v>
      </c>
      <c r="QI248" s="369">
        <v>7.4025370795744276E-3</v>
      </c>
      <c r="QJ248" s="369">
        <v>9.0156799319422772E-3</v>
      </c>
      <c r="QK248" s="369">
        <v>1.2652709482638747E-2</v>
      </c>
      <c r="QL248" s="369">
        <v>7.3164989746177687E-3</v>
      </c>
      <c r="QM248" s="369">
        <v>2.8490289126093206E-3</v>
      </c>
      <c r="QN248" s="51">
        <v>6.6582892811940214E-2</v>
      </c>
      <c r="QO248" s="51">
        <v>7.4526017267651E-4</v>
      </c>
      <c r="QP248" s="51">
        <v>0.16542746455459179</v>
      </c>
      <c r="QQ248" s="51">
        <v>5.6045872180977138E-3</v>
      </c>
      <c r="QR248" s="51">
        <v>0.10521589660888529</v>
      </c>
      <c r="QS248" s="51">
        <v>3.0897181862985477E-3</v>
      </c>
      <c r="QT248" s="51">
        <v>3.5370903092753216E-3</v>
      </c>
      <c r="QU248" s="51">
        <v>1.4265401026455861E-3</v>
      </c>
      <c r="QV248" s="51">
        <v>1.2415787129349008E-2</v>
      </c>
      <c r="QW248" s="51">
        <v>4.1179567666634132E-3</v>
      </c>
      <c r="QX248" s="51">
        <v>2.9248656827062722E-3</v>
      </c>
      <c r="QY248" s="51">
        <v>2.0667504170698166E-3</v>
      </c>
      <c r="QZ248" s="51">
        <v>1.8799694107879533E-3</v>
      </c>
      <c r="RA248" s="51">
        <v>1.526012345952117E-3</v>
      </c>
      <c r="RB248" s="51">
        <v>1.2795092648870631E-3</v>
      </c>
      <c r="RC248" s="51">
        <v>3.1161420261628181E-3</v>
      </c>
      <c r="RD248" s="51">
        <v>1.1332075991891039E-3</v>
      </c>
      <c r="RE248" s="51">
        <v>1.6556393477510365E-3</v>
      </c>
      <c r="RF248" s="51">
        <v>1.6774875070298279E-3</v>
      </c>
      <c r="RG248" s="51">
        <v>4.6511678583715816E-3</v>
      </c>
      <c r="RH248" s="51">
        <v>4.6949887170397945E-3</v>
      </c>
      <c r="RI248" s="51">
        <v>0.1516511865726155</v>
      </c>
      <c r="RJ248" s="51">
        <v>1.8441595699895943E-3</v>
      </c>
      <c r="RK248" s="51">
        <v>5.7207482521261102E-3</v>
      </c>
      <c r="RL248" s="51">
        <v>4.5656172254254033E-3</v>
      </c>
      <c r="RM248" s="51">
        <v>1.8332923412655443E-3</v>
      </c>
      <c r="RN248" s="51">
        <v>1.3443278287901088E-3</v>
      </c>
      <c r="RO248" s="51">
        <v>7.6150035672983699E-4</v>
      </c>
      <c r="RP248" s="51">
        <v>2.9280072935259277E-4</v>
      </c>
      <c r="RQ248" s="51">
        <v>1.9165612130579413E-3</v>
      </c>
      <c r="RR248" s="51">
        <v>7.2147345367706553E-3</v>
      </c>
      <c r="RS248" s="51">
        <v>8.5450698808644254E-3</v>
      </c>
      <c r="RT248" s="51">
        <v>1.1985727392033111E-2</v>
      </c>
      <c r="RU248" s="51">
        <v>7.3209639145439109E-3</v>
      </c>
      <c r="RV248" s="51">
        <v>3.2596454192204659E-3</v>
      </c>
      <c r="RW248" s="369">
        <v>6.554274761162357E-2</v>
      </c>
      <c r="RX248" s="369">
        <v>8.3064303445552995E-4</v>
      </c>
      <c r="RY248" s="369">
        <v>0.16482998532940035</v>
      </c>
      <c r="RZ248" s="369">
        <v>5.4176137232638932E-3</v>
      </c>
      <c r="SA248" s="369">
        <v>0.1035329225379033</v>
      </c>
      <c r="SB248" s="369">
        <v>3.2215006262234888E-3</v>
      </c>
      <c r="SC248" s="369">
        <v>3.5736169002954462E-3</v>
      </c>
      <c r="SD248" s="369">
        <v>2.0303327316104846E-3</v>
      </c>
      <c r="SE248" s="369">
        <v>1.2756078190631298E-2</v>
      </c>
      <c r="SF248" s="369">
        <v>4.1054739937658015E-3</v>
      </c>
      <c r="SG248" s="369">
        <v>3.05267285120755E-3</v>
      </c>
      <c r="SH248" s="369">
        <v>2.3217839355268314E-3</v>
      </c>
      <c r="SI248" s="369">
        <v>2.1033802505699755E-3</v>
      </c>
      <c r="SJ248" s="369">
        <v>1.5870494857457014E-3</v>
      </c>
      <c r="SK248" s="369">
        <v>1.3988799781006153E-3</v>
      </c>
      <c r="SL248" s="369">
        <v>3.1184664131847862E-3</v>
      </c>
      <c r="SM248" s="369">
        <v>1.1634603338555134E-3</v>
      </c>
      <c r="SN248" s="369">
        <v>1.763652436084824E-3</v>
      </c>
      <c r="SO248" s="369">
        <v>1.6369151957411508E-3</v>
      </c>
      <c r="SP248" s="369">
        <v>4.9082388757109296E-3</v>
      </c>
      <c r="SQ248" s="369">
        <v>4.7673410160862482E-3</v>
      </c>
      <c r="SR248" s="369">
        <v>0.15066548338935012</v>
      </c>
      <c r="SS248" s="369">
        <v>1.9450671318642547E-3</v>
      </c>
      <c r="ST248" s="369">
        <v>5.9588159318209053E-3</v>
      </c>
      <c r="SU248" s="369">
        <v>4.8685973002240311E-3</v>
      </c>
      <c r="SV248" s="369">
        <v>1.824221109521962E-3</v>
      </c>
      <c r="SW248" s="369">
        <v>1.2457114507582769E-3</v>
      </c>
      <c r="SX248" s="369">
        <v>7.2430725422556463E-4</v>
      </c>
      <c r="SY248" s="369">
        <v>2.9123912485809142E-4</v>
      </c>
      <c r="SZ248" s="369">
        <v>1.9434443402857749E-3</v>
      </c>
      <c r="TA248" s="369">
        <v>6.2146733057626751E-3</v>
      </c>
      <c r="TB248" s="369">
        <v>7.735489420356895E-3</v>
      </c>
      <c r="TC248" s="369">
        <v>1.0854931913427929E-2</v>
      </c>
      <c r="TD248" s="369">
        <v>7.2296203680220477E-3</v>
      </c>
      <c r="TE248" s="369">
        <v>3.4564511413103039E-3</v>
      </c>
    </row>
    <row r="249" spans="1:525" x14ac:dyDescent="0.3">
      <c r="A249" s="369">
        <v>2.5208635388610221E-3</v>
      </c>
      <c r="B249" s="369">
        <v>1.5170145520754228E-3</v>
      </c>
      <c r="C249" s="369">
        <v>1.4594382366622414E-3</v>
      </c>
      <c r="D249" s="369">
        <v>0.28276035863513838</v>
      </c>
      <c r="E249" s="369">
        <v>5.2193064641100781E-2</v>
      </c>
      <c r="F249" s="369">
        <v>5.4720798626265573E-3</v>
      </c>
      <c r="G249" s="369">
        <v>7.1273884532195185E-3</v>
      </c>
      <c r="H249" s="369">
        <v>5.4369891948211589E-4</v>
      </c>
      <c r="I249" s="369">
        <v>3.9770124181193788E-3</v>
      </c>
      <c r="J249" s="369">
        <v>1.8561752628421836E-2</v>
      </c>
      <c r="K249" s="369">
        <v>4.7414375013544877E-3</v>
      </c>
      <c r="L249" s="369">
        <v>1.6189365771431031E-3</v>
      </c>
      <c r="M249" s="369">
        <v>2.3274197112386277E-3</v>
      </c>
      <c r="N249" s="369">
        <v>2.247316218739478E-3</v>
      </c>
      <c r="O249" s="369">
        <v>6.0274740655591385E-3</v>
      </c>
      <c r="P249" s="369">
        <v>2.5187306789573493E-2</v>
      </c>
      <c r="Q249" s="369">
        <v>7.024106859065645E-4</v>
      </c>
      <c r="R249" s="369">
        <v>2.5756305042142929E-3</v>
      </c>
      <c r="S249" s="369">
        <v>1.7270396844629768E-3</v>
      </c>
      <c r="T249" s="369">
        <v>3.18714907237668E-3</v>
      </c>
      <c r="U249" s="369">
        <v>3.7291830060171612E-3</v>
      </c>
      <c r="V249" s="369">
        <v>3.3257054400447255E-3</v>
      </c>
      <c r="W249" s="369">
        <v>1.7066542023555604E-3</v>
      </c>
      <c r="X249" s="369">
        <v>2.9367225326650936E-3</v>
      </c>
      <c r="Y249" s="369">
        <v>1.2714503490789124E-3</v>
      </c>
      <c r="Z249" s="369">
        <v>1.735364932504849E-3</v>
      </c>
      <c r="AA249" s="369">
        <v>2.9432655997115118E-3</v>
      </c>
      <c r="AB249" s="369">
        <v>7.5990923640028337E-4</v>
      </c>
      <c r="AC249" s="369">
        <v>2.6724134610845465E-4</v>
      </c>
      <c r="AD249" s="369">
        <v>1.4000246488213971E-3</v>
      </c>
      <c r="AE249" s="369">
        <v>3.4632812537829286E-3</v>
      </c>
      <c r="AF249" s="369">
        <v>7.483204554911214E-4</v>
      </c>
      <c r="AG249" s="369">
        <v>3.636633280835922E-3</v>
      </c>
      <c r="AH249" s="369">
        <v>4.9526867256823731E-3</v>
      </c>
      <c r="AI249" s="369">
        <v>5.2315090091355914E-4</v>
      </c>
      <c r="AJ249" s="51">
        <v>2.4184623481133993E-3</v>
      </c>
      <c r="AK249" s="51">
        <v>1.5464261237536317E-3</v>
      </c>
      <c r="AL249" s="51">
        <v>1.4857819101827456E-3</v>
      </c>
      <c r="AM249" s="51">
        <v>0.28533115265072301</v>
      </c>
      <c r="AN249" s="51">
        <v>5.4213431675723511E-2</v>
      </c>
      <c r="AO249" s="51">
        <v>5.8859926286660034E-3</v>
      </c>
      <c r="AP249" s="51">
        <v>7.2678501100579967E-3</v>
      </c>
      <c r="AQ249" s="51">
        <v>5.3452592820589073E-4</v>
      </c>
      <c r="AR249" s="51">
        <v>4.1725301752045633E-3</v>
      </c>
      <c r="AS249" s="51">
        <v>1.9840586758606473E-2</v>
      </c>
      <c r="AT249" s="51">
        <v>5.144908901110851E-3</v>
      </c>
      <c r="AU249" s="51">
        <v>1.656996738866769E-3</v>
      </c>
      <c r="AV249" s="51">
        <v>2.4648968684752044E-3</v>
      </c>
      <c r="AW249" s="51">
        <v>2.2758906240706368E-3</v>
      </c>
      <c r="AX249" s="51">
        <v>6.1705364573941155E-3</v>
      </c>
      <c r="AY249" s="51">
        <v>2.4927238654730854E-2</v>
      </c>
      <c r="AZ249" s="51">
        <v>5.590116639663977E-4</v>
      </c>
      <c r="BA249" s="51">
        <v>2.7324643621343737E-3</v>
      </c>
      <c r="BB249" s="51">
        <v>1.8049582366314832E-3</v>
      </c>
      <c r="BC249" s="51">
        <v>3.0104490572075118E-3</v>
      </c>
      <c r="BD249" s="51">
        <v>3.675476082992726E-3</v>
      </c>
      <c r="BE249" s="51">
        <v>3.2517807658751555E-3</v>
      </c>
      <c r="BF249" s="51">
        <v>1.7446933218200464E-3</v>
      </c>
      <c r="BG249" s="51">
        <v>3.118092003215233E-3</v>
      </c>
      <c r="BH249" s="51">
        <v>1.2874104468577031E-3</v>
      </c>
      <c r="BI249" s="51">
        <v>1.7932632191679551E-3</v>
      </c>
      <c r="BJ249" s="51">
        <v>2.8699419389555661E-3</v>
      </c>
      <c r="BK249" s="51">
        <v>6.6585826200464082E-4</v>
      </c>
      <c r="BL249" s="51">
        <v>2.6362115536501899E-4</v>
      </c>
      <c r="BM249" s="51">
        <v>1.3699365468185735E-3</v>
      </c>
      <c r="BN249" s="51">
        <v>3.2958112302105417E-3</v>
      </c>
      <c r="BO249" s="51">
        <v>8.1069502213669672E-4</v>
      </c>
      <c r="BP249" s="51">
        <v>3.5644510899923605E-3</v>
      </c>
      <c r="BQ249" s="51">
        <v>4.9394497117657742E-3</v>
      </c>
      <c r="BR249" s="51">
        <v>5.08203008382179E-4</v>
      </c>
      <c r="BS249" s="369">
        <v>2.4736047787801336E-3</v>
      </c>
      <c r="BT249" s="369">
        <v>1.4209142536278461E-3</v>
      </c>
      <c r="BU249" s="369">
        <v>1.4998510149702288E-3</v>
      </c>
      <c r="BV249" s="369">
        <v>0.28027885649669232</v>
      </c>
      <c r="BW249" s="369">
        <v>5.566818169889369E-2</v>
      </c>
      <c r="BX249" s="369">
        <v>5.8165454751717372E-3</v>
      </c>
      <c r="BY249" s="369">
        <v>7.1264667312979143E-3</v>
      </c>
      <c r="BZ249" s="369">
        <v>5.3310711495925447E-4</v>
      </c>
      <c r="CA249" s="369">
        <v>4.2043013720442042E-3</v>
      </c>
      <c r="CB249" s="369">
        <v>1.9874234607586114E-2</v>
      </c>
      <c r="CC249" s="369">
        <v>4.9394115771660124E-3</v>
      </c>
      <c r="CD249" s="369">
        <v>1.5823932374199343E-3</v>
      </c>
      <c r="CE249" s="369">
        <v>2.3458337400299734E-3</v>
      </c>
      <c r="CF249" s="369">
        <v>2.1301418084777794E-3</v>
      </c>
      <c r="CG249" s="369">
        <v>6.278642879479635E-3</v>
      </c>
      <c r="CH249" s="369">
        <v>2.4187482896368219E-2</v>
      </c>
      <c r="CI249" s="369">
        <v>6.1173996659703617E-4</v>
      </c>
      <c r="CJ249" s="369">
        <v>2.5705598517559575E-3</v>
      </c>
      <c r="CK249" s="369">
        <v>1.7701524781083178E-3</v>
      </c>
      <c r="CL249" s="369">
        <v>2.8450957108218039E-3</v>
      </c>
      <c r="CM249" s="369">
        <v>3.4701601636551076E-3</v>
      </c>
      <c r="CN249" s="369">
        <v>3.0612834249609884E-3</v>
      </c>
      <c r="CO249" s="369">
        <v>1.7031614807496338E-3</v>
      </c>
      <c r="CP249" s="369">
        <v>3.1117892083339072E-3</v>
      </c>
      <c r="CQ249" s="369">
        <v>1.1345286141628884E-3</v>
      </c>
      <c r="CR249" s="369">
        <v>1.7035172072998911E-3</v>
      </c>
      <c r="CS249" s="369">
        <v>3.0482497263343467E-3</v>
      </c>
      <c r="CT249" s="369">
        <v>6.6646948656621326E-4</v>
      </c>
      <c r="CU249" s="369">
        <v>2.6362849587486067E-4</v>
      </c>
      <c r="CV249" s="369">
        <v>1.2792836328772844E-3</v>
      </c>
      <c r="CW249" s="369">
        <v>3.3547060832481643E-3</v>
      </c>
      <c r="CX249" s="369">
        <v>8.6112979030446898E-4</v>
      </c>
      <c r="CY249" s="369">
        <v>3.5703667692351697E-3</v>
      </c>
      <c r="CZ249" s="369">
        <v>4.9485797627742681E-3</v>
      </c>
      <c r="DA249" s="369">
        <v>4.3480478312721391E-4</v>
      </c>
      <c r="DB249" s="51">
        <v>2.3647779490329761E-3</v>
      </c>
      <c r="DC249" s="51">
        <v>1.6264613969436646E-3</v>
      </c>
      <c r="DD249" s="51">
        <v>1.4844163432999723E-3</v>
      </c>
      <c r="DE249" s="51">
        <v>0.27562610862828724</v>
      </c>
      <c r="DF249" s="51">
        <v>5.4897348842255299E-2</v>
      </c>
      <c r="DG249" s="51">
        <v>5.4703474659701231E-3</v>
      </c>
      <c r="DH249" s="51">
        <v>7.0479306109084983E-3</v>
      </c>
      <c r="DI249" s="51">
        <v>6.3545618238449331E-4</v>
      </c>
      <c r="DJ249" s="51">
        <v>4.1631194759541692E-3</v>
      </c>
      <c r="DK249" s="51">
        <v>1.9222341650506167E-2</v>
      </c>
      <c r="DL249" s="51">
        <v>5.1094200165195903E-3</v>
      </c>
      <c r="DM249" s="51">
        <v>1.6054775669903038E-3</v>
      </c>
      <c r="DN249" s="51">
        <v>2.4759400337963956E-3</v>
      </c>
      <c r="DO249" s="51">
        <v>2.0511758339551668E-3</v>
      </c>
      <c r="DP249" s="51">
        <v>6.1770749942765052E-3</v>
      </c>
      <c r="DQ249" s="51">
        <v>2.6137879266080636E-2</v>
      </c>
      <c r="DR249" s="51">
        <v>5.9846307927044137E-4</v>
      </c>
      <c r="DS249" s="51">
        <v>2.6036991417134215E-3</v>
      </c>
      <c r="DT249" s="51">
        <v>1.7572026183692744E-3</v>
      </c>
      <c r="DU249" s="51">
        <v>2.8451596778331281E-3</v>
      </c>
      <c r="DV249" s="51">
        <v>3.4744860855284825E-3</v>
      </c>
      <c r="DW249" s="51">
        <v>2.9100346755775654E-3</v>
      </c>
      <c r="DX249" s="51">
        <v>1.6908453390388929E-3</v>
      </c>
      <c r="DY249" s="51">
        <v>2.7725053124861539E-3</v>
      </c>
      <c r="DZ249" s="51">
        <v>1.1806627294235644E-3</v>
      </c>
      <c r="EA249" s="51">
        <v>1.767311752766298E-3</v>
      </c>
      <c r="EB249" s="51">
        <v>3.1234623180166829E-3</v>
      </c>
      <c r="EC249" s="51">
        <v>6.5277554541267159E-4</v>
      </c>
      <c r="ED249" s="51">
        <v>2.8659156967345966E-4</v>
      </c>
      <c r="EE249" s="51">
        <v>1.2528955369734095E-3</v>
      </c>
      <c r="EF249" s="51">
        <v>3.5931576802008254E-3</v>
      </c>
      <c r="EG249" s="51">
        <v>9.1280842444902712E-4</v>
      </c>
      <c r="EH249" s="51">
        <v>3.6004355101839896E-3</v>
      </c>
      <c r="EI249" s="51">
        <v>5.0372824516980034E-3</v>
      </c>
      <c r="EJ249" s="51">
        <v>5.3293582015189454E-4</v>
      </c>
      <c r="EK249" s="369">
        <v>2.2405729964386258E-3</v>
      </c>
      <c r="EL249" s="369">
        <v>1.5116853716623298E-3</v>
      </c>
      <c r="EM249" s="369">
        <v>1.3622295847847761E-3</v>
      </c>
      <c r="EN249" s="369">
        <v>0.2821057070146632</v>
      </c>
      <c r="EO249" s="369">
        <v>5.5637577705366315E-2</v>
      </c>
      <c r="EP249" s="369">
        <v>4.4225456820035924E-3</v>
      </c>
      <c r="EQ249" s="369">
        <v>6.8688793129245921E-3</v>
      </c>
      <c r="ER249" s="369">
        <v>5.8342963890990437E-4</v>
      </c>
      <c r="ES249" s="369">
        <v>3.8685314695584613E-3</v>
      </c>
      <c r="ET249" s="369">
        <v>1.6878722989253844E-2</v>
      </c>
      <c r="EU249" s="369">
        <v>4.7433015006117258E-3</v>
      </c>
      <c r="EV249" s="369">
        <v>1.5007963293095395E-3</v>
      </c>
      <c r="EW249" s="369">
        <v>2.4780949297331105E-3</v>
      </c>
      <c r="EX249" s="369">
        <v>1.8895457651159661E-3</v>
      </c>
      <c r="EY249" s="369">
        <v>6.2548168013639447E-3</v>
      </c>
      <c r="EZ249" s="369">
        <v>2.2019347548534279E-2</v>
      </c>
      <c r="FA249" s="369">
        <v>5.4441380160182853E-4</v>
      </c>
      <c r="FB249" s="369">
        <v>2.3499457466017639E-3</v>
      </c>
      <c r="FC249" s="369">
        <v>1.6519869249642769E-3</v>
      </c>
      <c r="FD249" s="369">
        <v>2.6525485033656948E-3</v>
      </c>
      <c r="FE249" s="369">
        <v>3.3123724449496219E-3</v>
      </c>
      <c r="FF249" s="369">
        <v>2.783049952217231E-3</v>
      </c>
      <c r="FG249" s="369">
        <v>1.5987424275466804E-3</v>
      </c>
      <c r="FH249" s="369">
        <v>2.3805864556520262E-3</v>
      </c>
      <c r="FI249" s="369">
        <v>1.1243088338221772E-3</v>
      </c>
      <c r="FJ249" s="369">
        <v>1.6803423272129297E-3</v>
      </c>
      <c r="FK249" s="369">
        <v>2.7320233454600686E-3</v>
      </c>
      <c r="FL249" s="369">
        <v>5.6216419457439325E-4</v>
      </c>
      <c r="FM249" s="369">
        <v>2.7370790828811224E-4</v>
      </c>
      <c r="FN249" s="369">
        <v>1.1833552503888935E-3</v>
      </c>
      <c r="FO249" s="369">
        <v>3.8009066609601934E-3</v>
      </c>
      <c r="FP249" s="369">
        <v>9.393147482403808E-4</v>
      </c>
      <c r="FQ249" s="369">
        <v>3.3969570735789827E-3</v>
      </c>
      <c r="FR249" s="369">
        <v>5.4787763160206683E-3</v>
      </c>
      <c r="FS249" s="369">
        <v>5.6243674251675764E-4</v>
      </c>
      <c r="FT249" s="51">
        <v>2.1614731662326753E-3</v>
      </c>
      <c r="FU249" s="51">
        <v>1.260191585887066E-3</v>
      </c>
      <c r="FV249" s="51">
        <v>1.337142895853188E-3</v>
      </c>
      <c r="FW249" s="51">
        <v>0.28861950091295835</v>
      </c>
      <c r="FX249" s="51">
        <v>5.3837594396142774E-2</v>
      </c>
      <c r="FY249" s="51">
        <v>4.1435290906603828E-3</v>
      </c>
      <c r="FZ249" s="51">
        <v>5.6828369532341359E-3</v>
      </c>
      <c r="GA249" s="51">
        <v>5.0802675018869086E-4</v>
      </c>
      <c r="GB249" s="51">
        <v>3.5169578683735092E-3</v>
      </c>
      <c r="GC249" s="51">
        <v>1.4552355294938139E-2</v>
      </c>
      <c r="GD249" s="51">
        <v>4.3230049038288044E-3</v>
      </c>
      <c r="GE249" s="51">
        <v>1.4173195103544137E-3</v>
      </c>
      <c r="GF249" s="51">
        <v>2.4164757981470527E-3</v>
      </c>
      <c r="GG249" s="51">
        <v>1.7569451828965371E-3</v>
      </c>
      <c r="GH249" s="51">
        <v>6.035756188999989E-3</v>
      </c>
      <c r="GI249" s="51">
        <v>2.3839322515262659E-2</v>
      </c>
      <c r="GJ249" s="51">
        <v>4.5686374579941637E-4</v>
      </c>
      <c r="GK249" s="51">
        <v>2.3321057436886043E-3</v>
      </c>
      <c r="GL249" s="51">
        <v>1.4755069197445912E-3</v>
      </c>
      <c r="GM249" s="51">
        <v>2.4422924345848212E-3</v>
      </c>
      <c r="GN249" s="51">
        <v>3.0189264231770137E-3</v>
      </c>
      <c r="GO249" s="51">
        <v>2.7833234489562158E-3</v>
      </c>
      <c r="GP249" s="51">
        <v>1.556525657417487E-3</v>
      </c>
      <c r="GQ249" s="51">
        <v>2.1133789575117322E-3</v>
      </c>
      <c r="GR249" s="51">
        <v>1.078091183223663E-3</v>
      </c>
      <c r="GS249" s="51">
        <v>1.5608033519786621E-3</v>
      </c>
      <c r="GT249" s="51">
        <v>1.053247967206479E-3</v>
      </c>
      <c r="GU249" s="51">
        <v>4.8891394400222003E-4</v>
      </c>
      <c r="GV249" s="51">
        <v>2.667010398079029E-4</v>
      </c>
      <c r="GW249" s="51">
        <v>1.0856406109211968E-3</v>
      </c>
      <c r="GX249" s="51">
        <v>3.5035721154390177E-3</v>
      </c>
      <c r="GY249" s="51">
        <v>9.6916374192441263E-4</v>
      </c>
      <c r="GZ249" s="51">
        <v>3.3741994652535952E-3</v>
      </c>
      <c r="HA249" s="51">
        <v>5.4206596600095136E-3</v>
      </c>
      <c r="HB249" s="51">
        <v>2.8503615466043031E-4</v>
      </c>
      <c r="HC249" s="369">
        <v>2.0412485854133223E-3</v>
      </c>
      <c r="HD249" s="369">
        <v>1.1351168178318459E-3</v>
      </c>
      <c r="HE249" s="369">
        <v>1.3207045599908235E-3</v>
      </c>
      <c r="HF249" s="369">
        <v>0.29297890828526651</v>
      </c>
      <c r="HG249" s="369">
        <v>5.0221590098961599E-2</v>
      </c>
      <c r="HH249" s="369">
        <v>3.5301458291226665E-3</v>
      </c>
      <c r="HI249" s="369">
        <v>5.2911034186854285E-3</v>
      </c>
      <c r="HJ249" s="369">
        <v>5.6980185185443019E-4</v>
      </c>
      <c r="HK249" s="369">
        <v>3.2605318595318265E-3</v>
      </c>
      <c r="HL249" s="369">
        <v>1.2262637217072714E-2</v>
      </c>
      <c r="HM249" s="369">
        <v>4.1983375117588219E-3</v>
      </c>
      <c r="HN249" s="369">
        <v>1.436497818755982E-3</v>
      </c>
      <c r="HO249" s="369">
        <v>2.5207610652136186E-3</v>
      </c>
      <c r="HP249" s="369">
        <v>1.8421110495090707E-3</v>
      </c>
      <c r="HQ249" s="369">
        <v>5.6508282852929222E-3</v>
      </c>
      <c r="HR249" s="369">
        <v>2.3325841030361172E-2</v>
      </c>
      <c r="HS249" s="369">
        <v>4.6362468924394322E-4</v>
      </c>
      <c r="HT249" s="369">
        <v>2.1802699426980345E-3</v>
      </c>
      <c r="HU249" s="369">
        <v>1.442480667002879E-3</v>
      </c>
      <c r="HV249" s="369">
        <v>2.3758824270948119E-3</v>
      </c>
      <c r="HW249" s="369">
        <v>2.8025894712704002E-3</v>
      </c>
      <c r="HX249" s="369">
        <v>2.587305970426034E-3</v>
      </c>
      <c r="HY249" s="369">
        <v>1.4875023216921715E-3</v>
      </c>
      <c r="HZ249" s="369">
        <v>1.9822977893086636E-3</v>
      </c>
      <c r="IA249" s="369">
        <v>1.0909925230259798E-3</v>
      </c>
      <c r="IB249" s="369">
        <v>1.4939094790118298E-3</v>
      </c>
      <c r="IC249" s="369">
        <v>9.3826708827444549E-4</v>
      </c>
      <c r="ID249" s="369">
        <v>4.7977245589312636E-4</v>
      </c>
      <c r="IE249" s="369">
        <v>2.524149936310132E-4</v>
      </c>
      <c r="IF249" s="369">
        <v>1.0309852868244337E-3</v>
      </c>
      <c r="IG249" s="369">
        <v>3.4204724458395839E-3</v>
      </c>
      <c r="IH249" s="369">
        <v>9.2022673281534162E-4</v>
      </c>
      <c r="II249" s="369">
        <v>2.9229831584245366E-3</v>
      </c>
      <c r="IJ249" s="369">
        <v>5.6466599989754137E-3</v>
      </c>
      <c r="IK249" s="369">
        <v>2.0469966073403533E-4</v>
      </c>
      <c r="IL249" s="51">
        <v>2.0068426283396737E-3</v>
      </c>
      <c r="IM249" s="51">
        <v>1.0757070482804161E-3</v>
      </c>
      <c r="IN249" s="51">
        <v>1.5382304662864628E-3</v>
      </c>
      <c r="IO249" s="51">
        <v>0.30150804691837213</v>
      </c>
      <c r="IP249" s="51">
        <v>4.8633376879712191E-2</v>
      </c>
      <c r="IQ249" s="51">
        <v>3.5396740558401116E-3</v>
      </c>
      <c r="IR249" s="51">
        <v>5.3040425887999334E-3</v>
      </c>
      <c r="IS249" s="51">
        <v>7.2683369899246111E-4</v>
      </c>
      <c r="IT249" s="51">
        <v>3.1976314208233977E-3</v>
      </c>
      <c r="IU249" s="51">
        <v>1.1149560496821437E-2</v>
      </c>
      <c r="IV249" s="51">
        <v>4.1517584893462208E-3</v>
      </c>
      <c r="IW249" s="51">
        <v>1.6023757065625097E-3</v>
      </c>
      <c r="IX249" s="51">
        <v>2.7637404168389551E-3</v>
      </c>
      <c r="IY249" s="51">
        <v>1.9452564177698981E-3</v>
      </c>
      <c r="IZ249" s="51">
        <v>5.5902481750762303E-3</v>
      </c>
      <c r="JA249" s="51">
        <v>2.0854176906745701E-2</v>
      </c>
      <c r="JB249" s="51">
        <v>5.1417219250669702E-4</v>
      </c>
      <c r="JC249" s="51">
        <v>2.1871757271625762E-3</v>
      </c>
      <c r="JD249" s="51">
        <v>1.393908030550403E-3</v>
      </c>
      <c r="JE249" s="51">
        <v>2.4366372220048218E-3</v>
      </c>
      <c r="JF249" s="51">
        <v>3.1076083381624976E-3</v>
      </c>
      <c r="JG249" s="51">
        <v>2.557515860727663E-3</v>
      </c>
      <c r="JH249" s="51">
        <v>1.5527320532455432E-3</v>
      </c>
      <c r="JI249" s="51">
        <v>1.8477236669974004E-3</v>
      </c>
      <c r="JJ249" s="51">
        <v>1.1333387908679044E-3</v>
      </c>
      <c r="JK249" s="51">
        <v>1.4963551522074027E-3</v>
      </c>
      <c r="JL249" s="51">
        <v>8.2672941247560056E-4</v>
      </c>
      <c r="JM249" s="51">
        <v>4.9148432380594618E-4</v>
      </c>
      <c r="JN249" s="51">
        <v>2.5285793385592081E-4</v>
      </c>
      <c r="JO249" s="51">
        <v>1.0610920403478026E-3</v>
      </c>
      <c r="JP249" s="51">
        <v>3.3243691946980261E-3</v>
      </c>
      <c r="JQ249" s="51">
        <v>9.561605021035193E-4</v>
      </c>
      <c r="JR249" s="51">
        <v>2.773382949676358E-3</v>
      </c>
      <c r="JS249" s="51">
        <v>6.1583420156360201E-3</v>
      </c>
      <c r="JT249" s="51">
        <v>1.4211279445992844E-4</v>
      </c>
      <c r="JU249" s="369">
        <v>1.9834043714946348E-3</v>
      </c>
      <c r="JV249" s="369">
        <v>1.0253937684852623E-3</v>
      </c>
      <c r="JW249" s="369">
        <v>1.5833998937352873E-3</v>
      </c>
      <c r="JX249" s="369">
        <v>0.30916073047389492</v>
      </c>
      <c r="JY249" s="369">
        <v>5.2197797564321004E-2</v>
      </c>
      <c r="JZ249" s="369">
        <v>3.4499033969446419E-3</v>
      </c>
      <c r="KA249" s="369">
        <v>5.13589620557628E-3</v>
      </c>
      <c r="KB249" s="369">
        <v>5.1782420904803079E-4</v>
      </c>
      <c r="KC249" s="369">
        <v>3.2971547279263651E-3</v>
      </c>
      <c r="KD249" s="369">
        <v>1.1811924534603611E-2</v>
      </c>
      <c r="KE249" s="369">
        <v>3.7738568943515892E-3</v>
      </c>
      <c r="KF249" s="369">
        <v>1.6524374534748021E-3</v>
      </c>
      <c r="KG249" s="369">
        <v>2.4556854582250234E-3</v>
      </c>
      <c r="KH249" s="369">
        <v>1.8736043119768678E-3</v>
      </c>
      <c r="KI249" s="369">
        <v>5.4042306032283764E-3</v>
      </c>
      <c r="KJ249" s="369">
        <v>2.0867902009660568E-2</v>
      </c>
      <c r="KK249" s="369">
        <v>5.8032397696655138E-4</v>
      </c>
      <c r="KL249" s="369">
        <v>2.2429082198932551E-3</v>
      </c>
      <c r="KM249" s="369">
        <v>1.3778324792479636E-3</v>
      </c>
      <c r="KN249" s="369">
        <v>2.4281837092755471E-3</v>
      </c>
      <c r="KO249" s="369">
        <v>2.9463350227435965E-3</v>
      </c>
      <c r="KP249" s="369">
        <v>2.6701537236692246E-3</v>
      </c>
      <c r="KQ249" s="369">
        <v>1.6683783588395745E-3</v>
      </c>
      <c r="KR249" s="369">
        <v>2.2154273067152238E-3</v>
      </c>
      <c r="KS249" s="369">
        <v>1.3345146371873545E-3</v>
      </c>
      <c r="KT249" s="369">
        <v>1.4934074318079414E-3</v>
      </c>
      <c r="KU249" s="369">
        <v>7.612550546820117E-4</v>
      </c>
      <c r="KV249" s="369">
        <v>4.5438980730299727E-4</v>
      </c>
      <c r="KW249" s="369">
        <v>2.4897398842144185E-4</v>
      </c>
      <c r="KX249" s="369">
        <v>1.1728754357171428E-3</v>
      </c>
      <c r="KY249" s="369">
        <v>3.0094139882141701E-3</v>
      </c>
      <c r="KZ249" s="369">
        <v>9.3867712722681075E-4</v>
      </c>
      <c r="LA249" s="369">
        <v>2.8790407646145312E-3</v>
      </c>
      <c r="LB249" s="369">
        <v>5.4738048368043208E-3</v>
      </c>
      <c r="LC249" s="369">
        <v>1.0446231931696163E-4</v>
      </c>
      <c r="LD249" s="51">
        <v>1.8973133984045815E-3</v>
      </c>
      <c r="LE249" s="51">
        <v>1.0457307954576409E-3</v>
      </c>
      <c r="LF249" s="51">
        <v>1.3973400590521809E-3</v>
      </c>
      <c r="LG249" s="51">
        <v>0.3114579889592281</v>
      </c>
      <c r="LH249" s="51">
        <v>5.3736668402864028E-2</v>
      </c>
      <c r="LI249" s="51">
        <v>3.2199581509089765E-3</v>
      </c>
      <c r="LJ249" s="51">
        <v>5.292249812112659E-3</v>
      </c>
      <c r="LK249" s="51">
        <v>4.486782960777354E-4</v>
      </c>
      <c r="LL249" s="51">
        <v>3.2120889022347549E-3</v>
      </c>
      <c r="LM249" s="51">
        <v>1.2113200054187862E-2</v>
      </c>
      <c r="LN249" s="51">
        <v>3.4914972176551891E-3</v>
      </c>
      <c r="LO249" s="51">
        <v>1.5759041325698311E-3</v>
      </c>
      <c r="LP249" s="51">
        <v>2.2869733947274242E-3</v>
      </c>
      <c r="LQ249" s="51">
        <v>1.84824293774271E-3</v>
      </c>
      <c r="LR249" s="51">
        <v>5.2479061602581142E-3</v>
      </c>
      <c r="LS249" s="51">
        <v>2.0591670949199802E-2</v>
      </c>
      <c r="LT249" s="51">
        <v>6.2283120277916598E-4</v>
      </c>
      <c r="LU249" s="51">
        <v>2.3630093548316152E-3</v>
      </c>
      <c r="LV249" s="51">
        <v>1.503512234683821E-3</v>
      </c>
      <c r="LW249" s="51">
        <v>2.3457001637024319E-3</v>
      </c>
      <c r="LX249" s="51">
        <v>3.0620529648838798E-3</v>
      </c>
      <c r="LY249" s="51">
        <v>2.77321760058751E-3</v>
      </c>
      <c r="LZ249" s="51">
        <v>1.7495686763155875E-3</v>
      </c>
      <c r="MA249" s="51">
        <v>2.3780829960290926E-3</v>
      </c>
      <c r="MB249" s="51">
        <v>1.5006437889886796E-3</v>
      </c>
      <c r="MC249" s="51">
        <v>1.5402043138955175E-3</v>
      </c>
      <c r="MD249" s="51">
        <v>7.1012172256409273E-4</v>
      </c>
      <c r="ME249" s="51">
        <v>4.0796173400370366E-4</v>
      </c>
      <c r="MF249" s="51">
        <v>3.3402452682932337E-4</v>
      </c>
      <c r="MG249" s="51">
        <v>1.2740265826065203E-3</v>
      </c>
      <c r="MH249" s="51">
        <v>2.6941706095020765E-3</v>
      </c>
      <c r="MI249" s="51">
        <v>8.7473327549714749E-4</v>
      </c>
      <c r="MJ249" s="51">
        <v>3.0813624677347969E-3</v>
      </c>
      <c r="MK249" s="51">
        <v>5.1628123804543348E-3</v>
      </c>
      <c r="ML249" s="51">
        <v>9.8231132497198775E-5</v>
      </c>
      <c r="MM249" s="369">
        <v>1.9115292435045001E-3</v>
      </c>
      <c r="MN249" s="369">
        <v>9.4983723849584388E-4</v>
      </c>
      <c r="MO249" s="369">
        <v>1.482600207293132E-3</v>
      </c>
      <c r="MP249" s="369">
        <v>0.32962188025336786</v>
      </c>
      <c r="MQ249" s="369">
        <v>5.5317328543218296E-2</v>
      </c>
      <c r="MR249" s="369">
        <v>3.3486038570531389E-3</v>
      </c>
      <c r="MS249" s="369">
        <v>5.6442130576539531E-3</v>
      </c>
      <c r="MT249" s="369">
        <v>4.4717102137708419E-4</v>
      </c>
      <c r="MU249" s="369">
        <v>3.3957528953184823E-3</v>
      </c>
      <c r="MV249" s="369">
        <v>1.2894442915438479E-2</v>
      </c>
      <c r="MW249" s="369">
        <v>3.6337072194006044E-3</v>
      </c>
      <c r="MX249" s="369">
        <v>1.6809417644304452E-3</v>
      </c>
      <c r="MY249" s="369">
        <v>2.2801963691431019E-3</v>
      </c>
      <c r="MZ249" s="369">
        <v>1.8939264901633316E-3</v>
      </c>
      <c r="NA249" s="369">
        <v>4.9684932306027739E-3</v>
      </c>
      <c r="NB249" s="369">
        <v>2.135553807617999E-2</v>
      </c>
      <c r="NC249" s="369">
        <v>7.1413998347011603E-4</v>
      </c>
      <c r="ND249" s="369">
        <v>2.4547905368205035E-3</v>
      </c>
      <c r="NE249" s="369">
        <v>1.5925718995420612E-3</v>
      </c>
      <c r="NF249" s="369">
        <v>2.2904089473978354E-3</v>
      </c>
      <c r="NG249" s="369">
        <v>3.2807418120208388E-3</v>
      </c>
      <c r="NH249" s="369">
        <v>2.8806797053577411E-3</v>
      </c>
      <c r="NI249" s="369">
        <v>1.8774433572116265E-3</v>
      </c>
      <c r="NJ249" s="369">
        <v>2.6373046237840587E-3</v>
      </c>
      <c r="NK249" s="369">
        <v>1.6652197874155868E-3</v>
      </c>
      <c r="NL249" s="369">
        <v>1.7010058873295952E-3</v>
      </c>
      <c r="NM249" s="369">
        <v>7.2402421056249418E-4</v>
      </c>
      <c r="NN249" s="369">
        <v>4.1782768879732393E-4</v>
      </c>
      <c r="NO249" s="369">
        <v>3.5335197592737148E-4</v>
      </c>
      <c r="NP249" s="369">
        <v>1.3537265894033263E-3</v>
      </c>
      <c r="NQ249" s="369">
        <v>2.7886473019495513E-3</v>
      </c>
      <c r="NR249" s="369">
        <v>9.8837931603245385E-4</v>
      </c>
      <c r="NS249" s="369">
        <v>3.3492833137327978E-3</v>
      </c>
      <c r="NT249" s="369">
        <v>5.0189832661778041E-3</v>
      </c>
      <c r="NU249" s="369">
        <v>9.8230318256641946E-5</v>
      </c>
      <c r="NV249" s="51">
        <v>1.8561807654879033E-3</v>
      </c>
      <c r="NW249" s="51">
        <v>9.888008404496623E-4</v>
      </c>
      <c r="NX249" s="51">
        <v>1.5842068287149854E-3</v>
      </c>
      <c r="NY249" s="51">
        <v>0.3486761243085309</v>
      </c>
      <c r="NZ249" s="51">
        <v>5.8406199503253618E-2</v>
      </c>
      <c r="OA249" s="51">
        <v>3.4005419585049308E-3</v>
      </c>
      <c r="OB249" s="51">
        <v>5.9266822741175142E-3</v>
      </c>
      <c r="OC249" s="51">
        <v>4.2468828280710542E-4</v>
      </c>
      <c r="OD249" s="51">
        <v>3.5331350503008049E-3</v>
      </c>
      <c r="OE249" s="51">
        <v>1.3880935309463846E-2</v>
      </c>
      <c r="OF249" s="51">
        <v>3.9066712775583977E-3</v>
      </c>
      <c r="OG249" s="51">
        <v>1.9234559449547708E-3</v>
      </c>
      <c r="OH249" s="51">
        <v>2.3161135015896317E-3</v>
      </c>
      <c r="OI249" s="51">
        <v>1.8515592923623279E-3</v>
      </c>
      <c r="OJ249" s="51">
        <v>4.6414890757993975E-3</v>
      </c>
      <c r="OK249" s="51">
        <v>2.3008788175936847E-2</v>
      </c>
      <c r="OL249" s="51">
        <v>8.2430986779895169E-4</v>
      </c>
      <c r="OM249" s="51">
        <v>2.5310162254138509E-3</v>
      </c>
      <c r="ON249" s="51">
        <v>1.6442941592452243E-3</v>
      </c>
      <c r="OO249" s="51">
        <v>2.4203347599691958E-3</v>
      </c>
      <c r="OP249" s="51">
        <v>3.3097328790163581E-3</v>
      </c>
      <c r="OQ249" s="51">
        <v>2.9168116698454387E-3</v>
      </c>
      <c r="OR249" s="51">
        <v>1.9756341329774324E-3</v>
      </c>
      <c r="OS249" s="51">
        <v>3.0726100784824618E-3</v>
      </c>
      <c r="OT249" s="51">
        <v>1.9481696594807597E-3</v>
      </c>
      <c r="OU249" s="51">
        <v>1.8427696910840875E-3</v>
      </c>
      <c r="OV249" s="51">
        <v>7.0760451947396343E-4</v>
      </c>
      <c r="OW249" s="51">
        <v>4.2593531621431868E-4</v>
      </c>
      <c r="OX249" s="51">
        <v>3.9204241630381423E-4</v>
      </c>
      <c r="OY249" s="51">
        <v>1.4434614861792727E-3</v>
      </c>
      <c r="OZ249" s="51">
        <v>2.8389440694858025E-3</v>
      </c>
      <c r="PA249" s="51">
        <v>1.0396562432296763E-3</v>
      </c>
      <c r="PB249" s="51">
        <v>3.5248662107182261E-3</v>
      </c>
      <c r="PC249" s="51">
        <v>4.8686242875029748E-3</v>
      </c>
      <c r="PD249" s="51">
        <v>1.0012036005079526E-4</v>
      </c>
      <c r="PE249" s="369">
        <v>1.7690076891290366E-3</v>
      </c>
      <c r="PF249" s="369">
        <v>1.0951534077640243E-3</v>
      </c>
      <c r="PG249" s="369">
        <v>1.6490550121207967E-3</v>
      </c>
      <c r="PH249" s="369">
        <v>0.36171628625836288</v>
      </c>
      <c r="PI249" s="369">
        <v>6.0245805931585877E-2</v>
      </c>
      <c r="PJ249" s="369">
        <v>3.1607785006622273E-3</v>
      </c>
      <c r="PK249" s="369">
        <v>6.3884962885058438E-3</v>
      </c>
      <c r="PL249" s="369">
        <v>5.1807266584384215E-4</v>
      </c>
      <c r="PM249" s="369">
        <v>3.415938897803054E-3</v>
      </c>
      <c r="PN249" s="369">
        <v>1.4586259387067115E-2</v>
      </c>
      <c r="PO249" s="369">
        <v>4.0418830736750691E-3</v>
      </c>
      <c r="PP249" s="369">
        <v>1.9448820500140242E-3</v>
      </c>
      <c r="PQ249" s="369">
        <v>2.3008657102152759E-3</v>
      </c>
      <c r="PR249" s="369">
        <v>1.7903561543439039E-3</v>
      </c>
      <c r="PS249" s="369">
        <v>4.2309884823477448E-3</v>
      </c>
      <c r="PT249" s="369">
        <v>2.3680158125126406E-2</v>
      </c>
      <c r="PU249" s="369">
        <v>9.5323808658085904E-4</v>
      </c>
      <c r="PV249" s="369">
        <v>2.4346329490263778E-3</v>
      </c>
      <c r="PW249" s="369">
        <v>1.6157488985858255E-3</v>
      </c>
      <c r="PX249" s="369">
        <v>2.5494724223599817E-3</v>
      </c>
      <c r="PY249" s="369">
        <v>3.0156079689421752E-3</v>
      </c>
      <c r="PZ249" s="369">
        <v>2.8431631535087245E-3</v>
      </c>
      <c r="QA249" s="369">
        <v>2.0392777877825496E-3</v>
      </c>
      <c r="QB249" s="369">
        <v>3.1034084727012776E-3</v>
      </c>
      <c r="QC249" s="369">
        <v>2.1222550829201026E-3</v>
      </c>
      <c r="QD249" s="369">
        <v>1.9540753980183539E-3</v>
      </c>
      <c r="QE249" s="369">
        <v>6.6788807030535783E-4</v>
      </c>
      <c r="QF249" s="369">
        <v>4.5020996605181051E-4</v>
      </c>
      <c r="QG249" s="369">
        <v>4.0101769611238289E-4</v>
      </c>
      <c r="QH249" s="369">
        <v>1.5017745323309725E-3</v>
      </c>
      <c r="QI249" s="369">
        <v>2.8919013944055539E-3</v>
      </c>
      <c r="QJ249" s="369">
        <v>1.1081286626314002E-3</v>
      </c>
      <c r="QK249" s="369">
        <v>3.6657845931179081E-3</v>
      </c>
      <c r="QL249" s="369">
        <v>4.5005757445585656E-3</v>
      </c>
      <c r="QM249" s="369">
        <v>7.0529438875875205E-5</v>
      </c>
      <c r="QN249" s="51">
        <v>1.7073844009909325E-3</v>
      </c>
      <c r="QO249" s="51">
        <v>7.6911586148430925E-4</v>
      </c>
      <c r="QP249" s="51">
        <v>1.6402646113977447E-3</v>
      </c>
      <c r="QQ249" s="51">
        <v>0.38200425827368389</v>
      </c>
      <c r="QR249" s="51">
        <v>6.2694873477514013E-2</v>
      </c>
      <c r="QS249" s="51">
        <v>3.382242157538655E-3</v>
      </c>
      <c r="QT249" s="51">
        <v>6.705501945682972E-3</v>
      </c>
      <c r="QU249" s="51">
        <v>5.2786204270410927E-4</v>
      </c>
      <c r="QV249" s="51">
        <v>3.7105378937093525E-3</v>
      </c>
      <c r="QW249" s="51">
        <v>1.5746745313397391E-2</v>
      </c>
      <c r="QX249" s="51">
        <v>4.4343404022863936E-3</v>
      </c>
      <c r="QY249" s="51">
        <v>2.2518719448717298E-3</v>
      </c>
      <c r="QZ249" s="51">
        <v>2.4924835723175581E-3</v>
      </c>
      <c r="RA249" s="51">
        <v>1.9237373192284341E-3</v>
      </c>
      <c r="RB249" s="51">
        <v>4.2042673387302342E-3</v>
      </c>
      <c r="RC249" s="51">
        <v>2.5219069660534502E-2</v>
      </c>
      <c r="RD249" s="51">
        <v>1.03534583684791E-3</v>
      </c>
      <c r="RE249" s="51">
        <v>2.4031927431001922E-3</v>
      </c>
      <c r="RF249" s="51">
        <v>1.6899413854149002E-3</v>
      </c>
      <c r="RG249" s="51">
        <v>2.5787584700702566E-3</v>
      </c>
      <c r="RH249" s="51">
        <v>2.8093035438551792E-3</v>
      </c>
      <c r="RI249" s="51">
        <v>2.8531824462768723E-3</v>
      </c>
      <c r="RJ249" s="51">
        <v>2.0488190924795985E-3</v>
      </c>
      <c r="RK249" s="51">
        <v>3.0853394575692458E-3</v>
      </c>
      <c r="RL249" s="51">
        <v>2.4565185487371672E-3</v>
      </c>
      <c r="RM249" s="51">
        <v>1.969587492482753E-3</v>
      </c>
      <c r="RN249" s="51">
        <v>6.3116862231776458E-4</v>
      </c>
      <c r="RO249" s="51">
        <v>4.7052827386109966E-4</v>
      </c>
      <c r="RP249" s="51">
        <v>4.0680304922245745E-4</v>
      </c>
      <c r="RQ249" s="51">
        <v>1.4887981458837232E-3</v>
      </c>
      <c r="RR249" s="51">
        <v>2.7779612548444257E-3</v>
      </c>
      <c r="RS249" s="51">
        <v>1.1278700687158288E-3</v>
      </c>
      <c r="RT249" s="51">
        <v>3.5617338263716591E-3</v>
      </c>
      <c r="RU249" s="51">
        <v>4.2188419734417735E-3</v>
      </c>
      <c r="RV249" s="51">
        <v>6.1595024421047564E-5</v>
      </c>
      <c r="RW249" s="369">
        <v>1.6433872745004793E-3</v>
      </c>
      <c r="RX249" s="369">
        <v>9.624372459947812E-4</v>
      </c>
      <c r="RY249" s="369">
        <v>1.610716644259515E-3</v>
      </c>
      <c r="RZ249" s="369">
        <v>0.3923900122679771</v>
      </c>
      <c r="SA249" s="369">
        <v>6.6306920233913644E-2</v>
      </c>
      <c r="SB249" s="369">
        <v>3.3959105910886318E-3</v>
      </c>
      <c r="SC249" s="369">
        <v>6.7306048721081186E-3</v>
      </c>
      <c r="SD249" s="369">
        <v>6.9521448310087743E-4</v>
      </c>
      <c r="SE249" s="369">
        <v>3.8968112747768228E-3</v>
      </c>
      <c r="SF249" s="369">
        <v>1.624599368410708E-2</v>
      </c>
      <c r="SG249" s="369">
        <v>4.8584994908748742E-3</v>
      </c>
      <c r="SH249" s="369">
        <v>2.6349789205110277E-3</v>
      </c>
      <c r="SI249" s="369">
        <v>2.7997827797559766E-3</v>
      </c>
      <c r="SJ249" s="369">
        <v>2.0414974171685603E-3</v>
      </c>
      <c r="SK249" s="369">
        <v>4.1523012876391336E-3</v>
      </c>
      <c r="SL249" s="369">
        <v>2.5793646854009773E-2</v>
      </c>
      <c r="SM249" s="369">
        <v>1.1511463827723137E-3</v>
      </c>
      <c r="SN249" s="369">
        <v>2.4525309642425266E-3</v>
      </c>
      <c r="SO249" s="369">
        <v>1.5009447341262523E-3</v>
      </c>
      <c r="SP249" s="369">
        <v>2.7123890444518154E-3</v>
      </c>
      <c r="SQ249" s="369">
        <v>2.7135422737452871E-3</v>
      </c>
      <c r="SR249" s="369">
        <v>2.7483558253235847E-3</v>
      </c>
      <c r="SS249" s="369">
        <v>2.1938892080420225E-3</v>
      </c>
      <c r="ST249" s="369">
        <v>3.3895044741069024E-3</v>
      </c>
      <c r="SU249" s="369">
        <v>2.7376988802326006E-3</v>
      </c>
      <c r="SV249" s="369">
        <v>2.1181051107680318E-3</v>
      </c>
      <c r="SW249" s="369">
        <v>5.9748004137124048E-4</v>
      </c>
      <c r="SX249" s="369">
        <v>4.6513856709874918E-4</v>
      </c>
      <c r="SY249" s="369">
        <v>4.2498056287955328E-4</v>
      </c>
      <c r="SZ249" s="369">
        <v>1.6080533831623746E-3</v>
      </c>
      <c r="TA249" s="369">
        <v>2.4989528132362267E-3</v>
      </c>
      <c r="TB249" s="369">
        <v>1.1056983289958382E-3</v>
      </c>
      <c r="TC249" s="369">
        <v>3.1824341447074375E-3</v>
      </c>
      <c r="TD249" s="369">
        <v>4.2350695763032215E-3</v>
      </c>
      <c r="TE249" s="369">
        <v>7.6304329585519744E-5</v>
      </c>
    </row>
    <row r="250" spans="1:525" x14ac:dyDescent="0.3">
      <c r="A250" s="369">
        <v>2.3370713616590873E-4</v>
      </c>
      <c r="B250" s="369">
        <v>2.9994606029393422E-4</v>
      </c>
      <c r="C250" s="369">
        <v>1.9677911024366108E-4</v>
      </c>
      <c r="D250" s="369">
        <v>6.3937761425690376E-3</v>
      </c>
      <c r="E250" s="369">
        <v>0.18646242127427304</v>
      </c>
      <c r="F250" s="369">
        <v>9.0658026036379187E-4</v>
      </c>
      <c r="G250" s="369">
        <v>1.3976121791444802E-3</v>
      </c>
      <c r="H250" s="369">
        <v>1.0440170565053188E-4</v>
      </c>
      <c r="I250" s="369">
        <v>2.6264421725038796E-4</v>
      </c>
      <c r="J250" s="369">
        <v>9.3178227626076571E-4</v>
      </c>
      <c r="K250" s="369">
        <v>5.6435614169843241E-4</v>
      </c>
      <c r="L250" s="369">
        <v>3.7508517165075014E-4</v>
      </c>
      <c r="M250" s="369">
        <v>4.100982049825372E-4</v>
      </c>
      <c r="N250" s="369">
        <v>3.9784893387020086E-4</v>
      </c>
      <c r="O250" s="369">
        <v>1.2036478890701842E-3</v>
      </c>
      <c r="P250" s="369">
        <v>3.7326731413003817E-3</v>
      </c>
      <c r="Q250" s="369">
        <v>1.8919360491516824E-4</v>
      </c>
      <c r="R250" s="369">
        <v>1.8229899818073147E-4</v>
      </c>
      <c r="S250" s="369">
        <v>4.188418224433911E-4</v>
      </c>
      <c r="T250" s="369">
        <v>5.4253553162678613E-4</v>
      </c>
      <c r="U250" s="369">
        <v>5.5616757614275632E-4</v>
      </c>
      <c r="V250" s="369">
        <v>2.217033828229358E-4</v>
      </c>
      <c r="W250" s="369">
        <v>2.0524800491567878E-4</v>
      </c>
      <c r="X250" s="369">
        <v>2.1658505760733092E-4</v>
      </c>
      <c r="Y250" s="369">
        <v>1.464644370620535E-4</v>
      </c>
      <c r="Z250" s="369">
        <v>1.6163804065577638E-4</v>
      </c>
      <c r="AA250" s="369">
        <v>6.4039361670334665E-4</v>
      </c>
      <c r="AB250" s="369">
        <v>7.6757636518602959E-5</v>
      </c>
      <c r="AC250" s="369">
        <v>1.9947820900650225E-5</v>
      </c>
      <c r="AD250" s="369">
        <v>1.5921898506237166E-4</v>
      </c>
      <c r="AE250" s="369">
        <v>9.1019936657899989E-4</v>
      </c>
      <c r="AF250" s="369">
        <v>1.3314371484977197E-4</v>
      </c>
      <c r="AG250" s="369">
        <v>1.6204024868720152E-4</v>
      </c>
      <c r="AH250" s="369">
        <v>6.8972592477222036E-4</v>
      </c>
      <c r="AI250" s="369">
        <v>1.5220896077347765E-5</v>
      </c>
      <c r="AJ250" s="51">
        <v>2.4640688937095179E-4</v>
      </c>
      <c r="AK250" s="51">
        <v>3.2869493365858754E-4</v>
      </c>
      <c r="AL250" s="51">
        <v>2.0702647716084531E-4</v>
      </c>
      <c r="AM250" s="51">
        <v>6.667822428219978E-3</v>
      </c>
      <c r="AN250" s="51">
        <v>0.18885996122965135</v>
      </c>
      <c r="AO250" s="51">
        <v>1.1292361684602308E-3</v>
      </c>
      <c r="AP250" s="51">
        <v>1.3340303168929504E-3</v>
      </c>
      <c r="AQ250" s="51">
        <v>1.0904041798964156E-4</v>
      </c>
      <c r="AR250" s="51">
        <v>2.9148126798758726E-4</v>
      </c>
      <c r="AS250" s="51">
        <v>1.040978492690952E-3</v>
      </c>
      <c r="AT250" s="51">
        <v>6.5204944695786702E-4</v>
      </c>
      <c r="AU250" s="51">
        <v>4.3598744694515551E-4</v>
      </c>
      <c r="AV250" s="51">
        <v>4.4720029956110165E-4</v>
      </c>
      <c r="AW250" s="51">
        <v>4.1028095012908051E-4</v>
      </c>
      <c r="AX250" s="51">
        <v>1.2294009802807904E-3</v>
      </c>
      <c r="AY250" s="51">
        <v>3.6861084379447339E-3</v>
      </c>
      <c r="AZ250" s="51">
        <v>2.1305322302008999E-4</v>
      </c>
      <c r="BA250" s="51">
        <v>1.818599623445126E-4</v>
      </c>
      <c r="BB250" s="51">
        <v>4.2244595504236266E-4</v>
      </c>
      <c r="BC250" s="51">
        <v>5.0642437375305206E-4</v>
      </c>
      <c r="BD250" s="51">
        <v>5.3547436482022045E-4</v>
      </c>
      <c r="BE250" s="51">
        <v>2.3464292241247845E-4</v>
      </c>
      <c r="BF250" s="51">
        <v>2.1769621563087126E-4</v>
      </c>
      <c r="BG250" s="51">
        <v>2.1196033714716476E-4</v>
      </c>
      <c r="BH250" s="51">
        <v>1.4820010714774892E-4</v>
      </c>
      <c r="BI250" s="51">
        <v>1.7304863012344596E-4</v>
      </c>
      <c r="BJ250" s="51">
        <v>6.7721794888368954E-4</v>
      </c>
      <c r="BK250" s="51">
        <v>7.9115760221969405E-5</v>
      </c>
      <c r="BL250" s="51">
        <v>2.1483471952474677E-5</v>
      </c>
      <c r="BM250" s="51">
        <v>1.6229944193885774E-4</v>
      </c>
      <c r="BN250" s="51">
        <v>8.8947229765015375E-4</v>
      </c>
      <c r="BO250" s="51">
        <v>1.5006895787159403E-4</v>
      </c>
      <c r="BP250" s="51">
        <v>1.7259567080262322E-4</v>
      </c>
      <c r="BQ250" s="51">
        <v>7.3459399503868618E-4</v>
      </c>
      <c r="BR250" s="51">
        <v>1.4012716861488031E-5</v>
      </c>
      <c r="BS250" s="369">
        <v>2.3782977574719771E-4</v>
      </c>
      <c r="BT250" s="369">
        <v>2.9683495188016085E-4</v>
      </c>
      <c r="BU250" s="369">
        <v>2.2371495126677745E-4</v>
      </c>
      <c r="BV250" s="369">
        <v>7.2595702370309972E-3</v>
      </c>
      <c r="BW250" s="369">
        <v>0.19251674489535361</v>
      </c>
      <c r="BX250" s="369">
        <v>1.1442547187450953E-3</v>
      </c>
      <c r="BY250" s="369">
        <v>1.3658430141000816E-3</v>
      </c>
      <c r="BZ250" s="369">
        <v>1.2068650612609983E-4</v>
      </c>
      <c r="CA250" s="369">
        <v>2.8856001512480342E-4</v>
      </c>
      <c r="CB250" s="369">
        <v>1.0953708791662455E-3</v>
      </c>
      <c r="CC250" s="369">
        <v>6.4843883430931075E-4</v>
      </c>
      <c r="CD250" s="369">
        <v>4.3668925504224522E-4</v>
      </c>
      <c r="CE250" s="369">
        <v>4.3916933854052872E-4</v>
      </c>
      <c r="CF250" s="369">
        <v>3.9853398204380518E-4</v>
      </c>
      <c r="CG250" s="369">
        <v>1.2879947879747343E-3</v>
      </c>
      <c r="CH250" s="369">
        <v>3.4317721653989879E-3</v>
      </c>
      <c r="CI250" s="369">
        <v>1.9162030932555563E-4</v>
      </c>
      <c r="CJ250" s="369">
        <v>1.7794346946848117E-4</v>
      </c>
      <c r="CK250" s="369">
        <v>4.5141244622240738E-4</v>
      </c>
      <c r="CL250" s="369">
        <v>5.6110074025480779E-4</v>
      </c>
      <c r="CM250" s="369">
        <v>5.5102935848115023E-4</v>
      </c>
      <c r="CN250" s="369">
        <v>2.2862965386417667E-4</v>
      </c>
      <c r="CO250" s="369">
        <v>2.1857439258868305E-4</v>
      </c>
      <c r="CP250" s="369">
        <v>2.1538402880519843E-4</v>
      </c>
      <c r="CQ250" s="369">
        <v>1.4744369284540302E-4</v>
      </c>
      <c r="CR250" s="369">
        <v>1.6661127628923622E-4</v>
      </c>
      <c r="CS250" s="369">
        <v>7.1526883493815618E-4</v>
      </c>
      <c r="CT250" s="369">
        <v>7.0410292205706583E-5</v>
      </c>
      <c r="CU250" s="369">
        <v>2.1671477111013081E-5</v>
      </c>
      <c r="CV250" s="369">
        <v>1.601748774893063E-4</v>
      </c>
      <c r="CW250" s="369">
        <v>9.2218955798715747E-4</v>
      </c>
      <c r="CX250" s="369">
        <v>1.5142631673569791E-4</v>
      </c>
      <c r="CY250" s="369">
        <v>1.6964161751360603E-4</v>
      </c>
      <c r="CZ250" s="369">
        <v>7.2757584206520516E-4</v>
      </c>
      <c r="DA250" s="369">
        <v>1.1988902086444903E-5</v>
      </c>
      <c r="DB250" s="51">
        <v>2.2632592225944409E-4</v>
      </c>
      <c r="DC250" s="51">
        <v>2.698017906835409E-4</v>
      </c>
      <c r="DD250" s="51">
        <v>2.1241201566432391E-4</v>
      </c>
      <c r="DE250" s="51">
        <v>6.6090948840074569E-3</v>
      </c>
      <c r="DF250" s="51">
        <v>0.19028243480257412</v>
      </c>
      <c r="DG250" s="51">
        <v>9.6868348848786541E-4</v>
      </c>
      <c r="DH250" s="51">
        <v>1.3133510913118638E-3</v>
      </c>
      <c r="DI250" s="51">
        <v>1.2701934171850999E-4</v>
      </c>
      <c r="DJ250" s="51">
        <v>2.8510846725216947E-4</v>
      </c>
      <c r="DK250" s="51">
        <v>1.1708841026282207E-3</v>
      </c>
      <c r="DL250" s="51">
        <v>6.5522500897561555E-4</v>
      </c>
      <c r="DM250" s="51">
        <v>4.2379236545053825E-4</v>
      </c>
      <c r="DN250" s="51">
        <v>4.4814634534456768E-4</v>
      </c>
      <c r="DO250" s="51">
        <v>3.72801465494881E-4</v>
      </c>
      <c r="DP250" s="51">
        <v>1.3034788094948558E-3</v>
      </c>
      <c r="DQ250" s="51">
        <v>3.3675388578075622E-3</v>
      </c>
      <c r="DR250" s="51">
        <v>1.8181684541231004E-4</v>
      </c>
      <c r="DS250" s="51">
        <v>1.8127809753632555E-4</v>
      </c>
      <c r="DT250" s="51">
        <v>4.4255922732244058E-4</v>
      </c>
      <c r="DU250" s="51">
        <v>5.070538233009278E-4</v>
      </c>
      <c r="DV250" s="51">
        <v>5.2992877480823313E-4</v>
      </c>
      <c r="DW250" s="51">
        <v>2.1716031605478623E-4</v>
      </c>
      <c r="DX250" s="51">
        <v>2.0207388763711525E-4</v>
      </c>
      <c r="DY250" s="51">
        <v>1.9597383224626174E-4</v>
      </c>
      <c r="DZ250" s="51">
        <v>1.4196884790057098E-4</v>
      </c>
      <c r="EA250" s="51">
        <v>1.6946026317138675E-4</v>
      </c>
      <c r="EB250" s="51">
        <v>6.8185948468976406E-4</v>
      </c>
      <c r="EC250" s="51">
        <v>6.6671941295171595E-5</v>
      </c>
      <c r="ED250" s="51">
        <v>1.79120220581412E-5</v>
      </c>
      <c r="EE250" s="51">
        <v>1.4613600982615904E-4</v>
      </c>
      <c r="EF250" s="51">
        <v>9.3849972935726846E-4</v>
      </c>
      <c r="EG250" s="51">
        <v>1.5054273988513079E-4</v>
      </c>
      <c r="EH250" s="51">
        <v>1.7548225157111566E-4</v>
      </c>
      <c r="EI250" s="51">
        <v>7.0597904951641909E-4</v>
      </c>
      <c r="EJ250" s="51">
        <v>1.469467519301027E-5</v>
      </c>
      <c r="EK250" s="369">
        <v>1.9365175612197786E-4</v>
      </c>
      <c r="EL250" s="369">
        <v>2.0133840726994725E-4</v>
      </c>
      <c r="EM250" s="369">
        <v>1.7527175357516823E-4</v>
      </c>
      <c r="EN250" s="369">
        <v>6.9329763073939918E-3</v>
      </c>
      <c r="EO250" s="369">
        <v>0.18912047090941411</v>
      </c>
      <c r="EP250" s="369">
        <v>7.2143378570074443E-4</v>
      </c>
      <c r="EQ250" s="369">
        <v>1.250283036100657E-3</v>
      </c>
      <c r="ER250" s="369">
        <v>8.8356666136157593E-5</v>
      </c>
      <c r="ES250" s="369">
        <v>2.4868707147085163E-4</v>
      </c>
      <c r="ET250" s="369">
        <v>1.079023484146882E-3</v>
      </c>
      <c r="EU250" s="369">
        <v>5.5077686193118289E-4</v>
      </c>
      <c r="EV250" s="369">
        <v>3.389040905389296E-4</v>
      </c>
      <c r="EW250" s="369">
        <v>3.7497757587222813E-4</v>
      </c>
      <c r="EX250" s="369">
        <v>2.931510023294576E-4</v>
      </c>
      <c r="EY250" s="369">
        <v>1.2936707423953438E-3</v>
      </c>
      <c r="EZ250" s="369">
        <v>3.2929280904736213E-3</v>
      </c>
      <c r="FA250" s="369">
        <v>1.5952954353086273E-4</v>
      </c>
      <c r="FB250" s="369">
        <v>1.5653192409985576E-4</v>
      </c>
      <c r="FC250" s="369">
        <v>4.205273317978627E-4</v>
      </c>
      <c r="FD250" s="369">
        <v>4.3518943864340653E-4</v>
      </c>
      <c r="FE250" s="369">
        <v>4.5035131533025869E-4</v>
      </c>
      <c r="FF250" s="369">
        <v>1.8771578252918433E-4</v>
      </c>
      <c r="FG250" s="369">
        <v>1.9278797789480659E-4</v>
      </c>
      <c r="FH250" s="369">
        <v>1.8564173070848388E-4</v>
      </c>
      <c r="FI250" s="369">
        <v>1.2994970208637414E-4</v>
      </c>
      <c r="FJ250" s="369">
        <v>1.6044369867229588E-4</v>
      </c>
      <c r="FK250" s="369">
        <v>5.7380410771530231E-4</v>
      </c>
      <c r="FL250" s="369">
        <v>5.537054678942331E-5</v>
      </c>
      <c r="FM250" s="369">
        <v>1.6300153938989062E-5</v>
      </c>
      <c r="FN250" s="369">
        <v>1.3073256274065078E-4</v>
      </c>
      <c r="FO250" s="369">
        <v>8.9053554227731119E-4</v>
      </c>
      <c r="FP250" s="369">
        <v>1.4147735654199229E-4</v>
      </c>
      <c r="FQ250" s="369">
        <v>1.5602499895852801E-4</v>
      </c>
      <c r="FR250" s="369">
        <v>6.4279467359771463E-4</v>
      </c>
      <c r="FS250" s="369">
        <v>1.5508106183302058E-5</v>
      </c>
      <c r="FT250" s="51">
        <v>1.700697742580938E-4</v>
      </c>
      <c r="FU250" s="51">
        <v>1.3864211718018848E-4</v>
      </c>
      <c r="FV250" s="51">
        <v>1.5369091435097715E-4</v>
      </c>
      <c r="FW250" s="51">
        <v>6.1956008000105091E-3</v>
      </c>
      <c r="FX250" s="51">
        <v>0.19215086234071496</v>
      </c>
      <c r="FY250" s="51">
        <v>6.2369249058414299E-4</v>
      </c>
      <c r="FZ250" s="51">
        <v>8.0746915654927929E-4</v>
      </c>
      <c r="GA250" s="51">
        <v>7.2939633927469086E-5</v>
      </c>
      <c r="GB250" s="51">
        <v>2.1770298657984748E-4</v>
      </c>
      <c r="GC250" s="51">
        <v>1.1131814119017052E-3</v>
      </c>
      <c r="GD250" s="51">
        <v>4.613772074328386E-4</v>
      </c>
      <c r="GE250" s="51">
        <v>2.7940509220843201E-4</v>
      </c>
      <c r="GF250" s="51">
        <v>3.219788526198932E-4</v>
      </c>
      <c r="GG250" s="51">
        <v>2.4688682687342426E-4</v>
      </c>
      <c r="GH250" s="51">
        <v>1.3935611057637695E-3</v>
      </c>
      <c r="GI250" s="51">
        <v>3.5299667145747373E-3</v>
      </c>
      <c r="GJ250" s="51">
        <v>1.3797135125625162E-4</v>
      </c>
      <c r="GK250" s="51">
        <v>1.5023758380213714E-4</v>
      </c>
      <c r="GL250" s="51">
        <v>4.1014469104053267E-4</v>
      </c>
      <c r="GM250" s="51">
        <v>4.3750039621547835E-4</v>
      </c>
      <c r="GN250" s="51">
        <v>3.6503571279214355E-4</v>
      </c>
      <c r="GO250" s="51">
        <v>1.5588559960570729E-4</v>
      </c>
      <c r="GP250" s="51">
        <v>1.9184304582918992E-4</v>
      </c>
      <c r="GQ250" s="51">
        <v>1.7027123990385489E-4</v>
      </c>
      <c r="GR250" s="51">
        <v>1.2405495989880485E-4</v>
      </c>
      <c r="GS250" s="51">
        <v>1.6952869330346526E-4</v>
      </c>
      <c r="GT250" s="51">
        <v>3.3225563861870213E-4</v>
      </c>
      <c r="GU250" s="51">
        <v>4.4866219398433225E-5</v>
      </c>
      <c r="GV250" s="51">
        <v>1.441844360333262E-5</v>
      </c>
      <c r="GW250" s="51">
        <v>1.1302771971753007E-4</v>
      </c>
      <c r="GX250" s="51">
        <v>7.0873518578467448E-4</v>
      </c>
      <c r="GY250" s="51">
        <v>1.333590661803772E-4</v>
      </c>
      <c r="GZ250" s="51">
        <v>1.6092627818845476E-4</v>
      </c>
      <c r="HA250" s="51">
        <v>4.8490219814565716E-4</v>
      </c>
      <c r="HB250" s="51">
        <v>1.4004868424350379E-5</v>
      </c>
      <c r="HC250" s="369">
        <v>1.5400463252575498E-4</v>
      </c>
      <c r="HD250" s="369">
        <v>1.0655116626704633E-4</v>
      </c>
      <c r="HE250" s="369">
        <v>1.4819390010627879E-4</v>
      </c>
      <c r="HF250" s="369">
        <v>6.2574615738554057E-3</v>
      </c>
      <c r="HG250" s="369">
        <v>0.20331933438464705</v>
      </c>
      <c r="HH250" s="369">
        <v>5.5154288287921367E-4</v>
      </c>
      <c r="HI250" s="369">
        <v>6.6855591899690541E-4</v>
      </c>
      <c r="HJ250" s="369">
        <v>7.0255240566888808E-5</v>
      </c>
      <c r="HK250" s="369">
        <v>2.309844856477267E-4</v>
      </c>
      <c r="HL250" s="369">
        <v>1.285762382974979E-3</v>
      </c>
      <c r="HM250" s="369">
        <v>4.0070284484622478E-4</v>
      </c>
      <c r="HN250" s="369">
        <v>2.4628696369989638E-4</v>
      </c>
      <c r="HO250" s="369">
        <v>2.9674841851003788E-4</v>
      </c>
      <c r="HP250" s="369">
        <v>2.5674372058681752E-4</v>
      </c>
      <c r="HQ250" s="369">
        <v>1.3563023347857492E-3</v>
      </c>
      <c r="HR250" s="369">
        <v>3.8351315252583393E-3</v>
      </c>
      <c r="HS250" s="369">
        <v>1.330124768779973E-4</v>
      </c>
      <c r="HT250" s="369">
        <v>1.4117441272067005E-4</v>
      </c>
      <c r="HU250" s="369">
        <v>4.2661652396315313E-4</v>
      </c>
      <c r="HV250" s="369">
        <v>4.2695429372254727E-4</v>
      </c>
      <c r="HW250" s="369">
        <v>3.3674393314000583E-4</v>
      </c>
      <c r="HX250" s="369">
        <v>1.4446127765731592E-4</v>
      </c>
      <c r="HY250" s="369">
        <v>1.9553332595162191E-4</v>
      </c>
      <c r="HZ250" s="369">
        <v>1.5249835454710052E-4</v>
      </c>
      <c r="IA250" s="369">
        <v>1.2869999779084154E-4</v>
      </c>
      <c r="IB250" s="369">
        <v>1.76916344908487E-4</v>
      </c>
      <c r="IC250" s="369">
        <v>3.1889659926987644E-4</v>
      </c>
      <c r="ID250" s="369">
        <v>4.0907930785931674E-5</v>
      </c>
      <c r="IE250" s="369">
        <v>1.2121808501746744E-5</v>
      </c>
      <c r="IF250" s="369">
        <v>1.0905870165634105E-4</v>
      </c>
      <c r="IG250" s="369">
        <v>6.1743192112977705E-4</v>
      </c>
      <c r="IH250" s="369">
        <v>1.2162825332830164E-4</v>
      </c>
      <c r="II250" s="369">
        <v>1.3679740295862716E-4</v>
      </c>
      <c r="IJ250" s="369">
        <v>4.378001994444885E-4</v>
      </c>
      <c r="IK250" s="369">
        <v>7.8763639160160441E-6</v>
      </c>
      <c r="IL250" s="51">
        <v>1.3339931480011461E-4</v>
      </c>
      <c r="IM250" s="51">
        <v>9.4757894220146621E-5</v>
      </c>
      <c r="IN250" s="51">
        <v>1.4687126137175307E-4</v>
      </c>
      <c r="IO250" s="51">
        <v>5.9123998701246872E-3</v>
      </c>
      <c r="IP250" s="51">
        <v>0.21252132359583434</v>
      </c>
      <c r="IQ250" s="51">
        <v>4.2406290042240412E-4</v>
      </c>
      <c r="IR250" s="51">
        <v>5.7179477746936236E-4</v>
      </c>
      <c r="IS250" s="51">
        <v>4.8513582646005418E-5</v>
      </c>
      <c r="IT250" s="51">
        <v>2.1882114226730044E-4</v>
      </c>
      <c r="IU250" s="51">
        <v>1.4175220371924822E-3</v>
      </c>
      <c r="IV250" s="51">
        <v>2.867065616277131E-4</v>
      </c>
      <c r="IW250" s="51">
        <v>1.9208619503336698E-4</v>
      </c>
      <c r="IX250" s="51">
        <v>2.4576756450387044E-4</v>
      </c>
      <c r="IY250" s="51">
        <v>2.3681859384510685E-4</v>
      </c>
      <c r="IZ250" s="51">
        <v>1.2394753832191995E-3</v>
      </c>
      <c r="JA250" s="51">
        <v>3.9961249470412902E-3</v>
      </c>
      <c r="JB250" s="51">
        <v>1.2378281323235341E-4</v>
      </c>
      <c r="JC250" s="51">
        <v>1.267710485777384E-4</v>
      </c>
      <c r="JD250" s="51">
        <v>4.0056150729129368E-4</v>
      </c>
      <c r="JE250" s="51">
        <v>4.178970852708631E-4</v>
      </c>
      <c r="JF250" s="51">
        <v>3.2235569145341408E-4</v>
      </c>
      <c r="JG250" s="51">
        <v>1.2782997044566438E-4</v>
      </c>
      <c r="JH250" s="51">
        <v>1.8650877955971482E-4</v>
      </c>
      <c r="JI250" s="51">
        <v>1.425704549247515E-4</v>
      </c>
      <c r="JJ250" s="51">
        <v>1.2007829876603444E-4</v>
      </c>
      <c r="JK250" s="51">
        <v>1.739145824430743E-4</v>
      </c>
      <c r="JL250" s="51">
        <v>2.5411382204401081E-4</v>
      </c>
      <c r="JM250" s="51">
        <v>3.4182917754315082E-5</v>
      </c>
      <c r="JN250" s="51">
        <v>1.2627515109967345E-5</v>
      </c>
      <c r="JO250" s="51">
        <v>1.0990548238329164E-4</v>
      </c>
      <c r="JP250" s="51">
        <v>4.914928382433049E-4</v>
      </c>
      <c r="JQ250" s="51">
        <v>1.0797551613826568E-4</v>
      </c>
      <c r="JR250" s="51">
        <v>1.0773340403259493E-4</v>
      </c>
      <c r="JS250" s="51">
        <v>3.876767978919772E-4</v>
      </c>
      <c r="JT250" s="51">
        <v>4.190553805312319E-6</v>
      </c>
      <c r="JU250" s="369">
        <v>1.3700404211734629E-4</v>
      </c>
      <c r="JV250" s="369">
        <v>8.0512025933119602E-5</v>
      </c>
      <c r="JW250" s="369">
        <v>1.265535557902483E-4</v>
      </c>
      <c r="JX250" s="369">
        <v>7.7475180701269521E-3</v>
      </c>
      <c r="JY250" s="369">
        <v>0.2124916238208357</v>
      </c>
      <c r="JZ250" s="369">
        <v>4.5815861507099198E-4</v>
      </c>
      <c r="KA250" s="369">
        <v>5.1019310914859385E-4</v>
      </c>
      <c r="KB250" s="369">
        <v>4.4323051205322326E-5</v>
      </c>
      <c r="KC250" s="369">
        <v>2.1674793636474647E-4</v>
      </c>
      <c r="KD250" s="369">
        <v>1.1719813637134961E-3</v>
      </c>
      <c r="KE250" s="369">
        <v>3.1679150526564375E-4</v>
      </c>
      <c r="KF250" s="369">
        <v>1.8040992080753881E-4</v>
      </c>
      <c r="KG250" s="369">
        <v>2.1723693489210963E-4</v>
      </c>
      <c r="KH250" s="369">
        <v>2.4928425250295963E-4</v>
      </c>
      <c r="KI250" s="369">
        <v>1.4476404586172486E-3</v>
      </c>
      <c r="KJ250" s="369">
        <v>4.2254412280563194E-3</v>
      </c>
      <c r="KK250" s="369">
        <v>1.108592178832496E-4</v>
      </c>
      <c r="KL250" s="369">
        <v>1.207348023422433E-4</v>
      </c>
      <c r="KM250" s="369">
        <v>3.9639408381255087E-4</v>
      </c>
      <c r="KN250" s="369">
        <v>4.0511924331202261E-4</v>
      </c>
      <c r="KO250" s="369">
        <v>3.0200597126758333E-4</v>
      </c>
      <c r="KP250" s="369">
        <v>1.2288986223006815E-4</v>
      </c>
      <c r="KQ250" s="369">
        <v>1.9073120152835366E-4</v>
      </c>
      <c r="KR250" s="369">
        <v>1.3181903291836165E-4</v>
      </c>
      <c r="KS250" s="369">
        <v>1.2604230779067422E-4</v>
      </c>
      <c r="KT250" s="369">
        <v>1.5088935747822164E-4</v>
      </c>
      <c r="KU250" s="369">
        <v>2.4413515013460918E-4</v>
      </c>
      <c r="KV250" s="369">
        <v>3.1605487797990809E-5</v>
      </c>
      <c r="KW250" s="369">
        <v>1.0629495376617228E-5</v>
      </c>
      <c r="KX250" s="369">
        <v>1.0821460217821127E-4</v>
      </c>
      <c r="KY250" s="369">
        <v>4.1768141408051352E-4</v>
      </c>
      <c r="KZ250" s="369">
        <v>1.0070157045761879E-4</v>
      </c>
      <c r="LA250" s="369">
        <v>1.0441115925085716E-4</v>
      </c>
      <c r="LB250" s="369">
        <v>3.8572629849182335E-4</v>
      </c>
      <c r="LC250" s="369">
        <v>1.7423773808155743E-6</v>
      </c>
      <c r="LD250" s="51">
        <v>1.3665304017410504E-4</v>
      </c>
      <c r="LE250" s="51">
        <v>6.7207775143153612E-5</v>
      </c>
      <c r="LF250" s="51">
        <v>1.2661946847742942E-4</v>
      </c>
      <c r="LG250" s="51">
        <v>8.0674767579125423E-3</v>
      </c>
      <c r="LH250" s="51">
        <v>0.19919872405660988</v>
      </c>
      <c r="LI250" s="51">
        <v>3.9360973840389543E-4</v>
      </c>
      <c r="LJ250" s="51">
        <v>5.2196469456732345E-4</v>
      </c>
      <c r="LK250" s="51">
        <v>4.4552105962184356E-5</v>
      </c>
      <c r="LL250" s="51">
        <v>2.0585523420311135E-4</v>
      </c>
      <c r="LM250" s="51">
        <v>8.9347000285674712E-4</v>
      </c>
      <c r="LN250" s="51">
        <v>2.3703837445994378E-4</v>
      </c>
      <c r="LO250" s="51">
        <v>1.6655838532558329E-4</v>
      </c>
      <c r="LP250" s="51">
        <v>2.0286145656386517E-4</v>
      </c>
      <c r="LQ250" s="51">
        <v>2.4904348933339987E-4</v>
      </c>
      <c r="LR250" s="51">
        <v>1.5092957476065625E-3</v>
      </c>
      <c r="LS250" s="51">
        <v>4.0042043794573231E-3</v>
      </c>
      <c r="LT250" s="51">
        <v>9.4824985525282447E-5</v>
      </c>
      <c r="LU250" s="51">
        <v>1.1226889627305503E-4</v>
      </c>
      <c r="LV250" s="51">
        <v>3.8275940661020372E-4</v>
      </c>
      <c r="LW250" s="51">
        <v>3.5689072000124E-4</v>
      </c>
      <c r="LX250" s="51">
        <v>2.861773512268855E-4</v>
      </c>
      <c r="LY250" s="51">
        <v>1.1991383190047655E-4</v>
      </c>
      <c r="LZ250" s="51">
        <v>2.0409976684742691E-4</v>
      </c>
      <c r="MA250" s="51">
        <v>1.1434316828095147E-4</v>
      </c>
      <c r="MB250" s="51">
        <v>1.215987371418894E-4</v>
      </c>
      <c r="MC250" s="51">
        <v>1.3978130562816615E-4</v>
      </c>
      <c r="MD250" s="51">
        <v>2.4540613155462672E-4</v>
      </c>
      <c r="ME250" s="51">
        <v>2.9444708942250311E-5</v>
      </c>
      <c r="MF250" s="51">
        <v>9.6759200658751005E-6</v>
      </c>
      <c r="MG250" s="51">
        <v>9.6365554594749238E-5</v>
      </c>
      <c r="MH250" s="51">
        <v>3.333087019648294E-4</v>
      </c>
      <c r="MI250" s="51">
        <v>9.0275952080584929E-5</v>
      </c>
      <c r="MJ250" s="51">
        <v>1.0445327656044329E-4</v>
      </c>
      <c r="MK250" s="51">
        <v>3.7935872922319978E-4</v>
      </c>
      <c r="ML250" s="51">
        <v>2.8965793374609713E-6</v>
      </c>
      <c r="MM250" s="369">
        <v>1.3463198663207041E-4</v>
      </c>
      <c r="MN250" s="369">
        <v>5.6637034043519177E-5</v>
      </c>
      <c r="MO250" s="369">
        <v>1.2050814844016547E-4</v>
      </c>
      <c r="MP250" s="369">
        <v>9.5262975732556803E-3</v>
      </c>
      <c r="MQ250" s="369">
        <v>0.20442797347773137</v>
      </c>
      <c r="MR250" s="369">
        <v>3.9962747905480304E-4</v>
      </c>
      <c r="MS250" s="369">
        <v>6.0380841725760288E-4</v>
      </c>
      <c r="MT250" s="369">
        <v>4.0608507804462733E-5</v>
      </c>
      <c r="MU250" s="369">
        <v>2.0701295665958257E-4</v>
      </c>
      <c r="MV250" s="369">
        <v>8.6266135036232707E-4</v>
      </c>
      <c r="MW250" s="369">
        <v>2.34157470916351E-4</v>
      </c>
      <c r="MX250" s="369">
        <v>1.5592834414048908E-4</v>
      </c>
      <c r="MY250" s="369">
        <v>1.8940172839037258E-4</v>
      </c>
      <c r="MZ250" s="369">
        <v>2.5582075266553556E-4</v>
      </c>
      <c r="NA250" s="369">
        <v>1.6217144657464364E-3</v>
      </c>
      <c r="NB250" s="369">
        <v>4.1667283777180519E-3</v>
      </c>
      <c r="NC250" s="369">
        <v>8.5904903608815251E-5</v>
      </c>
      <c r="ND250" s="369">
        <v>1.0606949181066343E-4</v>
      </c>
      <c r="NE250" s="369">
        <v>4.1326556096811317E-4</v>
      </c>
      <c r="NF250" s="369">
        <v>3.3367058932062338E-4</v>
      </c>
      <c r="NG250" s="369">
        <v>2.6054577190154593E-4</v>
      </c>
      <c r="NH250" s="369">
        <v>1.2086253755096024E-4</v>
      </c>
      <c r="NI250" s="369">
        <v>2.1726074613623143E-4</v>
      </c>
      <c r="NJ250" s="369">
        <v>1.1486593480279532E-4</v>
      </c>
      <c r="NK250" s="369">
        <v>1.2658330506870659E-4</v>
      </c>
      <c r="NL250" s="369">
        <v>1.3425779829185044E-4</v>
      </c>
      <c r="NM250" s="369">
        <v>2.4241310550211561E-4</v>
      </c>
      <c r="NN250" s="369">
        <v>2.9788480099574073E-5</v>
      </c>
      <c r="NO250" s="369">
        <v>8.5317750466355251E-6</v>
      </c>
      <c r="NP250" s="369">
        <v>9.1822744288618221E-5</v>
      </c>
      <c r="NQ250" s="369">
        <v>4.5142361623593067E-4</v>
      </c>
      <c r="NR250" s="369">
        <v>9.7527443908551549E-5</v>
      </c>
      <c r="NS250" s="369">
        <v>1.1554928704346745E-4</v>
      </c>
      <c r="NT250" s="369">
        <v>4.0013124340503286E-4</v>
      </c>
      <c r="NU250" s="369">
        <v>3.8165549151742457E-6</v>
      </c>
      <c r="NV250" s="51">
        <v>1.5570713123471457E-4</v>
      </c>
      <c r="NW250" s="51">
        <v>5.6508709887767169E-5</v>
      </c>
      <c r="NX250" s="51">
        <v>1.3126409830319604E-4</v>
      </c>
      <c r="NY250" s="51">
        <v>1.1271418573129381E-2</v>
      </c>
      <c r="NZ250" s="51">
        <v>0.21447367283365443</v>
      </c>
      <c r="OA250" s="51">
        <v>4.7536646536730607E-4</v>
      </c>
      <c r="OB250" s="51">
        <v>7.3260060095727778E-4</v>
      </c>
      <c r="OC250" s="51">
        <v>3.6543141859314699E-5</v>
      </c>
      <c r="OD250" s="51">
        <v>2.3104720184616127E-4</v>
      </c>
      <c r="OE250" s="51">
        <v>9.3247881851012582E-4</v>
      </c>
      <c r="OF250" s="51">
        <v>2.452961003751897E-4</v>
      </c>
      <c r="OG250" s="51">
        <v>1.5018437880181E-4</v>
      </c>
      <c r="OH250" s="51">
        <v>1.9071683778209016E-4</v>
      </c>
      <c r="OI250" s="51">
        <v>2.8080620228069342E-4</v>
      </c>
      <c r="OJ250" s="51">
        <v>1.7613439830173937E-3</v>
      </c>
      <c r="OK250" s="51">
        <v>4.9746379084470334E-3</v>
      </c>
      <c r="OL250" s="51">
        <v>8.6643875747309729E-5</v>
      </c>
      <c r="OM250" s="51">
        <v>1.0901686935004073E-4</v>
      </c>
      <c r="ON250" s="51">
        <v>3.8829797143566532E-4</v>
      </c>
      <c r="OO250" s="51">
        <v>3.3855919952197717E-4</v>
      </c>
      <c r="OP250" s="51">
        <v>2.6488718442131557E-4</v>
      </c>
      <c r="OQ250" s="51">
        <v>1.3019866115536436E-4</v>
      </c>
      <c r="OR250" s="51">
        <v>2.1547133994231655E-4</v>
      </c>
      <c r="OS250" s="51">
        <v>1.0769916352331932E-4</v>
      </c>
      <c r="OT250" s="51">
        <v>1.2809791130566673E-4</v>
      </c>
      <c r="OU250" s="51">
        <v>1.5280593311596969E-4</v>
      </c>
      <c r="OV250" s="51">
        <v>2.3472159141798454E-4</v>
      </c>
      <c r="OW250" s="51">
        <v>3.0259004861198923E-5</v>
      </c>
      <c r="OX250" s="51">
        <v>9.1067888523391812E-6</v>
      </c>
      <c r="OY250" s="51">
        <v>9.0971032462236763E-5</v>
      </c>
      <c r="OZ250" s="51">
        <v>5.7699457908129935E-4</v>
      </c>
      <c r="PA250" s="51">
        <v>9.7522351696292266E-5</v>
      </c>
      <c r="PB250" s="51">
        <v>1.2478225795235282E-4</v>
      </c>
      <c r="PC250" s="51">
        <v>4.2665129766077787E-4</v>
      </c>
      <c r="PD250" s="51">
        <v>1.5964564062543682E-6</v>
      </c>
      <c r="PE250" s="369">
        <v>1.5465834082552737E-4</v>
      </c>
      <c r="PF250" s="369">
        <v>5.8218598196472179E-5</v>
      </c>
      <c r="PG250" s="369">
        <v>1.3078601934432132E-4</v>
      </c>
      <c r="PH250" s="369">
        <v>1.2323581264209023E-2</v>
      </c>
      <c r="PI250" s="369">
        <v>0.22047108079031275</v>
      </c>
      <c r="PJ250" s="369">
        <v>4.7975197907226168E-4</v>
      </c>
      <c r="PK250" s="369">
        <v>6.6494627826745934E-4</v>
      </c>
      <c r="PL250" s="369">
        <v>4.1011892454201215E-5</v>
      </c>
      <c r="PM250" s="369">
        <v>2.4136198618289898E-4</v>
      </c>
      <c r="PN250" s="369">
        <v>9.2758314672373239E-4</v>
      </c>
      <c r="PO250" s="369">
        <v>2.4821838111310361E-4</v>
      </c>
      <c r="PP250" s="369">
        <v>1.4415589351753687E-4</v>
      </c>
      <c r="PQ250" s="369">
        <v>1.8408237925868613E-4</v>
      </c>
      <c r="PR250" s="369">
        <v>2.8485982524787296E-4</v>
      </c>
      <c r="PS250" s="369">
        <v>1.8920140379627289E-3</v>
      </c>
      <c r="PT250" s="369">
        <v>5.3675182522249544E-3</v>
      </c>
      <c r="PU250" s="369">
        <v>8.6383124985622739E-5</v>
      </c>
      <c r="PV250" s="369">
        <v>1.0597932557149448E-4</v>
      </c>
      <c r="PW250" s="369">
        <v>3.7195544015507199E-4</v>
      </c>
      <c r="PX250" s="369">
        <v>3.2227041428433355E-4</v>
      </c>
      <c r="PY250" s="369">
        <v>2.6995282306421217E-4</v>
      </c>
      <c r="PZ250" s="369">
        <v>1.2371875857886149E-4</v>
      </c>
      <c r="QA250" s="369">
        <v>2.4485386569249253E-4</v>
      </c>
      <c r="QB250" s="369">
        <v>9.5471555846142762E-5</v>
      </c>
      <c r="QC250" s="369">
        <v>1.379839955513501E-4</v>
      </c>
      <c r="QD250" s="369">
        <v>1.6401023553749033E-4</v>
      </c>
      <c r="QE250" s="369">
        <v>2.3294447929848218E-4</v>
      </c>
      <c r="QF250" s="369">
        <v>3.3543452616202419E-5</v>
      </c>
      <c r="QG250" s="369">
        <v>9.7232594563114244E-6</v>
      </c>
      <c r="QH250" s="369">
        <v>9.416281977328472E-5</v>
      </c>
      <c r="QI250" s="369">
        <v>7.3237159825786512E-4</v>
      </c>
      <c r="QJ250" s="369">
        <v>1.0759861055270287E-4</v>
      </c>
      <c r="QK250" s="369">
        <v>2.3963191722879996E-4</v>
      </c>
      <c r="QL250" s="369">
        <v>4.3955919258967761E-4</v>
      </c>
      <c r="QM250" s="369">
        <v>1.2863230080232003E-6</v>
      </c>
      <c r="QN250" s="51">
        <v>1.5773488764909437E-4</v>
      </c>
      <c r="QO250" s="51">
        <v>4.9266490492015919E-5</v>
      </c>
      <c r="QP250" s="51">
        <v>1.2492883306198282E-4</v>
      </c>
      <c r="QQ250" s="51">
        <v>1.342681668743026E-2</v>
      </c>
      <c r="QR250" s="51">
        <v>0.23141611410912583</v>
      </c>
      <c r="QS250" s="51">
        <v>5.2536774551951364E-4</v>
      </c>
      <c r="QT250" s="51">
        <v>6.4585307695598461E-4</v>
      </c>
      <c r="QU250" s="51">
        <v>3.6423667203337962E-5</v>
      </c>
      <c r="QV250" s="51">
        <v>2.4682964970818293E-4</v>
      </c>
      <c r="QW250" s="51">
        <v>1.0572424069171149E-3</v>
      </c>
      <c r="QX250" s="51">
        <v>2.4608330689293833E-4</v>
      </c>
      <c r="QY250" s="51">
        <v>1.4256936154459778E-4</v>
      </c>
      <c r="QZ250" s="51">
        <v>1.8105738484178478E-4</v>
      </c>
      <c r="RA250" s="51">
        <v>3.0104604840911305E-4</v>
      </c>
      <c r="RB250" s="51">
        <v>2.0988254949153447E-3</v>
      </c>
      <c r="RC250" s="51">
        <v>5.8270700107294401E-3</v>
      </c>
      <c r="RD250" s="51">
        <v>7.627475351697658E-5</v>
      </c>
      <c r="RE250" s="51">
        <v>1.0671395186920587E-4</v>
      </c>
      <c r="RF250" s="51">
        <v>3.8007792375769641E-4</v>
      </c>
      <c r="RG250" s="51">
        <v>2.9044047930210548E-4</v>
      </c>
      <c r="RH250" s="51">
        <v>2.328966151562348E-4</v>
      </c>
      <c r="RI250" s="51">
        <v>1.2048817981146287E-4</v>
      </c>
      <c r="RJ250" s="51">
        <v>2.246720101906618E-4</v>
      </c>
      <c r="RK250" s="51">
        <v>9.0941944908523492E-5</v>
      </c>
      <c r="RL250" s="51">
        <v>1.3677458498276434E-4</v>
      </c>
      <c r="RM250" s="51">
        <v>1.8575155857455321E-4</v>
      </c>
      <c r="RN250" s="51">
        <v>1.9109212065448894E-4</v>
      </c>
      <c r="RO250" s="51">
        <v>3.5758044050079379E-5</v>
      </c>
      <c r="RP250" s="51">
        <v>9.9481352319102954E-6</v>
      </c>
      <c r="RQ250" s="51">
        <v>9.2896863482247103E-5</v>
      </c>
      <c r="RR250" s="51">
        <v>7.3636844746246492E-4</v>
      </c>
      <c r="RS250" s="51">
        <v>1.1595338654865118E-4</v>
      </c>
      <c r="RT250" s="51">
        <v>2.7772260738226693E-4</v>
      </c>
      <c r="RU250" s="51">
        <v>4.2201313079829331E-4</v>
      </c>
      <c r="RV250" s="51">
        <v>1.6233190060972837E-6</v>
      </c>
      <c r="RW250" s="369">
        <v>1.5530335773939697E-4</v>
      </c>
      <c r="RX250" s="369">
        <v>5.5333302447213697E-5</v>
      </c>
      <c r="RY250" s="369">
        <v>1.2072781607763373E-4</v>
      </c>
      <c r="RZ250" s="369">
        <v>1.4065900425553814E-2</v>
      </c>
      <c r="SA250" s="369">
        <v>0.23719210002839675</v>
      </c>
      <c r="SB250" s="369">
        <v>5.5847648297958571E-4</v>
      </c>
      <c r="SC250" s="369">
        <v>7.0580581272147865E-4</v>
      </c>
      <c r="SD250" s="369">
        <v>4.6875372921165195E-5</v>
      </c>
      <c r="SE250" s="369">
        <v>2.7658878135601719E-4</v>
      </c>
      <c r="SF250" s="369">
        <v>1.1723566131103598E-3</v>
      </c>
      <c r="SG250" s="369">
        <v>2.5770776364351911E-4</v>
      </c>
      <c r="SH250" s="369">
        <v>1.2941199426213902E-4</v>
      </c>
      <c r="SI250" s="369">
        <v>1.897384719902393E-4</v>
      </c>
      <c r="SJ250" s="369">
        <v>3.2078733699136364E-4</v>
      </c>
      <c r="SK250" s="369">
        <v>2.4870571003160948E-3</v>
      </c>
      <c r="SL250" s="369">
        <v>5.966763517254719E-3</v>
      </c>
      <c r="SM250" s="369">
        <v>7.1952956585001293E-5</v>
      </c>
      <c r="SN250" s="369">
        <v>1.0551120495062123E-4</v>
      </c>
      <c r="SO250" s="369">
        <v>3.4656689997388239E-4</v>
      </c>
      <c r="SP250" s="369">
        <v>2.6519580120187218E-4</v>
      </c>
      <c r="SQ250" s="369">
        <v>2.147761107073208E-4</v>
      </c>
      <c r="SR250" s="369">
        <v>1.0846759553465752E-4</v>
      </c>
      <c r="SS250" s="369">
        <v>2.4703375994623075E-4</v>
      </c>
      <c r="ST250" s="369">
        <v>9.2867776097443178E-5</v>
      </c>
      <c r="SU250" s="369">
        <v>1.4261560490418191E-4</v>
      </c>
      <c r="SV250" s="369">
        <v>1.9212725570943054E-4</v>
      </c>
      <c r="SW250" s="369">
        <v>1.5602655484704523E-4</v>
      </c>
      <c r="SX250" s="369">
        <v>3.1853629392605323E-5</v>
      </c>
      <c r="SY250" s="369">
        <v>9.4953779791283327E-6</v>
      </c>
      <c r="SZ250" s="369">
        <v>9.3320245843320901E-5</v>
      </c>
      <c r="TA250" s="369">
        <v>6.2274258757096781E-4</v>
      </c>
      <c r="TB250" s="369">
        <v>1.1052561084710592E-4</v>
      </c>
      <c r="TC250" s="369">
        <v>2.5323671807534203E-4</v>
      </c>
      <c r="TD250" s="369">
        <v>3.8770983290902644E-4</v>
      </c>
      <c r="TE250" s="369">
        <v>1.9153245122551442E-6</v>
      </c>
    </row>
    <row r="251" spans="1:525" x14ac:dyDescent="0.3">
      <c r="A251" s="369">
        <v>1.5854120563054735E-3</v>
      </c>
      <c r="B251" s="369">
        <v>1.9372669315547218E-3</v>
      </c>
      <c r="C251" s="369">
        <v>1.5109694307483387E-3</v>
      </c>
      <c r="D251" s="369">
        <v>1.4704126499008473E-3</v>
      </c>
      <c r="E251" s="369">
        <v>2.2638604998797161E-3</v>
      </c>
      <c r="F251" s="369">
        <v>0.18766246352154509</v>
      </c>
      <c r="G251" s="369">
        <v>1.1285934895838611E-2</v>
      </c>
      <c r="H251" s="369">
        <v>4.0270074714294992E-4</v>
      </c>
      <c r="I251" s="369">
        <v>1.5260781808621442E-3</v>
      </c>
      <c r="J251" s="369">
        <v>2.6940986471026898E-3</v>
      </c>
      <c r="K251" s="369">
        <v>6.4729995043796094E-3</v>
      </c>
      <c r="L251" s="369">
        <v>2.4399371757996831E-3</v>
      </c>
      <c r="M251" s="369">
        <v>2.8698769946079931E-3</v>
      </c>
      <c r="N251" s="369">
        <v>1.9520400861010752E-3</v>
      </c>
      <c r="O251" s="369">
        <v>3.2373077654001968E-3</v>
      </c>
      <c r="P251" s="369">
        <v>7.3104967051985797E-2</v>
      </c>
      <c r="Q251" s="369">
        <v>7.9077985449809113E-4</v>
      </c>
      <c r="R251" s="369">
        <v>3.4793218655504332E-2</v>
      </c>
      <c r="S251" s="369">
        <v>8.3109222050479202E-4</v>
      </c>
      <c r="T251" s="369">
        <v>1.8915182425064377E-3</v>
      </c>
      <c r="U251" s="369">
        <v>1.6777090231578796E-3</v>
      </c>
      <c r="V251" s="369">
        <v>2.4467002875829505E-3</v>
      </c>
      <c r="W251" s="369">
        <v>1.4366947664089396E-3</v>
      </c>
      <c r="X251" s="369">
        <v>6.1130849376139329E-4</v>
      </c>
      <c r="Y251" s="369">
        <v>4.2525101999388618E-4</v>
      </c>
      <c r="Z251" s="369">
        <v>4.9451644248629028E-3</v>
      </c>
      <c r="AA251" s="369">
        <v>7.7032176270857048E-4</v>
      </c>
      <c r="AB251" s="369">
        <v>6.6277970107992226E-4</v>
      </c>
      <c r="AC251" s="369">
        <v>2.1594611094656498E-3</v>
      </c>
      <c r="AD251" s="369">
        <v>8.8189784364498523E-4</v>
      </c>
      <c r="AE251" s="369">
        <v>1.4220566820098181E-3</v>
      </c>
      <c r="AF251" s="369">
        <v>1.0843482717648358E-3</v>
      </c>
      <c r="AG251" s="369">
        <v>1.0809876509316977E-3</v>
      </c>
      <c r="AH251" s="369">
        <v>2.90503343824475E-3</v>
      </c>
      <c r="AI251" s="369">
        <v>3.0535522605761685E-4</v>
      </c>
      <c r="AJ251" s="51">
        <v>1.6264954102320399E-3</v>
      </c>
      <c r="AK251" s="51">
        <v>1.9876245790317855E-3</v>
      </c>
      <c r="AL251" s="51">
        <v>1.5121537014727603E-3</v>
      </c>
      <c r="AM251" s="51">
        <v>1.5343477477995934E-3</v>
      </c>
      <c r="AN251" s="51">
        <v>2.2208667191609788E-3</v>
      </c>
      <c r="AO251" s="51">
        <v>0.18764137807355993</v>
      </c>
      <c r="AP251" s="51">
        <v>1.1115457664165548E-2</v>
      </c>
      <c r="AQ251" s="51">
        <v>4.2184782033965177E-4</v>
      </c>
      <c r="AR251" s="51">
        <v>1.5734235969901852E-3</v>
      </c>
      <c r="AS251" s="51">
        <v>2.6844295992143785E-3</v>
      </c>
      <c r="AT251" s="51">
        <v>6.6653372488129411E-3</v>
      </c>
      <c r="AU251" s="51">
        <v>2.5258977565272849E-3</v>
      </c>
      <c r="AV251" s="51">
        <v>2.8971415482745471E-3</v>
      </c>
      <c r="AW251" s="51">
        <v>1.8731935664360756E-3</v>
      </c>
      <c r="AX251" s="51">
        <v>3.111174644032268E-3</v>
      </c>
      <c r="AY251" s="51">
        <v>7.2952191248052953E-2</v>
      </c>
      <c r="AZ251" s="51">
        <v>8.3156896070871926E-4</v>
      </c>
      <c r="BA251" s="51">
        <v>3.5583318824344005E-2</v>
      </c>
      <c r="BB251" s="51">
        <v>8.1666973090193935E-4</v>
      </c>
      <c r="BC251" s="51">
        <v>1.7167941968089131E-3</v>
      </c>
      <c r="BD251" s="51">
        <v>1.5320568455840671E-3</v>
      </c>
      <c r="BE251" s="51">
        <v>2.306701636953728E-3</v>
      </c>
      <c r="BF251" s="51">
        <v>1.3767897423327144E-3</v>
      </c>
      <c r="BG251" s="51">
        <v>5.9580459678112551E-4</v>
      </c>
      <c r="BH251" s="51">
        <v>4.3006746268058163E-4</v>
      </c>
      <c r="BI251" s="51">
        <v>4.3435893537226858E-3</v>
      </c>
      <c r="BJ251" s="51">
        <v>7.3055720357837123E-4</v>
      </c>
      <c r="BK251" s="51">
        <v>6.2558080526987361E-4</v>
      </c>
      <c r="BL251" s="51">
        <v>2.2383817850090471E-3</v>
      </c>
      <c r="BM251" s="51">
        <v>9.3620796450020875E-4</v>
      </c>
      <c r="BN251" s="51">
        <v>1.3865590771001959E-3</v>
      </c>
      <c r="BO251" s="51">
        <v>1.1445337501331746E-3</v>
      </c>
      <c r="BP251" s="51">
        <v>9.4062578003995488E-4</v>
      </c>
      <c r="BQ251" s="51">
        <v>2.8300295293939037E-3</v>
      </c>
      <c r="BR251" s="51">
        <v>3.021707182746503E-4</v>
      </c>
      <c r="BS251" s="369">
        <v>1.6273332763482417E-3</v>
      </c>
      <c r="BT251" s="369">
        <v>2.0576401404737792E-3</v>
      </c>
      <c r="BU251" s="369">
        <v>1.5408064559006558E-3</v>
      </c>
      <c r="BV251" s="369">
        <v>1.571585563034976E-3</v>
      </c>
      <c r="BW251" s="369">
        <v>2.2241549543397508E-3</v>
      </c>
      <c r="BX251" s="369">
        <v>0.192609041398843</v>
      </c>
      <c r="BY251" s="369">
        <v>1.0919704014823122E-2</v>
      </c>
      <c r="BZ251" s="369">
        <v>4.4437752119223019E-4</v>
      </c>
      <c r="CA251" s="369">
        <v>1.5841198283683133E-3</v>
      </c>
      <c r="CB251" s="369">
        <v>2.7009875382115675E-3</v>
      </c>
      <c r="CC251" s="369">
        <v>6.7057045312916529E-3</v>
      </c>
      <c r="CD251" s="369">
        <v>2.6185927168843612E-3</v>
      </c>
      <c r="CE251" s="369">
        <v>2.862237574366093E-3</v>
      </c>
      <c r="CF251" s="369">
        <v>1.8552082834878494E-3</v>
      </c>
      <c r="CG251" s="369">
        <v>3.0464991892549731E-3</v>
      </c>
      <c r="CH251" s="369">
        <v>7.1301105013501079E-2</v>
      </c>
      <c r="CI251" s="369">
        <v>7.9572324322962841E-4</v>
      </c>
      <c r="CJ251" s="369">
        <v>3.4417352251205097E-2</v>
      </c>
      <c r="CK251" s="369">
        <v>7.8380379276245032E-4</v>
      </c>
      <c r="CL251" s="369">
        <v>1.6183202978893934E-3</v>
      </c>
      <c r="CM251" s="369">
        <v>1.4871622110450241E-3</v>
      </c>
      <c r="CN251" s="369">
        <v>2.2552548765690391E-3</v>
      </c>
      <c r="CO251" s="369">
        <v>1.3113969612960402E-3</v>
      </c>
      <c r="CP251" s="369">
        <v>5.2866374937038797E-4</v>
      </c>
      <c r="CQ251" s="369">
        <v>3.857840303613724E-4</v>
      </c>
      <c r="CR251" s="369">
        <v>4.2001542783742353E-3</v>
      </c>
      <c r="CS251" s="369">
        <v>7.6186120750263754E-4</v>
      </c>
      <c r="CT251" s="369">
        <v>6.0343932847061973E-4</v>
      </c>
      <c r="CU251" s="369">
        <v>2.170557210173809E-3</v>
      </c>
      <c r="CV251" s="369">
        <v>9.1542792688514482E-4</v>
      </c>
      <c r="CW251" s="369">
        <v>1.4074769827728368E-3</v>
      </c>
      <c r="CX251" s="369">
        <v>1.1697975070614674E-3</v>
      </c>
      <c r="CY251" s="369">
        <v>1.0160725635295893E-3</v>
      </c>
      <c r="CZ251" s="369">
        <v>2.7931567513529557E-3</v>
      </c>
      <c r="DA251" s="369">
        <v>2.5852909768355831E-4</v>
      </c>
      <c r="DB251" s="51">
        <v>1.691277774137499E-3</v>
      </c>
      <c r="DC251" s="51">
        <v>2.1492822363306657E-3</v>
      </c>
      <c r="DD251" s="51">
        <v>1.5892488754477288E-3</v>
      </c>
      <c r="DE251" s="51">
        <v>1.4863817441717942E-3</v>
      </c>
      <c r="DF251" s="51">
        <v>2.0147237108183802E-3</v>
      </c>
      <c r="DG251" s="51">
        <v>0.19633591930405764</v>
      </c>
      <c r="DH251" s="51">
        <v>1.0755123489482623E-2</v>
      </c>
      <c r="DI251" s="51">
        <v>4.3192282394933796E-4</v>
      </c>
      <c r="DJ251" s="51">
        <v>1.5166459850025509E-3</v>
      </c>
      <c r="DK251" s="51">
        <v>2.752335702007763E-3</v>
      </c>
      <c r="DL251" s="51">
        <v>6.4160383868156912E-3</v>
      </c>
      <c r="DM251" s="51">
        <v>2.7036478559921526E-3</v>
      </c>
      <c r="DN251" s="51">
        <v>2.9583426758068932E-3</v>
      </c>
      <c r="DO251" s="51">
        <v>1.8000603148655614E-3</v>
      </c>
      <c r="DP251" s="51">
        <v>2.8796031514282958E-3</v>
      </c>
      <c r="DQ251" s="51">
        <v>7.3616691850404883E-2</v>
      </c>
      <c r="DR251" s="51">
        <v>8.1000983736132187E-4</v>
      </c>
      <c r="DS251" s="51">
        <v>3.311746022680162E-2</v>
      </c>
      <c r="DT251" s="51">
        <v>7.905328096357116E-4</v>
      </c>
      <c r="DU251" s="51">
        <v>1.6383217902596822E-3</v>
      </c>
      <c r="DV251" s="51">
        <v>1.5569274430886286E-3</v>
      </c>
      <c r="DW251" s="51">
        <v>2.1496024741273069E-3</v>
      </c>
      <c r="DX251" s="51">
        <v>1.3128509153545703E-3</v>
      </c>
      <c r="DY251" s="51">
        <v>5.3612659832672318E-4</v>
      </c>
      <c r="DZ251" s="51">
        <v>4.0153800127688859E-4</v>
      </c>
      <c r="EA251" s="51">
        <v>3.9442405711805784E-3</v>
      </c>
      <c r="EB251" s="51">
        <v>7.343933146773886E-4</v>
      </c>
      <c r="EC251" s="51">
        <v>5.5211298515981321E-4</v>
      </c>
      <c r="ED251" s="51">
        <v>2.3428617344793258E-3</v>
      </c>
      <c r="EE251" s="51">
        <v>8.9336779247748701E-4</v>
      </c>
      <c r="EF251" s="51">
        <v>1.4260142913963823E-3</v>
      </c>
      <c r="EG251" s="51">
        <v>1.5342102327092039E-3</v>
      </c>
      <c r="EH251" s="51">
        <v>1.0267491850083175E-3</v>
      </c>
      <c r="EI251" s="51">
        <v>2.6729996943621547E-3</v>
      </c>
      <c r="EJ251" s="51">
        <v>3.1687648844526005E-4</v>
      </c>
      <c r="EK251" s="369">
        <v>1.8014370928082536E-3</v>
      </c>
      <c r="EL251" s="369">
        <v>1.974030877629832E-3</v>
      </c>
      <c r="EM251" s="369">
        <v>1.5445925008437135E-3</v>
      </c>
      <c r="EN251" s="369">
        <v>1.3303571915402491E-3</v>
      </c>
      <c r="EO251" s="369">
        <v>1.822094258698663E-3</v>
      </c>
      <c r="EP251" s="369">
        <v>0.19694665930496424</v>
      </c>
      <c r="EQ251" s="369">
        <v>1.0764675574068157E-2</v>
      </c>
      <c r="ER251" s="369">
        <v>3.0614319433513472E-4</v>
      </c>
      <c r="ES251" s="369">
        <v>1.4593822786721988E-3</v>
      </c>
      <c r="ET251" s="369">
        <v>2.917514637960578E-3</v>
      </c>
      <c r="EU251" s="369">
        <v>5.9431311799156379E-3</v>
      </c>
      <c r="EV251" s="369">
        <v>2.7041114533504829E-3</v>
      </c>
      <c r="EW251" s="369">
        <v>2.9019661696845734E-3</v>
      </c>
      <c r="EX251" s="369">
        <v>1.6355723512801548E-3</v>
      </c>
      <c r="EY251" s="369">
        <v>2.8866070131116691E-3</v>
      </c>
      <c r="EZ251" s="369">
        <v>7.0537412685043821E-2</v>
      </c>
      <c r="FA251" s="369">
        <v>8.152208378196527E-4</v>
      </c>
      <c r="FB251" s="369">
        <v>3.2803897173888603E-2</v>
      </c>
      <c r="FC251" s="369">
        <v>7.2068149155531298E-4</v>
      </c>
      <c r="FD251" s="369">
        <v>1.5555640048695912E-3</v>
      </c>
      <c r="FE251" s="369">
        <v>1.457955717260675E-3</v>
      </c>
      <c r="FF251" s="369">
        <v>2.1288713522513206E-3</v>
      </c>
      <c r="FG251" s="369">
        <v>1.291496451952335E-3</v>
      </c>
      <c r="FH251" s="369">
        <v>5.1036389704168833E-4</v>
      </c>
      <c r="FI251" s="369">
        <v>3.7017870464799287E-4</v>
      </c>
      <c r="FJ251" s="369">
        <v>3.7378635611938151E-3</v>
      </c>
      <c r="FK251" s="369">
        <v>7.8672175334415105E-4</v>
      </c>
      <c r="FL251" s="369">
        <v>4.7901307684977863E-4</v>
      </c>
      <c r="FM251" s="369">
        <v>2.2518692774295781E-3</v>
      </c>
      <c r="FN251" s="369">
        <v>8.7568635393299942E-4</v>
      </c>
      <c r="FO251" s="369">
        <v>1.4310404658711643E-3</v>
      </c>
      <c r="FP251" s="369">
        <v>1.8097389638872274E-3</v>
      </c>
      <c r="FQ251" s="369">
        <v>9.8768808026640856E-4</v>
      </c>
      <c r="FR251" s="369">
        <v>2.7297358583426214E-3</v>
      </c>
      <c r="FS251" s="369">
        <v>3.3441735566228906E-4</v>
      </c>
      <c r="FT251" s="51">
        <v>1.9315235285140332E-3</v>
      </c>
      <c r="FU251" s="51">
        <v>1.7672526217675812E-3</v>
      </c>
      <c r="FV251" s="51">
        <v>1.6688955657774239E-3</v>
      </c>
      <c r="FW251" s="51">
        <v>1.3500346283103497E-3</v>
      </c>
      <c r="FX251" s="51">
        <v>1.8961086426366766E-3</v>
      </c>
      <c r="FY251" s="51">
        <v>0.20657413744692812</v>
      </c>
      <c r="FZ251" s="51">
        <v>1.0207594541756992E-2</v>
      </c>
      <c r="GA251" s="51">
        <v>2.9284593356687129E-4</v>
      </c>
      <c r="GB251" s="51">
        <v>1.4369472379145865E-3</v>
      </c>
      <c r="GC251" s="51">
        <v>2.9610979188979957E-3</v>
      </c>
      <c r="GD251" s="51">
        <v>5.8878193564291985E-3</v>
      </c>
      <c r="GE251" s="51">
        <v>2.6864287931084576E-3</v>
      </c>
      <c r="GF251" s="51">
        <v>2.7403005053368039E-3</v>
      </c>
      <c r="GG251" s="51">
        <v>1.4549917889181115E-3</v>
      </c>
      <c r="GH251" s="51">
        <v>2.7032209708506699E-3</v>
      </c>
      <c r="GI251" s="51">
        <v>7.4100754473571409E-2</v>
      </c>
      <c r="GJ251" s="51">
        <v>7.6479593217131504E-4</v>
      </c>
      <c r="GK251" s="51">
        <v>3.214420731826486E-2</v>
      </c>
      <c r="GL251" s="51">
        <v>6.8001031540191161E-4</v>
      </c>
      <c r="GM251" s="51">
        <v>1.5618218990679879E-3</v>
      </c>
      <c r="GN251" s="51">
        <v>1.3938490869306644E-3</v>
      </c>
      <c r="GO251" s="51">
        <v>2.202813295246716E-3</v>
      </c>
      <c r="GP251" s="51">
        <v>1.2254601356067492E-3</v>
      </c>
      <c r="GQ251" s="51">
        <v>5.1421058920973534E-4</v>
      </c>
      <c r="GR251" s="51">
        <v>3.4670736564890311E-4</v>
      </c>
      <c r="GS251" s="51">
        <v>3.2794557653618561E-3</v>
      </c>
      <c r="GT251" s="51">
        <v>7.3983190926999603E-4</v>
      </c>
      <c r="GU251" s="51">
        <v>4.0418385635825602E-4</v>
      </c>
      <c r="GV251" s="51">
        <v>2.1693104828999802E-3</v>
      </c>
      <c r="GW251" s="51">
        <v>8.5230749020890316E-4</v>
      </c>
      <c r="GX251" s="51">
        <v>1.4126575939422497E-3</v>
      </c>
      <c r="GY251" s="51">
        <v>1.9230425199699194E-3</v>
      </c>
      <c r="GZ251" s="51">
        <v>9.7687409185195158E-4</v>
      </c>
      <c r="HA251" s="51">
        <v>2.7956602397556309E-3</v>
      </c>
      <c r="HB251" s="51">
        <v>1.684832568452907E-4</v>
      </c>
      <c r="HC251" s="369">
        <v>2.0154682966502689E-3</v>
      </c>
      <c r="HD251" s="369">
        <v>1.6440846143977953E-3</v>
      </c>
      <c r="HE251" s="369">
        <v>1.6142115896902009E-3</v>
      </c>
      <c r="HF251" s="369">
        <v>1.3150265484026572E-3</v>
      </c>
      <c r="HG251" s="369">
        <v>1.8325736107048594E-3</v>
      </c>
      <c r="HH251" s="369">
        <v>0.2112109020306879</v>
      </c>
      <c r="HI251" s="369">
        <v>1.0044515743173863E-2</v>
      </c>
      <c r="HJ251" s="369">
        <v>3.2504610487550005E-4</v>
      </c>
      <c r="HK251" s="369">
        <v>1.5348970144198613E-3</v>
      </c>
      <c r="HL251" s="369">
        <v>3.1844292936072053E-3</v>
      </c>
      <c r="HM251" s="369">
        <v>6.009823542471036E-3</v>
      </c>
      <c r="HN251" s="369">
        <v>2.8154633008762452E-3</v>
      </c>
      <c r="HO251" s="369">
        <v>2.7612524788101843E-3</v>
      </c>
      <c r="HP251" s="369">
        <v>1.5113088553364205E-3</v>
      </c>
      <c r="HQ251" s="369">
        <v>2.7087695591621859E-3</v>
      </c>
      <c r="HR251" s="369">
        <v>7.3157590616267726E-2</v>
      </c>
      <c r="HS251" s="369">
        <v>8.8313361520224887E-4</v>
      </c>
      <c r="HT251" s="369">
        <v>3.1852038488190917E-2</v>
      </c>
      <c r="HU251" s="369">
        <v>6.9187955068141806E-4</v>
      </c>
      <c r="HV251" s="369">
        <v>1.4948465686595014E-3</v>
      </c>
      <c r="HW251" s="369">
        <v>1.3173205464217567E-3</v>
      </c>
      <c r="HX251" s="369">
        <v>2.1580789754191794E-3</v>
      </c>
      <c r="HY251" s="369">
        <v>1.1741897852459756E-3</v>
      </c>
      <c r="HZ251" s="369">
        <v>4.9664498089502826E-4</v>
      </c>
      <c r="IA251" s="369">
        <v>3.5487014763728767E-4</v>
      </c>
      <c r="IB251" s="369">
        <v>3.1067563652514606E-3</v>
      </c>
      <c r="IC251" s="369">
        <v>7.0315716584224363E-4</v>
      </c>
      <c r="ID251" s="369">
        <v>3.8563822926381285E-4</v>
      </c>
      <c r="IE251" s="369">
        <v>1.9752211034021645E-3</v>
      </c>
      <c r="IF251" s="369">
        <v>8.5574207692686087E-4</v>
      </c>
      <c r="IG251" s="369">
        <v>1.3908934053784624E-3</v>
      </c>
      <c r="IH251" s="369">
        <v>2.0040326690842396E-3</v>
      </c>
      <c r="II251" s="369">
        <v>9.4560248428431266E-4</v>
      </c>
      <c r="IJ251" s="369">
        <v>2.7526173718019141E-3</v>
      </c>
      <c r="IK251" s="369">
        <v>1.4389938270170617E-4</v>
      </c>
      <c r="IL251" s="51">
        <v>2.1330855962036757E-3</v>
      </c>
      <c r="IM251" s="51">
        <v>1.4957552429864657E-3</v>
      </c>
      <c r="IN251" s="51">
        <v>1.6466485057640039E-3</v>
      </c>
      <c r="IO251" s="51">
        <v>1.3049575514708224E-3</v>
      </c>
      <c r="IP251" s="51">
        <v>1.7242774207431168E-3</v>
      </c>
      <c r="IQ251" s="51">
        <v>0.21266058418681807</v>
      </c>
      <c r="IR251" s="51">
        <v>1.0161514323843952E-2</v>
      </c>
      <c r="IS251" s="51">
        <v>2.7258374416391529E-4</v>
      </c>
      <c r="IT251" s="51">
        <v>1.4792815897424955E-3</v>
      </c>
      <c r="IU251" s="51">
        <v>3.3699307620012635E-3</v>
      </c>
      <c r="IV251" s="51">
        <v>6.1313606797375794E-3</v>
      </c>
      <c r="IW251" s="51">
        <v>2.932570105405174E-3</v>
      </c>
      <c r="IX251" s="51">
        <v>2.8365097073333101E-3</v>
      </c>
      <c r="IY251" s="51">
        <v>1.545278382426748E-3</v>
      </c>
      <c r="IZ251" s="51">
        <v>2.8431903173068629E-3</v>
      </c>
      <c r="JA251" s="51">
        <v>6.794602363955754E-2</v>
      </c>
      <c r="JB251" s="51">
        <v>8.3344054819598857E-4</v>
      </c>
      <c r="JC251" s="51">
        <v>3.2440651964787966E-2</v>
      </c>
      <c r="JD251" s="51">
        <v>6.8317421051063219E-4</v>
      </c>
      <c r="JE251" s="51">
        <v>1.50208988020222E-3</v>
      </c>
      <c r="JF251" s="51">
        <v>1.3003947994288602E-3</v>
      </c>
      <c r="JG251" s="51">
        <v>2.3571062379240887E-3</v>
      </c>
      <c r="JH251" s="51">
        <v>1.1802371708471489E-3</v>
      </c>
      <c r="JI251" s="51">
        <v>4.884723976688128E-4</v>
      </c>
      <c r="JJ251" s="51">
        <v>3.3869902571764923E-4</v>
      </c>
      <c r="JK251" s="51">
        <v>2.9966413315102598E-3</v>
      </c>
      <c r="JL251" s="51">
        <v>7.067297136003597E-4</v>
      </c>
      <c r="JM251" s="51">
        <v>3.7427022063735572E-4</v>
      </c>
      <c r="JN251" s="51">
        <v>1.9948772644742901E-3</v>
      </c>
      <c r="JO251" s="51">
        <v>8.8219765481554048E-4</v>
      </c>
      <c r="JP251" s="51">
        <v>1.489792761132074E-3</v>
      </c>
      <c r="JQ251" s="51">
        <v>2.0242781617875109E-3</v>
      </c>
      <c r="JR251" s="51">
        <v>9.6291213705949452E-4</v>
      </c>
      <c r="JS251" s="51">
        <v>2.6952458080981945E-3</v>
      </c>
      <c r="JT251" s="51">
        <v>1.0119572027279461E-4</v>
      </c>
      <c r="JU251" s="369">
        <v>1.9454705532257527E-3</v>
      </c>
      <c r="JV251" s="369">
        <v>1.5307098902029674E-3</v>
      </c>
      <c r="JW251" s="369">
        <v>1.6621313975366558E-3</v>
      </c>
      <c r="JX251" s="369">
        <v>1.2304111375484785E-3</v>
      </c>
      <c r="JY251" s="369">
        <v>1.7111237614883393E-3</v>
      </c>
      <c r="JZ251" s="369">
        <v>0.22204616640947722</v>
      </c>
      <c r="KA251" s="369">
        <v>1.0422765277907238E-2</v>
      </c>
      <c r="KB251" s="369">
        <v>2.5598841994061236E-4</v>
      </c>
      <c r="KC251" s="369">
        <v>1.4833303290574728E-3</v>
      </c>
      <c r="KD251" s="369">
        <v>3.3407436498828994E-3</v>
      </c>
      <c r="KE251" s="369">
        <v>6.4939911655740729E-3</v>
      </c>
      <c r="KF251" s="369">
        <v>3.1293659059167551E-3</v>
      </c>
      <c r="KG251" s="369">
        <v>2.9307627862099001E-3</v>
      </c>
      <c r="KH251" s="369">
        <v>1.5601123319017862E-3</v>
      </c>
      <c r="KI251" s="369">
        <v>2.78347761512086E-3</v>
      </c>
      <c r="KJ251" s="369">
        <v>7.079235646981169E-2</v>
      </c>
      <c r="KK251" s="369">
        <v>8.6724571909781167E-4</v>
      </c>
      <c r="KL251" s="369">
        <v>3.2476846039361039E-2</v>
      </c>
      <c r="KM251" s="369">
        <v>7.7851185767978967E-4</v>
      </c>
      <c r="KN251" s="369">
        <v>1.4482679239258072E-3</v>
      </c>
      <c r="KO251" s="369">
        <v>1.239424776649367E-3</v>
      </c>
      <c r="KP251" s="369">
        <v>2.3133939487747857E-3</v>
      </c>
      <c r="KQ251" s="369">
        <v>1.1771049105686925E-3</v>
      </c>
      <c r="KR251" s="369">
        <v>5.5480300575935857E-4</v>
      </c>
      <c r="KS251" s="369">
        <v>4.0734945218741131E-4</v>
      </c>
      <c r="KT251" s="369">
        <v>2.8494590095433682E-3</v>
      </c>
      <c r="KU251" s="369">
        <v>6.9389812512932691E-4</v>
      </c>
      <c r="KV251" s="369">
        <v>3.4618241513229231E-4</v>
      </c>
      <c r="KW251" s="369">
        <v>1.8736304096283313E-3</v>
      </c>
      <c r="KX251" s="369">
        <v>9.1314637191467515E-4</v>
      </c>
      <c r="KY251" s="369">
        <v>1.5997802389279858E-3</v>
      </c>
      <c r="KZ251" s="369">
        <v>2.1957138392472144E-3</v>
      </c>
      <c r="LA251" s="369">
        <v>1.0723937488800353E-3</v>
      </c>
      <c r="LB251" s="369">
        <v>2.7201181929854901E-3</v>
      </c>
      <c r="LC251" s="369">
        <v>9.6400590616807318E-5</v>
      </c>
      <c r="LD251" s="51">
        <v>1.8817343478691024E-3</v>
      </c>
      <c r="LE251" s="51">
        <v>1.662022447907534E-3</v>
      </c>
      <c r="LF251" s="51">
        <v>1.631544068563957E-3</v>
      </c>
      <c r="LG251" s="51">
        <v>1.2921224936132884E-3</v>
      </c>
      <c r="LH251" s="51">
        <v>1.8338023292158421E-3</v>
      </c>
      <c r="LI251" s="51">
        <v>0.23343757361834455</v>
      </c>
      <c r="LJ251" s="51">
        <v>1.0614513821632844E-2</v>
      </c>
      <c r="LK251" s="51">
        <v>2.8041181038842438E-4</v>
      </c>
      <c r="LL251" s="51">
        <v>1.4724927883660603E-3</v>
      </c>
      <c r="LM251" s="51">
        <v>3.075292843994641E-3</v>
      </c>
      <c r="LN251" s="51">
        <v>6.6788285586805631E-3</v>
      </c>
      <c r="LO251" s="51">
        <v>3.0801130077434398E-3</v>
      </c>
      <c r="LP251" s="51">
        <v>2.8351655563154054E-3</v>
      </c>
      <c r="LQ251" s="51">
        <v>1.5876033101789649E-3</v>
      </c>
      <c r="LR251" s="51">
        <v>2.7918138044338305E-3</v>
      </c>
      <c r="LS251" s="51">
        <v>7.003148538616337E-2</v>
      </c>
      <c r="LT251" s="51">
        <v>8.3759719943511104E-4</v>
      </c>
      <c r="LU251" s="51">
        <v>3.2062101288116908E-2</v>
      </c>
      <c r="LV251" s="51">
        <v>1.1020249630204536E-3</v>
      </c>
      <c r="LW251" s="51">
        <v>1.4450100153691747E-3</v>
      </c>
      <c r="LX251" s="51">
        <v>1.2729333630173668E-3</v>
      </c>
      <c r="LY251" s="51">
        <v>2.3508683573453077E-3</v>
      </c>
      <c r="LZ251" s="51">
        <v>1.157397807662485E-3</v>
      </c>
      <c r="MA251" s="51">
        <v>5.5600567625838711E-4</v>
      </c>
      <c r="MB251" s="51">
        <v>3.8399002541815186E-4</v>
      </c>
      <c r="MC251" s="51">
        <v>2.7296108202962337E-3</v>
      </c>
      <c r="MD251" s="51">
        <v>6.7000654108466731E-4</v>
      </c>
      <c r="ME251" s="51">
        <v>3.3615755118070428E-4</v>
      </c>
      <c r="MF251" s="51">
        <v>2.4669810697634876E-3</v>
      </c>
      <c r="MG251" s="51">
        <v>9.2801682860773867E-4</v>
      </c>
      <c r="MH251" s="51">
        <v>1.7336215113836282E-3</v>
      </c>
      <c r="MI251" s="51">
        <v>2.4473108916403634E-3</v>
      </c>
      <c r="MJ251" s="51">
        <v>1.2273212497188708E-3</v>
      </c>
      <c r="MK251" s="51">
        <v>2.7113868328940464E-3</v>
      </c>
      <c r="ML251" s="51">
        <v>5.120380634682801E-5</v>
      </c>
      <c r="MM251" s="369">
        <v>1.7532734827940409E-3</v>
      </c>
      <c r="MN251" s="369">
        <v>1.5374980479653808E-3</v>
      </c>
      <c r="MO251" s="369">
        <v>1.5704595356351735E-3</v>
      </c>
      <c r="MP251" s="369">
        <v>1.3071328126787183E-3</v>
      </c>
      <c r="MQ251" s="369">
        <v>1.8127865515935261E-3</v>
      </c>
      <c r="MR251" s="369">
        <v>0.23878930223781539</v>
      </c>
      <c r="MS251" s="369">
        <v>1.0882151286146632E-2</v>
      </c>
      <c r="MT251" s="369">
        <v>3.1185726417358895E-4</v>
      </c>
      <c r="MU251" s="369">
        <v>1.4521112918580818E-3</v>
      </c>
      <c r="MV251" s="369">
        <v>3.0449334157838931E-3</v>
      </c>
      <c r="MW251" s="369">
        <v>7.0602017412652205E-3</v>
      </c>
      <c r="MX251" s="369">
        <v>3.2844522549065288E-3</v>
      </c>
      <c r="MY251" s="369">
        <v>2.9255395191669364E-3</v>
      </c>
      <c r="MZ251" s="369">
        <v>1.605889692649462E-3</v>
      </c>
      <c r="NA251" s="369">
        <v>2.7233209440182034E-3</v>
      </c>
      <c r="NB251" s="369">
        <v>6.8520398242546535E-2</v>
      </c>
      <c r="NC251" s="369">
        <v>8.2945474494274267E-4</v>
      </c>
      <c r="ND251" s="369">
        <v>3.1753511347362567E-2</v>
      </c>
      <c r="NE251" s="369">
        <v>1.2277876442404062E-3</v>
      </c>
      <c r="NF251" s="369">
        <v>1.4049781759995648E-3</v>
      </c>
      <c r="NG251" s="369">
        <v>1.2599398956350105E-3</v>
      </c>
      <c r="NH251" s="369">
        <v>2.3822075071961686E-3</v>
      </c>
      <c r="NI251" s="369">
        <v>1.2123357086404581E-3</v>
      </c>
      <c r="NJ251" s="369">
        <v>5.7475289112753688E-4</v>
      </c>
      <c r="NK251" s="369">
        <v>4.0072689033266671E-4</v>
      </c>
      <c r="NL251" s="369">
        <v>2.657192369686665E-3</v>
      </c>
      <c r="NM251" s="369">
        <v>6.2103550471715461E-4</v>
      </c>
      <c r="NN251" s="369">
        <v>3.2480745067945711E-4</v>
      </c>
      <c r="NO251" s="369">
        <v>2.5856136962560936E-3</v>
      </c>
      <c r="NP251" s="369">
        <v>8.9868756719558164E-4</v>
      </c>
      <c r="NQ251" s="369">
        <v>1.8194108630923546E-3</v>
      </c>
      <c r="NR251" s="369">
        <v>2.5866343048426051E-3</v>
      </c>
      <c r="NS251" s="369">
        <v>1.2838929617893632E-3</v>
      </c>
      <c r="NT251" s="369">
        <v>2.6797507886665347E-3</v>
      </c>
      <c r="NU251" s="369">
        <v>2.8415703031572328E-5</v>
      </c>
      <c r="NV251" s="51">
        <v>1.7327194281269995E-3</v>
      </c>
      <c r="NW251" s="51">
        <v>1.5397165284440036E-3</v>
      </c>
      <c r="NX251" s="51">
        <v>1.6858944864907748E-3</v>
      </c>
      <c r="NY251" s="51">
        <v>1.4246003158891491E-3</v>
      </c>
      <c r="NZ251" s="51">
        <v>1.9290742599254809E-3</v>
      </c>
      <c r="OA251" s="51">
        <v>0.25282643474722499</v>
      </c>
      <c r="OB251" s="51">
        <v>1.1376995108570553E-2</v>
      </c>
      <c r="OC251" s="51">
        <v>3.2780360741270037E-4</v>
      </c>
      <c r="OD251" s="51">
        <v>1.4770834862537132E-3</v>
      </c>
      <c r="OE251" s="51">
        <v>3.1487884024611764E-3</v>
      </c>
      <c r="OF251" s="51">
        <v>7.663423815954128E-3</v>
      </c>
      <c r="OG251" s="51">
        <v>3.593639222462803E-3</v>
      </c>
      <c r="OH251" s="51">
        <v>3.0105792857739698E-3</v>
      </c>
      <c r="OI251" s="51">
        <v>1.5971465936268463E-3</v>
      </c>
      <c r="OJ251" s="51">
        <v>2.6805328365333064E-3</v>
      </c>
      <c r="OK251" s="51">
        <v>7.2130628102186664E-2</v>
      </c>
      <c r="OL251" s="51">
        <v>8.6751202306795659E-4</v>
      </c>
      <c r="OM251" s="51">
        <v>3.1057058135855537E-2</v>
      </c>
      <c r="ON251" s="51">
        <v>1.2083372325888554E-3</v>
      </c>
      <c r="OO251" s="51">
        <v>1.3551003285709969E-3</v>
      </c>
      <c r="OP251" s="51">
        <v>1.2326851837691211E-3</v>
      </c>
      <c r="OQ251" s="51">
        <v>2.2698382776257806E-3</v>
      </c>
      <c r="OR251" s="51">
        <v>1.2380744071354064E-3</v>
      </c>
      <c r="OS251" s="51">
        <v>6.1426130650507366E-4</v>
      </c>
      <c r="OT251" s="51">
        <v>3.925378558485384E-4</v>
      </c>
      <c r="OU251" s="51">
        <v>2.4628301436290627E-3</v>
      </c>
      <c r="OV251" s="51">
        <v>5.983125621056173E-4</v>
      </c>
      <c r="OW251" s="51">
        <v>3.0345001751041676E-4</v>
      </c>
      <c r="OX251" s="51">
        <v>2.6666977548654536E-3</v>
      </c>
      <c r="OY251" s="51">
        <v>8.9502801972560784E-4</v>
      </c>
      <c r="OZ251" s="51">
        <v>1.9075775646344036E-3</v>
      </c>
      <c r="PA251" s="51">
        <v>2.7089490796903459E-3</v>
      </c>
      <c r="PB251" s="51">
        <v>1.359781285303698E-3</v>
      </c>
      <c r="PC251" s="51">
        <v>2.6752866333673137E-3</v>
      </c>
      <c r="PD251" s="51">
        <v>2.9323138728942359E-5</v>
      </c>
      <c r="PE251" s="369">
        <v>1.6723844956113697E-3</v>
      </c>
      <c r="PF251" s="369">
        <v>1.6684918128963074E-3</v>
      </c>
      <c r="PG251" s="369">
        <v>1.7526184919441686E-3</v>
      </c>
      <c r="PH251" s="369">
        <v>1.5424776396862699E-3</v>
      </c>
      <c r="PI251" s="369">
        <v>2.01875116141668E-3</v>
      </c>
      <c r="PJ251" s="369">
        <v>0.26268289316599325</v>
      </c>
      <c r="PK251" s="369">
        <v>1.2340689739746712E-2</v>
      </c>
      <c r="PL251" s="369">
        <v>3.6675856499624669E-4</v>
      </c>
      <c r="PM251" s="369">
        <v>1.5335687155560659E-3</v>
      </c>
      <c r="PN251" s="369">
        <v>3.1375848480725841E-3</v>
      </c>
      <c r="PO251" s="369">
        <v>8.2714301799670809E-3</v>
      </c>
      <c r="PP251" s="369">
        <v>3.789222638709316E-3</v>
      </c>
      <c r="PQ251" s="369">
        <v>3.0798254796264505E-3</v>
      </c>
      <c r="PR251" s="369">
        <v>1.613553375499353E-3</v>
      </c>
      <c r="PS251" s="369">
        <v>2.6720296395165697E-3</v>
      </c>
      <c r="PT251" s="369">
        <v>7.5342943261471909E-2</v>
      </c>
      <c r="PU251" s="369">
        <v>8.1232520646313589E-4</v>
      </c>
      <c r="PV251" s="369">
        <v>3.0224372811332289E-2</v>
      </c>
      <c r="PW251" s="369">
        <v>1.3093436872654574E-3</v>
      </c>
      <c r="PX251" s="369">
        <v>1.3000464997209847E-3</v>
      </c>
      <c r="PY251" s="369">
        <v>1.2345705555856772E-3</v>
      </c>
      <c r="PZ251" s="369">
        <v>2.3020444048120988E-3</v>
      </c>
      <c r="QA251" s="369">
        <v>1.2586948412696725E-3</v>
      </c>
      <c r="QB251" s="369">
        <v>6.1434260095991782E-4</v>
      </c>
      <c r="QC251" s="369">
        <v>4.0000905881282207E-4</v>
      </c>
      <c r="QD251" s="369">
        <v>2.2938221956396018E-3</v>
      </c>
      <c r="QE251" s="369">
        <v>5.530773422154667E-4</v>
      </c>
      <c r="QF251" s="369">
        <v>3.0238812284857447E-4</v>
      </c>
      <c r="QG251" s="369">
        <v>2.2520781187631311E-3</v>
      </c>
      <c r="QH251" s="369">
        <v>8.9021895374985711E-4</v>
      </c>
      <c r="QI251" s="369">
        <v>2.0718467597950641E-3</v>
      </c>
      <c r="QJ251" s="369">
        <v>2.9157159256554131E-3</v>
      </c>
      <c r="QK251" s="369">
        <v>1.4528562306100419E-3</v>
      </c>
      <c r="QL251" s="369">
        <v>2.6771208339495039E-3</v>
      </c>
      <c r="QM251" s="369">
        <v>2.2859955861414779E-5</v>
      </c>
      <c r="QN251" s="51">
        <v>1.6131137951213416E-3</v>
      </c>
      <c r="QO251" s="51">
        <v>1.2943847944695366E-3</v>
      </c>
      <c r="QP251" s="51">
        <v>1.6752890600900646E-3</v>
      </c>
      <c r="QQ251" s="51">
        <v>1.5303290883388774E-3</v>
      </c>
      <c r="QR251" s="51">
        <v>1.9540592387532509E-3</v>
      </c>
      <c r="QS251" s="51">
        <v>0.27006198529434383</v>
      </c>
      <c r="QT251" s="51">
        <v>1.2583821745874565E-2</v>
      </c>
      <c r="QU251" s="51">
        <v>2.4532513506897062E-4</v>
      </c>
      <c r="QV251" s="51">
        <v>1.4933103391022247E-3</v>
      </c>
      <c r="QW251" s="51">
        <v>3.0797631163939259E-3</v>
      </c>
      <c r="QX251" s="51">
        <v>8.3627187250204186E-3</v>
      </c>
      <c r="QY251" s="51">
        <v>3.8492647289659638E-3</v>
      </c>
      <c r="QZ251" s="51">
        <v>3.0546132302493798E-3</v>
      </c>
      <c r="RA251" s="51">
        <v>1.6124312972540377E-3</v>
      </c>
      <c r="RB251" s="51">
        <v>2.4987795242486575E-3</v>
      </c>
      <c r="RC251" s="51">
        <v>7.7259935854196035E-2</v>
      </c>
      <c r="RD251" s="51">
        <v>7.1914689793910018E-4</v>
      </c>
      <c r="RE251" s="51">
        <v>2.9051702636397021E-2</v>
      </c>
      <c r="RF251" s="51">
        <v>1.3456988045664146E-3</v>
      </c>
      <c r="RG251" s="51">
        <v>1.2754741179903414E-3</v>
      </c>
      <c r="RH251" s="51">
        <v>1.221725690547581E-3</v>
      </c>
      <c r="RI251" s="51">
        <v>2.2268719099278627E-3</v>
      </c>
      <c r="RJ251" s="51">
        <v>1.2054382048377924E-3</v>
      </c>
      <c r="RK251" s="51">
        <v>5.9599686385634334E-4</v>
      </c>
      <c r="RL251" s="51">
        <v>4.1279538997020709E-4</v>
      </c>
      <c r="RM251" s="51">
        <v>2.1302877686704617E-3</v>
      </c>
      <c r="RN251" s="51">
        <v>5.2583573825176625E-4</v>
      </c>
      <c r="RO251" s="51">
        <v>2.8706914709765338E-4</v>
      </c>
      <c r="RP251" s="51">
        <v>1.4916986663154528E-3</v>
      </c>
      <c r="RQ251" s="51">
        <v>9.3225645350785032E-4</v>
      </c>
      <c r="RR251" s="51">
        <v>2.0328244209983832E-3</v>
      </c>
      <c r="RS251" s="51">
        <v>2.9607395866253802E-3</v>
      </c>
      <c r="RT251" s="51">
        <v>1.4468044995012827E-3</v>
      </c>
      <c r="RU251" s="51">
        <v>2.6047742290800763E-3</v>
      </c>
      <c r="RV251" s="51">
        <v>2.1390746057054334E-5</v>
      </c>
      <c r="RW251" s="369">
        <v>1.6730204674253444E-3</v>
      </c>
      <c r="RX251" s="369">
        <v>1.4768411955935626E-3</v>
      </c>
      <c r="RY251" s="369">
        <v>1.5909744952944838E-3</v>
      </c>
      <c r="RZ251" s="369">
        <v>1.5065660395153864E-3</v>
      </c>
      <c r="SA251" s="369">
        <v>1.855101927447975E-3</v>
      </c>
      <c r="SB251" s="369">
        <v>0.27268147490534367</v>
      </c>
      <c r="SC251" s="369">
        <v>1.3010751493716484E-2</v>
      </c>
      <c r="SD251" s="369">
        <v>3.1316080449194462E-4</v>
      </c>
      <c r="SE251" s="369">
        <v>1.5071649688027872E-3</v>
      </c>
      <c r="SF251" s="369">
        <v>3.0461645033353383E-3</v>
      </c>
      <c r="SG251" s="369">
        <v>8.5910475564168441E-3</v>
      </c>
      <c r="SH251" s="369">
        <v>4.1876177780648645E-3</v>
      </c>
      <c r="SI251" s="369">
        <v>3.2617629676686701E-3</v>
      </c>
      <c r="SJ251" s="369">
        <v>1.658191283025588E-3</v>
      </c>
      <c r="SK251" s="369">
        <v>2.6653202319937624E-3</v>
      </c>
      <c r="SL251" s="369">
        <v>7.346346250687158E-2</v>
      </c>
      <c r="SM251" s="369">
        <v>7.5910550773909029E-4</v>
      </c>
      <c r="SN251" s="369">
        <v>2.8324087175737367E-2</v>
      </c>
      <c r="SO251" s="369">
        <v>1.0089152565870331E-3</v>
      </c>
      <c r="SP251" s="369">
        <v>1.0979895567140054E-3</v>
      </c>
      <c r="SQ251" s="369">
        <v>1.1453305776892232E-3</v>
      </c>
      <c r="SR251" s="369">
        <v>2.2404216822169728E-3</v>
      </c>
      <c r="SS251" s="369">
        <v>1.2261232766483481E-3</v>
      </c>
      <c r="ST251" s="369">
        <v>6.0734094046126881E-4</v>
      </c>
      <c r="SU251" s="369">
        <v>3.9691103428665794E-4</v>
      </c>
      <c r="SV251" s="369">
        <v>2.1640993687248159E-3</v>
      </c>
      <c r="SW251" s="369">
        <v>4.6364299822163648E-4</v>
      </c>
      <c r="SX251" s="369">
        <v>2.5700588347902072E-4</v>
      </c>
      <c r="SY251" s="369">
        <v>1.3525247639343304E-3</v>
      </c>
      <c r="SZ251" s="369">
        <v>9.7516485533509186E-4</v>
      </c>
      <c r="TA251" s="369">
        <v>1.9920963872492353E-3</v>
      </c>
      <c r="TB251" s="369">
        <v>3.0180192386438458E-3</v>
      </c>
      <c r="TC251" s="369">
        <v>1.422381745088329E-3</v>
      </c>
      <c r="TD251" s="369">
        <v>2.543859712187724E-3</v>
      </c>
      <c r="TE251" s="369">
        <v>2.4193581964885079E-5</v>
      </c>
    </row>
    <row r="252" spans="1:525" x14ac:dyDescent="0.3">
      <c r="A252" s="369">
        <v>2.9112158839924309E-3</v>
      </c>
      <c r="B252" s="369">
        <v>3.4113129823786642E-3</v>
      </c>
      <c r="C252" s="369">
        <v>2.3979094527559919E-2</v>
      </c>
      <c r="D252" s="369">
        <v>1.0746901173504011E-2</v>
      </c>
      <c r="E252" s="369">
        <v>1.2843956651767123E-2</v>
      </c>
      <c r="F252" s="369">
        <v>1.2598546891616698E-2</v>
      </c>
      <c r="G252" s="369">
        <v>0.24098361364308318</v>
      </c>
      <c r="H252" s="369">
        <v>1.8993419049053535E-3</v>
      </c>
      <c r="I252" s="369">
        <v>2.0172977261813226E-2</v>
      </c>
      <c r="J252" s="369">
        <v>1.8583994517502384E-2</v>
      </c>
      <c r="K252" s="369">
        <v>2.2345173800557921E-2</v>
      </c>
      <c r="L252" s="369">
        <v>5.9522997169965874E-3</v>
      </c>
      <c r="M252" s="369">
        <v>1.0225510173767565E-2</v>
      </c>
      <c r="N252" s="369">
        <v>1.5889057776588569E-2</v>
      </c>
      <c r="O252" s="369">
        <v>6.0228495998950974E-3</v>
      </c>
      <c r="P252" s="369">
        <v>2.2473880630158542E-2</v>
      </c>
      <c r="Q252" s="369">
        <v>3.5311296923320056E-3</v>
      </c>
      <c r="R252" s="369">
        <v>5.2704962033526389E-3</v>
      </c>
      <c r="S252" s="369">
        <v>7.8765100107490906E-3</v>
      </c>
      <c r="T252" s="369">
        <v>1.6312638542242183E-2</v>
      </c>
      <c r="U252" s="369">
        <v>1.556903112551648E-2</v>
      </c>
      <c r="V252" s="369">
        <v>1.1557580506721293E-2</v>
      </c>
      <c r="W252" s="369">
        <v>6.2644020635770027E-3</v>
      </c>
      <c r="X252" s="369">
        <v>4.7259433707992149E-3</v>
      </c>
      <c r="Y252" s="369">
        <v>8.4004471770344688E-3</v>
      </c>
      <c r="Z252" s="369">
        <v>1.7134527004634473E-2</v>
      </c>
      <c r="AA252" s="369">
        <v>1.2269683517981205E-2</v>
      </c>
      <c r="AB252" s="369">
        <v>1.6620048786424382E-2</v>
      </c>
      <c r="AC252" s="369">
        <v>2.6434330526685268E-3</v>
      </c>
      <c r="AD252" s="369">
        <v>2.2760760031193584E-2</v>
      </c>
      <c r="AE252" s="369">
        <v>1.6695534958458401E-2</v>
      </c>
      <c r="AF252" s="369">
        <v>1.5409039423524999E-2</v>
      </c>
      <c r="AG252" s="369">
        <v>1.0080023369367171E-2</v>
      </c>
      <c r="AH252" s="369">
        <v>2.5340168611588217E-2</v>
      </c>
      <c r="AI252" s="369">
        <v>7.4769209299060274E-4</v>
      </c>
      <c r="AJ252" s="51">
        <v>2.8335960018910354E-3</v>
      </c>
      <c r="AK252" s="51">
        <v>3.3843505664526673E-3</v>
      </c>
      <c r="AL252" s="51">
        <v>2.4069479450627828E-2</v>
      </c>
      <c r="AM252" s="51">
        <v>1.0189354355419516E-2</v>
      </c>
      <c r="AN252" s="51">
        <v>1.270734502627475E-2</v>
      </c>
      <c r="AO252" s="51">
        <v>1.267698165099658E-2</v>
      </c>
      <c r="AP252" s="51">
        <v>0.23512642348861973</v>
      </c>
      <c r="AQ252" s="51">
        <v>1.676006215966295E-3</v>
      </c>
      <c r="AR252" s="51">
        <v>1.9752091991199226E-2</v>
      </c>
      <c r="AS252" s="51">
        <v>1.843298144505583E-2</v>
      </c>
      <c r="AT252" s="51">
        <v>2.3227918315168E-2</v>
      </c>
      <c r="AU252" s="51">
        <v>6.0517807544230029E-3</v>
      </c>
      <c r="AV252" s="51">
        <v>1.0045710229469505E-2</v>
      </c>
      <c r="AW252" s="51">
        <v>1.5544809799125715E-2</v>
      </c>
      <c r="AX252" s="51">
        <v>5.9468460562941876E-3</v>
      </c>
      <c r="AY252" s="51">
        <v>2.2289589872341743E-2</v>
      </c>
      <c r="AZ252" s="51">
        <v>3.4794066175277889E-3</v>
      </c>
      <c r="BA252" s="51">
        <v>5.3265787792302378E-3</v>
      </c>
      <c r="BB252" s="51">
        <v>7.9756527540576303E-3</v>
      </c>
      <c r="BC252" s="51">
        <v>1.5146908625757785E-2</v>
      </c>
      <c r="BD252" s="51">
        <v>1.5011442951717134E-2</v>
      </c>
      <c r="BE252" s="51">
        <v>1.1058055496102543E-2</v>
      </c>
      <c r="BF252" s="51">
        <v>6.2055205064990883E-3</v>
      </c>
      <c r="BG252" s="51">
        <v>4.3938250947078679E-3</v>
      </c>
      <c r="BH252" s="51">
        <v>7.6548835280852582E-3</v>
      </c>
      <c r="BI252" s="51">
        <v>1.6301139574773228E-2</v>
      </c>
      <c r="BJ252" s="51">
        <v>1.1481405327297739E-2</v>
      </c>
      <c r="BK252" s="51">
        <v>1.6227719514657821E-2</v>
      </c>
      <c r="BL252" s="51">
        <v>2.6778191752895209E-3</v>
      </c>
      <c r="BM252" s="51">
        <v>2.2737593332105586E-2</v>
      </c>
      <c r="BN252" s="51">
        <v>1.6393055972578771E-2</v>
      </c>
      <c r="BO252" s="51">
        <v>1.6299789356143159E-2</v>
      </c>
      <c r="BP252" s="51">
        <v>9.9197173226939928E-3</v>
      </c>
      <c r="BQ252" s="51">
        <v>2.477996972293136E-2</v>
      </c>
      <c r="BR252" s="51">
        <v>6.94922906361147E-4</v>
      </c>
      <c r="BS252" s="369">
        <v>2.8380865197729127E-3</v>
      </c>
      <c r="BT252" s="369">
        <v>3.3960323144022675E-3</v>
      </c>
      <c r="BU252" s="369">
        <v>2.4574465389301824E-2</v>
      </c>
      <c r="BV252" s="369">
        <v>1.0577829451225559E-2</v>
      </c>
      <c r="BW252" s="369">
        <v>1.2807940344539961E-2</v>
      </c>
      <c r="BX252" s="369">
        <v>1.2407544464992953E-2</v>
      </c>
      <c r="BY252" s="369">
        <v>0.23630621125822829</v>
      </c>
      <c r="BZ252" s="369">
        <v>1.7067437706036657E-3</v>
      </c>
      <c r="CA252" s="369">
        <v>1.9419192176576217E-2</v>
      </c>
      <c r="CB252" s="369">
        <v>1.8586356689574764E-2</v>
      </c>
      <c r="CC252" s="369">
        <v>2.2852750199965861E-2</v>
      </c>
      <c r="CD252" s="369">
        <v>5.9562924316930409E-3</v>
      </c>
      <c r="CE252" s="369">
        <v>1.0096435398051752E-2</v>
      </c>
      <c r="CF252" s="369">
        <v>1.5177124087048006E-2</v>
      </c>
      <c r="CG252" s="369">
        <v>6.093516262089098E-3</v>
      </c>
      <c r="CH252" s="369">
        <v>2.1515878645274124E-2</v>
      </c>
      <c r="CI252" s="369">
        <v>3.5770871149980801E-3</v>
      </c>
      <c r="CJ252" s="369">
        <v>5.3552862834295662E-3</v>
      </c>
      <c r="CK252" s="369">
        <v>7.8731288369883849E-3</v>
      </c>
      <c r="CL252" s="369">
        <v>1.4750321771861476E-2</v>
      </c>
      <c r="CM252" s="369">
        <v>1.4377040167203248E-2</v>
      </c>
      <c r="CN252" s="369">
        <v>1.0696778575520855E-2</v>
      </c>
      <c r="CO252" s="369">
        <v>6.054589546815578E-3</v>
      </c>
      <c r="CP252" s="369">
        <v>4.1510662172974319E-3</v>
      </c>
      <c r="CQ252" s="369">
        <v>7.1623548199823885E-3</v>
      </c>
      <c r="CR252" s="369">
        <v>1.6119069396769707E-2</v>
      </c>
      <c r="CS252" s="369">
        <v>1.2007771910860939E-2</v>
      </c>
      <c r="CT252" s="369">
        <v>1.5756353914571503E-2</v>
      </c>
      <c r="CU252" s="369">
        <v>2.7112995336665857E-3</v>
      </c>
      <c r="CV252" s="369">
        <v>2.2619182608654659E-2</v>
      </c>
      <c r="CW252" s="369">
        <v>1.6547894017424531E-2</v>
      </c>
      <c r="CX252" s="369">
        <v>1.671641774573308E-2</v>
      </c>
      <c r="CY252" s="369">
        <v>1.0063715759585133E-2</v>
      </c>
      <c r="CZ252" s="369">
        <v>2.5448184259264504E-2</v>
      </c>
      <c r="DA252" s="369">
        <v>5.9455724992611497E-4</v>
      </c>
      <c r="DB252" s="51">
        <v>2.8521137011868181E-3</v>
      </c>
      <c r="DC252" s="51">
        <v>3.3198009034035099E-3</v>
      </c>
      <c r="DD252" s="51">
        <v>2.4340169058702812E-2</v>
      </c>
      <c r="DE252" s="51">
        <v>1.0439174847841043E-2</v>
      </c>
      <c r="DF252" s="51">
        <v>1.290098826789858E-2</v>
      </c>
      <c r="DG252" s="51">
        <v>1.2538151121854295E-2</v>
      </c>
      <c r="DH252" s="51">
        <v>0.23306042713229969</v>
      </c>
      <c r="DI252" s="51">
        <v>2.0859185323073301E-3</v>
      </c>
      <c r="DJ252" s="51">
        <v>1.9116589499049874E-2</v>
      </c>
      <c r="DK252" s="51">
        <v>1.865914431509174E-2</v>
      </c>
      <c r="DL252" s="51">
        <v>2.2974272765109403E-2</v>
      </c>
      <c r="DM252" s="51">
        <v>6.1014017924327585E-3</v>
      </c>
      <c r="DN252" s="51">
        <v>9.8411569797880009E-3</v>
      </c>
      <c r="DO252" s="51">
        <v>1.4602322425709361E-2</v>
      </c>
      <c r="DP252" s="51">
        <v>6.1163852641882713E-3</v>
      </c>
      <c r="DQ252" s="51">
        <v>2.2796959821690537E-2</v>
      </c>
      <c r="DR252" s="51">
        <v>3.6182518768686986E-3</v>
      </c>
      <c r="DS252" s="51">
        <v>5.3222909171978076E-3</v>
      </c>
      <c r="DT252" s="51">
        <v>7.8914663391412097E-3</v>
      </c>
      <c r="DU252" s="51">
        <v>1.457116922050135E-2</v>
      </c>
      <c r="DV252" s="51">
        <v>1.4159100426362474E-2</v>
      </c>
      <c r="DW252" s="51">
        <v>1.0211865308191835E-2</v>
      </c>
      <c r="DX252" s="51">
        <v>6.2507289019499892E-3</v>
      </c>
      <c r="DY252" s="51">
        <v>3.8948279513311502E-3</v>
      </c>
      <c r="DZ252" s="51">
        <v>7.1272610853533981E-3</v>
      </c>
      <c r="EA252" s="51">
        <v>1.5800665484502169E-2</v>
      </c>
      <c r="EB252" s="51">
        <v>1.2176193484061964E-2</v>
      </c>
      <c r="EC252" s="51">
        <v>1.5358072777305189E-2</v>
      </c>
      <c r="ED252" s="51">
        <v>2.8521313309613941E-3</v>
      </c>
      <c r="EE252" s="51">
        <v>2.2272719913001799E-2</v>
      </c>
      <c r="EF252" s="51">
        <v>1.7035994065796776E-2</v>
      </c>
      <c r="EG252" s="51">
        <v>1.7291087703757254E-2</v>
      </c>
      <c r="EH252" s="51">
        <v>1.0153875053480423E-2</v>
      </c>
      <c r="EI252" s="51">
        <v>2.5819484289436916E-2</v>
      </c>
      <c r="EJ252" s="51">
        <v>7.2874274608301264E-4</v>
      </c>
      <c r="EK252" s="369">
        <v>2.7295646046973472E-3</v>
      </c>
      <c r="EL252" s="369">
        <v>3.0238201079034409E-3</v>
      </c>
      <c r="EM252" s="369">
        <v>2.4118617556854367E-2</v>
      </c>
      <c r="EN252" s="369">
        <v>1.0808794843987111E-2</v>
      </c>
      <c r="EO252" s="369">
        <v>1.3283147079718732E-2</v>
      </c>
      <c r="EP252" s="369">
        <v>1.1708402963203786E-2</v>
      </c>
      <c r="EQ252" s="369">
        <v>0.23389480124609147</v>
      </c>
      <c r="ER252" s="369">
        <v>2.0089489751388204E-3</v>
      </c>
      <c r="ES252" s="369">
        <v>1.8596276332012298E-2</v>
      </c>
      <c r="ET252" s="369">
        <v>1.7948585621384065E-2</v>
      </c>
      <c r="EU252" s="369">
        <v>2.2200372015154186E-2</v>
      </c>
      <c r="EV252" s="369">
        <v>5.8503795540503232E-3</v>
      </c>
      <c r="EW252" s="369">
        <v>9.7318941169265306E-3</v>
      </c>
      <c r="EX252" s="369">
        <v>1.3791709338747557E-2</v>
      </c>
      <c r="EY252" s="369">
        <v>5.8262233195769068E-3</v>
      </c>
      <c r="EZ252" s="369">
        <v>2.0144276932304632E-2</v>
      </c>
      <c r="FA252" s="369">
        <v>3.9117373708674403E-3</v>
      </c>
      <c r="FB252" s="369">
        <v>4.9154798601535495E-3</v>
      </c>
      <c r="FC252" s="369">
        <v>7.7784498659577775E-3</v>
      </c>
      <c r="FD252" s="369">
        <v>1.4563766005456613E-2</v>
      </c>
      <c r="FE252" s="369">
        <v>1.3989259276076934E-2</v>
      </c>
      <c r="FF252" s="369">
        <v>9.6109338952916762E-3</v>
      </c>
      <c r="FG252" s="369">
        <v>6.0579997225067312E-3</v>
      </c>
      <c r="FH252" s="369">
        <v>3.5096615537032788E-3</v>
      </c>
      <c r="FI252" s="369">
        <v>6.6524347040466869E-3</v>
      </c>
      <c r="FJ252" s="369">
        <v>1.5101433352136052E-2</v>
      </c>
      <c r="FK252" s="369">
        <v>1.2189220016406453E-2</v>
      </c>
      <c r="FL252" s="369">
        <v>1.5043167358975446E-2</v>
      </c>
      <c r="FM252" s="369">
        <v>2.7481006805866173E-3</v>
      </c>
      <c r="FN252" s="369">
        <v>2.2372112353293415E-2</v>
      </c>
      <c r="FO252" s="369">
        <v>1.7166638292379629E-2</v>
      </c>
      <c r="FP252" s="369">
        <v>1.8504203586695994E-2</v>
      </c>
      <c r="FQ252" s="369">
        <v>9.9216672172967556E-3</v>
      </c>
      <c r="FR252" s="369">
        <v>2.5114866766680635E-2</v>
      </c>
      <c r="FS252" s="369">
        <v>7.6908272909979034E-4</v>
      </c>
      <c r="FT252" s="51">
        <v>2.6525245949875877E-3</v>
      </c>
      <c r="FU252" s="51">
        <v>2.9900638122541778E-3</v>
      </c>
      <c r="FV252" s="51">
        <v>2.4842480557166442E-2</v>
      </c>
      <c r="FW252" s="51">
        <v>1.0766974431595425E-2</v>
      </c>
      <c r="FX252" s="51">
        <v>1.3041369592954717E-2</v>
      </c>
      <c r="FY252" s="51">
        <v>1.2676651704420212E-2</v>
      </c>
      <c r="FZ252" s="51">
        <v>0.23192301847826252</v>
      </c>
      <c r="GA252" s="51">
        <v>1.4002606576492803E-3</v>
      </c>
      <c r="GB252" s="51">
        <v>1.7722308533147622E-2</v>
      </c>
      <c r="GC252" s="51">
        <v>1.7682563676009171E-2</v>
      </c>
      <c r="GD252" s="51">
        <v>2.1436504112381325E-2</v>
      </c>
      <c r="GE252" s="51">
        <v>5.5965493500328449E-3</v>
      </c>
      <c r="GF252" s="51">
        <v>9.0988805702304203E-3</v>
      </c>
      <c r="GG252" s="51">
        <v>1.2312621332376055E-2</v>
      </c>
      <c r="GH252" s="51">
        <v>5.2027803727426282E-3</v>
      </c>
      <c r="GI252" s="51">
        <v>2.2237714365190529E-2</v>
      </c>
      <c r="GJ252" s="51">
        <v>3.9588656015609102E-3</v>
      </c>
      <c r="GK252" s="51">
        <v>4.8223699797105002E-3</v>
      </c>
      <c r="GL252" s="51">
        <v>7.789539143808864E-3</v>
      </c>
      <c r="GM252" s="51">
        <v>1.3979286244652001E-2</v>
      </c>
      <c r="GN252" s="51">
        <v>1.3618727967958908E-2</v>
      </c>
      <c r="GO252" s="51">
        <v>9.6024410124069277E-3</v>
      </c>
      <c r="GP252" s="51">
        <v>5.9717855670095151E-3</v>
      </c>
      <c r="GQ252" s="51">
        <v>3.1272675539714963E-3</v>
      </c>
      <c r="GR252" s="51">
        <v>6.1870224662807618E-3</v>
      </c>
      <c r="GS252" s="51">
        <v>1.3971999326064646E-2</v>
      </c>
      <c r="GT252" s="51">
        <v>1.1867249827522427E-2</v>
      </c>
      <c r="GU252" s="51">
        <v>1.4241495412439924E-2</v>
      </c>
      <c r="GV252" s="51">
        <v>2.5656398976321572E-3</v>
      </c>
      <c r="GW252" s="51">
        <v>2.2525116930371653E-2</v>
      </c>
      <c r="GX252" s="51">
        <v>1.6729541021269063E-2</v>
      </c>
      <c r="GY252" s="51">
        <v>1.8203663285013008E-2</v>
      </c>
      <c r="GZ252" s="51">
        <v>9.52189695287157E-3</v>
      </c>
      <c r="HA252" s="51">
        <v>2.5080444315656564E-2</v>
      </c>
      <c r="HB252" s="51">
        <v>3.077659131585762E-4</v>
      </c>
      <c r="HC252" s="369">
        <v>2.6175150544695725E-3</v>
      </c>
      <c r="HD252" s="369">
        <v>2.9206671824105889E-3</v>
      </c>
      <c r="HE252" s="369">
        <v>2.4458190302520579E-2</v>
      </c>
      <c r="HF252" s="369">
        <v>1.0694158032709887E-2</v>
      </c>
      <c r="HG252" s="369">
        <v>1.2831759022635107E-2</v>
      </c>
      <c r="HH252" s="369">
        <v>1.2486336310516594E-2</v>
      </c>
      <c r="HI252" s="369">
        <v>0.22631982103991038</v>
      </c>
      <c r="HJ252" s="369">
        <v>1.4013697310680914E-3</v>
      </c>
      <c r="HK252" s="369">
        <v>1.7177409497442703E-2</v>
      </c>
      <c r="HL252" s="369">
        <v>1.7323385599987376E-2</v>
      </c>
      <c r="HM252" s="369">
        <v>2.037834517705988E-2</v>
      </c>
      <c r="HN252" s="369">
        <v>5.4936951630769407E-3</v>
      </c>
      <c r="HO252" s="369">
        <v>8.7971405441069923E-3</v>
      </c>
      <c r="HP252" s="369">
        <v>1.211274744567045E-2</v>
      </c>
      <c r="HQ252" s="369">
        <v>5.014773002457994E-3</v>
      </c>
      <c r="HR252" s="369">
        <v>2.1523676641754926E-2</v>
      </c>
      <c r="HS252" s="369">
        <v>4.5528659250664624E-3</v>
      </c>
      <c r="HT252" s="369">
        <v>4.5804195341183507E-3</v>
      </c>
      <c r="HU252" s="369">
        <v>7.7348073505781592E-3</v>
      </c>
      <c r="HV252" s="369">
        <v>1.3196076634817269E-2</v>
      </c>
      <c r="HW252" s="369">
        <v>1.2673071547522612E-2</v>
      </c>
      <c r="HX252" s="369">
        <v>8.6946105755363236E-3</v>
      </c>
      <c r="HY252" s="369">
        <v>5.8642793949913652E-3</v>
      </c>
      <c r="HZ252" s="369">
        <v>2.8263015250106203E-3</v>
      </c>
      <c r="IA252" s="369">
        <v>5.9236605385390943E-3</v>
      </c>
      <c r="IB252" s="369">
        <v>1.3767351918771991E-2</v>
      </c>
      <c r="IC252" s="369">
        <v>1.1884615602383642E-2</v>
      </c>
      <c r="ID252" s="369">
        <v>1.3414450419903409E-2</v>
      </c>
      <c r="IE252" s="369">
        <v>2.3559620679716254E-3</v>
      </c>
      <c r="IF252" s="369">
        <v>2.1659840091192283E-2</v>
      </c>
      <c r="IG252" s="369">
        <v>1.725285210717057E-2</v>
      </c>
      <c r="IH252" s="369">
        <v>1.8151512666391287E-2</v>
      </c>
      <c r="II252" s="369">
        <v>9.017520368145758E-3</v>
      </c>
      <c r="IJ252" s="369">
        <v>2.5211722243837505E-2</v>
      </c>
      <c r="IK252" s="369">
        <v>2.3795349828195848E-4</v>
      </c>
      <c r="IL252" s="51">
        <v>2.58947171353296E-3</v>
      </c>
      <c r="IM252" s="51">
        <v>2.6473160540850245E-3</v>
      </c>
      <c r="IN252" s="51">
        <v>2.4810945918336123E-2</v>
      </c>
      <c r="IO252" s="51">
        <v>1.0579561596389848E-2</v>
      </c>
      <c r="IP252" s="51">
        <v>1.3304633077744007E-2</v>
      </c>
      <c r="IQ252" s="51">
        <v>1.24135775768805E-2</v>
      </c>
      <c r="IR252" s="51">
        <v>0.22833282700820975</v>
      </c>
      <c r="IS252" s="51">
        <v>1.5750633717506192E-3</v>
      </c>
      <c r="IT252" s="51">
        <v>1.6718116828829701E-2</v>
      </c>
      <c r="IU252" s="51">
        <v>1.6799853206718441E-2</v>
      </c>
      <c r="IV252" s="51">
        <v>1.9601510562270181E-2</v>
      </c>
      <c r="IW252" s="51">
        <v>5.4085423142480708E-3</v>
      </c>
      <c r="IX252" s="51">
        <v>8.6886816788766651E-3</v>
      </c>
      <c r="IY252" s="51">
        <v>1.1274007936448312E-2</v>
      </c>
      <c r="IZ252" s="51">
        <v>4.7959462053232919E-3</v>
      </c>
      <c r="JA252" s="51">
        <v>2.0092212650862827E-2</v>
      </c>
      <c r="JB252" s="51">
        <v>3.4875693857444505E-3</v>
      </c>
      <c r="JC252" s="51">
        <v>4.2735430200840745E-3</v>
      </c>
      <c r="JD252" s="51">
        <v>7.700171000528091E-3</v>
      </c>
      <c r="JE252" s="51">
        <v>1.3508197811830059E-2</v>
      </c>
      <c r="JF252" s="51">
        <v>1.2545455100942002E-2</v>
      </c>
      <c r="JG252" s="51">
        <v>8.7260881731932635E-3</v>
      </c>
      <c r="JH252" s="51">
        <v>5.9480486813438547E-3</v>
      </c>
      <c r="JI252" s="51">
        <v>2.6480502679544536E-3</v>
      </c>
      <c r="JJ252" s="51">
        <v>5.3363939571307098E-3</v>
      </c>
      <c r="JK252" s="51">
        <v>1.3457586102967229E-2</v>
      </c>
      <c r="JL252" s="51">
        <v>1.1521106365912701E-2</v>
      </c>
      <c r="JM252" s="51">
        <v>1.325325353757811E-2</v>
      </c>
      <c r="JN252" s="51">
        <v>2.2160967522356482E-3</v>
      </c>
      <c r="JO252" s="51">
        <v>2.1337904714773134E-2</v>
      </c>
      <c r="JP252" s="51">
        <v>1.8057438537263413E-2</v>
      </c>
      <c r="JQ252" s="51">
        <v>1.7970807494706125E-2</v>
      </c>
      <c r="JR252" s="51">
        <v>9.0954122283340624E-3</v>
      </c>
      <c r="JS252" s="51">
        <v>2.5262103882305868E-2</v>
      </c>
      <c r="JT252" s="51">
        <v>2.0730820875742973E-4</v>
      </c>
      <c r="JU252" s="369">
        <v>2.523375893339347E-3</v>
      </c>
      <c r="JV252" s="369">
        <v>2.7327607830454157E-3</v>
      </c>
      <c r="JW252" s="369">
        <v>2.4086258596615423E-2</v>
      </c>
      <c r="JX252" s="369">
        <v>1.1069723268041936E-2</v>
      </c>
      <c r="JY252" s="369">
        <v>1.3868742913209567E-2</v>
      </c>
      <c r="JZ252" s="369">
        <v>1.2996625969745237E-2</v>
      </c>
      <c r="KA252" s="369">
        <v>0.23258928926570011</v>
      </c>
      <c r="KB252" s="369">
        <v>1.263195856423438E-3</v>
      </c>
      <c r="KC252" s="369">
        <v>1.6122286567231497E-2</v>
      </c>
      <c r="KD252" s="369">
        <v>1.6568935168340362E-2</v>
      </c>
      <c r="KE252" s="369">
        <v>1.9518013769963306E-2</v>
      </c>
      <c r="KF252" s="369">
        <v>5.2879219047626746E-3</v>
      </c>
      <c r="KG252" s="369">
        <v>8.1399053129195161E-3</v>
      </c>
      <c r="KH252" s="369">
        <v>1.0479748614967229E-2</v>
      </c>
      <c r="KI252" s="369">
        <v>4.7047717918589343E-3</v>
      </c>
      <c r="KJ252" s="369">
        <v>1.9933711654615948E-2</v>
      </c>
      <c r="KK252" s="369">
        <v>3.128496339179884E-3</v>
      </c>
      <c r="KL252" s="369">
        <v>4.3330318545162063E-3</v>
      </c>
      <c r="KM252" s="369">
        <v>7.5450841322902088E-3</v>
      </c>
      <c r="KN252" s="369">
        <v>1.2949744765248039E-2</v>
      </c>
      <c r="KO252" s="369">
        <v>1.1981613063662874E-2</v>
      </c>
      <c r="KP252" s="369">
        <v>8.4145493666155403E-3</v>
      </c>
      <c r="KQ252" s="369">
        <v>6.047874246197466E-3</v>
      </c>
      <c r="KR252" s="369">
        <v>2.9537609021552729E-3</v>
      </c>
      <c r="KS252" s="369">
        <v>5.3073274078366695E-3</v>
      </c>
      <c r="KT252" s="369">
        <v>1.3182838225706041E-2</v>
      </c>
      <c r="KU252" s="369">
        <v>1.1138533110208834E-2</v>
      </c>
      <c r="KV252" s="369">
        <v>1.3026447468788395E-2</v>
      </c>
      <c r="KW252" s="369">
        <v>2.1187005927089035E-3</v>
      </c>
      <c r="KX252" s="369">
        <v>2.0701532950120758E-2</v>
      </c>
      <c r="KY252" s="369">
        <v>1.8598169565819708E-2</v>
      </c>
      <c r="KZ252" s="369">
        <v>1.7899793340264303E-2</v>
      </c>
      <c r="LA252" s="369">
        <v>8.6884923901457637E-3</v>
      </c>
      <c r="LB252" s="369">
        <v>2.4604833765559712E-2</v>
      </c>
      <c r="LC252" s="369">
        <v>1.7387970718489156E-4</v>
      </c>
      <c r="LD252" s="51">
        <v>2.5411621692784589E-3</v>
      </c>
      <c r="LE252" s="51">
        <v>2.7154388808063603E-3</v>
      </c>
      <c r="LF252" s="51">
        <v>2.4457268053387157E-2</v>
      </c>
      <c r="LG252" s="51">
        <v>1.1441346929076845E-2</v>
      </c>
      <c r="LH252" s="51">
        <v>1.5020156271359351E-2</v>
      </c>
      <c r="LI252" s="51">
        <v>1.3326227902576636E-2</v>
      </c>
      <c r="LJ252" s="51">
        <v>0.2396735196033582</v>
      </c>
      <c r="LK252" s="51">
        <v>1.3590098919520623E-3</v>
      </c>
      <c r="LL252" s="51">
        <v>1.5534743127674534E-2</v>
      </c>
      <c r="LM252" s="51">
        <v>1.6141677675681199E-2</v>
      </c>
      <c r="LN252" s="51">
        <v>1.9957517533982436E-2</v>
      </c>
      <c r="LO252" s="51">
        <v>4.9646646618627267E-3</v>
      </c>
      <c r="LP252" s="51">
        <v>7.7393732032103911E-3</v>
      </c>
      <c r="LQ252" s="51">
        <v>9.7231839162499507E-3</v>
      </c>
      <c r="LR252" s="51">
        <v>4.5070200345255843E-3</v>
      </c>
      <c r="LS252" s="51">
        <v>1.9273363914590353E-2</v>
      </c>
      <c r="LT252" s="51">
        <v>3.0202104293198151E-3</v>
      </c>
      <c r="LU252" s="51">
        <v>4.2637470873689741E-3</v>
      </c>
      <c r="LV252" s="51">
        <v>8.2401002153212541E-3</v>
      </c>
      <c r="LW252" s="51">
        <v>1.2548485970333373E-2</v>
      </c>
      <c r="LX252" s="51">
        <v>1.1943324123294966E-2</v>
      </c>
      <c r="LY252" s="51">
        <v>8.4406514787134755E-3</v>
      </c>
      <c r="LZ252" s="51">
        <v>6.1529329849960455E-3</v>
      </c>
      <c r="MA252" s="51">
        <v>3.0872685998279566E-3</v>
      </c>
      <c r="MB252" s="51">
        <v>5.1381147104753175E-3</v>
      </c>
      <c r="MC252" s="51">
        <v>1.3547949213250508E-2</v>
      </c>
      <c r="MD252" s="51">
        <v>1.07914294557384E-2</v>
      </c>
      <c r="ME252" s="51">
        <v>1.29751031764824E-2</v>
      </c>
      <c r="MF252" s="51">
        <v>2.2371765678205861E-3</v>
      </c>
      <c r="MG252" s="51">
        <v>2.0916258329645589E-2</v>
      </c>
      <c r="MH252" s="51">
        <v>1.8599599867271763E-2</v>
      </c>
      <c r="MI252" s="51">
        <v>1.8189611200888075E-2</v>
      </c>
      <c r="MJ252" s="51">
        <v>8.6040333458135849E-3</v>
      </c>
      <c r="MK252" s="51">
        <v>2.4803221213022034E-2</v>
      </c>
      <c r="ML252" s="51">
        <v>1.8574441501965956E-4</v>
      </c>
      <c r="MM252" s="369">
        <v>2.4851335661920356E-3</v>
      </c>
      <c r="MN252" s="369">
        <v>2.7771986866741735E-3</v>
      </c>
      <c r="MO252" s="369">
        <v>2.4640068523650412E-2</v>
      </c>
      <c r="MP252" s="369">
        <v>1.1733946291107947E-2</v>
      </c>
      <c r="MQ252" s="369">
        <v>1.5208490578562377E-2</v>
      </c>
      <c r="MR252" s="369">
        <v>1.3680783528036929E-2</v>
      </c>
      <c r="MS252" s="369">
        <v>0.24115349249331525</v>
      </c>
      <c r="MT252" s="369">
        <v>1.6227168343993766E-3</v>
      </c>
      <c r="MU252" s="369">
        <v>1.549844816198547E-2</v>
      </c>
      <c r="MV252" s="369">
        <v>1.6417141645630056E-2</v>
      </c>
      <c r="MW252" s="369">
        <v>2.0986015972050135E-2</v>
      </c>
      <c r="MX252" s="369">
        <v>5.0890120992764225E-3</v>
      </c>
      <c r="MY252" s="369">
        <v>7.4737995588577332E-3</v>
      </c>
      <c r="MZ252" s="369">
        <v>9.2505745207772279E-3</v>
      </c>
      <c r="NA252" s="369">
        <v>4.3231032270841501E-3</v>
      </c>
      <c r="NB252" s="369">
        <v>1.9003230329522065E-2</v>
      </c>
      <c r="NC252" s="369">
        <v>3.1564228261279107E-3</v>
      </c>
      <c r="ND252" s="369">
        <v>4.2641770177918167E-3</v>
      </c>
      <c r="NE252" s="369">
        <v>8.2126738550043297E-3</v>
      </c>
      <c r="NF252" s="369">
        <v>1.1614957773595018E-2</v>
      </c>
      <c r="NG252" s="369">
        <v>1.2137880723359801E-2</v>
      </c>
      <c r="NH252" s="369">
        <v>8.4420880593534479E-3</v>
      </c>
      <c r="NI252" s="369">
        <v>6.3113142486657557E-3</v>
      </c>
      <c r="NJ252" s="369">
        <v>3.3629897640100456E-3</v>
      </c>
      <c r="NK252" s="369">
        <v>4.9352133020816478E-3</v>
      </c>
      <c r="NL252" s="369">
        <v>1.3308583636922829E-2</v>
      </c>
      <c r="NM252" s="369">
        <v>1.0424769922545995E-2</v>
      </c>
      <c r="NN252" s="369">
        <v>1.3094680127059995E-2</v>
      </c>
      <c r="NO252" s="369">
        <v>2.2372793382639295E-3</v>
      </c>
      <c r="NP252" s="369">
        <v>2.0445682241086942E-2</v>
      </c>
      <c r="NQ252" s="369">
        <v>1.8823457972568215E-2</v>
      </c>
      <c r="NR252" s="369">
        <v>1.8217811224197925E-2</v>
      </c>
      <c r="NS252" s="369">
        <v>9.015974294105597E-3</v>
      </c>
      <c r="NT252" s="369">
        <v>2.4551474364750484E-2</v>
      </c>
      <c r="NU252" s="369">
        <v>1.5856958067785569E-4</v>
      </c>
      <c r="NV252" s="51">
        <v>2.4453783355570893E-3</v>
      </c>
      <c r="NW252" s="51">
        <v>2.7718272410727257E-3</v>
      </c>
      <c r="NX252" s="51">
        <v>2.4390171499117007E-2</v>
      </c>
      <c r="NY252" s="51">
        <v>1.1672574296579412E-2</v>
      </c>
      <c r="NZ252" s="51">
        <v>1.4894388452568597E-2</v>
      </c>
      <c r="OA252" s="51">
        <v>1.3947968060205233E-2</v>
      </c>
      <c r="OB252" s="51">
        <v>0.24566287646797247</v>
      </c>
      <c r="OC252" s="51">
        <v>1.5360136926053378E-3</v>
      </c>
      <c r="OD252" s="51">
        <v>1.501013146892095E-2</v>
      </c>
      <c r="OE252" s="51">
        <v>1.6360367857789129E-2</v>
      </c>
      <c r="OF252" s="51">
        <v>2.1076278378461221E-2</v>
      </c>
      <c r="OG252" s="51">
        <v>4.9686360456998356E-3</v>
      </c>
      <c r="OH252" s="51">
        <v>6.9969689173797747E-3</v>
      </c>
      <c r="OI252" s="51">
        <v>8.4474202725048735E-3</v>
      </c>
      <c r="OJ252" s="51">
        <v>4.151895434990234E-3</v>
      </c>
      <c r="OK252" s="51">
        <v>1.8835228055557325E-2</v>
      </c>
      <c r="OL252" s="51">
        <v>3.150511274616621E-3</v>
      </c>
      <c r="OM252" s="51">
        <v>4.1983312112760483E-3</v>
      </c>
      <c r="ON252" s="51">
        <v>8.1398554503318999E-3</v>
      </c>
      <c r="OO252" s="51">
        <v>1.1292063996334322E-2</v>
      </c>
      <c r="OP252" s="51">
        <v>1.1487543279186881E-2</v>
      </c>
      <c r="OQ252" s="51">
        <v>8.2964049746117492E-3</v>
      </c>
      <c r="OR252" s="51">
        <v>6.3766760516379825E-3</v>
      </c>
      <c r="OS252" s="51">
        <v>3.3329189037256744E-3</v>
      </c>
      <c r="OT252" s="51">
        <v>5.0999260863863489E-3</v>
      </c>
      <c r="OU252" s="51">
        <v>1.3357855503639902E-2</v>
      </c>
      <c r="OV252" s="51">
        <v>9.6947900464380513E-3</v>
      </c>
      <c r="OW252" s="51">
        <v>1.2300273830202338E-2</v>
      </c>
      <c r="OX252" s="51">
        <v>2.1475344019931636E-3</v>
      </c>
      <c r="OY252" s="51">
        <v>1.9902836184326492E-2</v>
      </c>
      <c r="OZ252" s="51">
        <v>1.8365682048453718E-2</v>
      </c>
      <c r="PA252" s="51">
        <v>1.8256299923827789E-2</v>
      </c>
      <c r="PB252" s="51">
        <v>8.9840749920440683E-3</v>
      </c>
      <c r="PC252" s="51">
        <v>2.3450348967592693E-2</v>
      </c>
      <c r="PD252" s="51">
        <v>1.7141992657181205E-4</v>
      </c>
      <c r="PE252" s="369">
        <v>2.4050621921548158E-3</v>
      </c>
      <c r="PF252" s="369">
        <v>2.9445514920839163E-3</v>
      </c>
      <c r="PG252" s="369">
        <v>2.4648042588460563E-2</v>
      </c>
      <c r="PH252" s="369">
        <v>1.2044400078948891E-2</v>
      </c>
      <c r="PI252" s="369">
        <v>1.5124824337721728E-2</v>
      </c>
      <c r="PJ252" s="369">
        <v>1.4441214867463952E-2</v>
      </c>
      <c r="PK252" s="369">
        <v>0.25021587260428235</v>
      </c>
      <c r="PL252" s="369">
        <v>1.8093264389074308E-3</v>
      </c>
      <c r="PM252" s="369">
        <v>1.4852934591159331E-2</v>
      </c>
      <c r="PN252" s="369">
        <v>1.599705609852255E-2</v>
      </c>
      <c r="PO252" s="369">
        <v>2.1665425697796063E-2</v>
      </c>
      <c r="PP252" s="369">
        <v>5.0683605701615552E-3</v>
      </c>
      <c r="PQ252" s="369">
        <v>6.6600931150413625E-3</v>
      </c>
      <c r="PR252" s="369">
        <v>8.1056579836142287E-3</v>
      </c>
      <c r="PS252" s="369">
        <v>4.0914933418216073E-3</v>
      </c>
      <c r="PT252" s="369">
        <v>1.9396459968334931E-2</v>
      </c>
      <c r="PU252" s="369">
        <v>3.1199245828604596E-3</v>
      </c>
      <c r="PV252" s="369">
        <v>4.2037850498080195E-3</v>
      </c>
      <c r="PW252" s="369">
        <v>8.3153858815177024E-3</v>
      </c>
      <c r="PX252" s="369">
        <v>1.1210953908288603E-2</v>
      </c>
      <c r="PY252" s="369">
        <v>1.0929731368784737E-2</v>
      </c>
      <c r="PZ252" s="369">
        <v>8.0989588525591256E-3</v>
      </c>
      <c r="QA252" s="369">
        <v>6.5462509871458546E-3</v>
      </c>
      <c r="QB252" s="369">
        <v>3.3269590069000482E-3</v>
      </c>
      <c r="QC252" s="369">
        <v>4.657872719081255E-3</v>
      </c>
      <c r="QD252" s="369">
        <v>1.331597630927633E-2</v>
      </c>
      <c r="QE252" s="369">
        <v>9.4150517722132697E-3</v>
      </c>
      <c r="QF252" s="369">
        <v>1.2694426008995568E-2</v>
      </c>
      <c r="QG252" s="369">
        <v>2.0474191536819868E-3</v>
      </c>
      <c r="QH252" s="369">
        <v>1.9983000115329618E-2</v>
      </c>
      <c r="QI252" s="369">
        <v>1.8117461223626116E-2</v>
      </c>
      <c r="QJ252" s="369">
        <v>1.876126571405469E-2</v>
      </c>
      <c r="QK252" s="369">
        <v>9.3017097277279612E-3</v>
      </c>
      <c r="QL252" s="369">
        <v>2.3538108385407763E-2</v>
      </c>
      <c r="QM252" s="369">
        <v>1.4938422882799382E-4</v>
      </c>
      <c r="QN252" s="51">
        <v>2.3478966832985058E-3</v>
      </c>
      <c r="QO252" s="51">
        <v>2.4029830385971732E-3</v>
      </c>
      <c r="QP252" s="51">
        <v>2.4460870481961786E-2</v>
      </c>
      <c r="QQ252" s="51">
        <v>1.2050242971110387E-2</v>
      </c>
      <c r="QR252" s="51">
        <v>1.4933860103449523E-2</v>
      </c>
      <c r="QS252" s="51">
        <v>1.4655171562742219E-2</v>
      </c>
      <c r="QT252" s="51">
        <v>0.25268194278765127</v>
      </c>
      <c r="QU252" s="51">
        <v>1.5586136971489435E-3</v>
      </c>
      <c r="QV252" s="51">
        <v>1.4603231032723967E-2</v>
      </c>
      <c r="QW252" s="51">
        <v>1.6236791951750044E-2</v>
      </c>
      <c r="QX252" s="51">
        <v>2.1691690435102856E-2</v>
      </c>
      <c r="QY252" s="51">
        <v>4.9621757283529995E-3</v>
      </c>
      <c r="QZ252" s="51">
        <v>6.3550808574723179E-3</v>
      </c>
      <c r="RA252" s="51">
        <v>7.9901470133694388E-3</v>
      </c>
      <c r="RB252" s="51">
        <v>3.9157173169968029E-3</v>
      </c>
      <c r="RC252" s="51">
        <v>2.0339282286367655E-2</v>
      </c>
      <c r="RD252" s="51">
        <v>2.8253171416235787E-3</v>
      </c>
      <c r="RE252" s="51">
        <v>4.0784490417255697E-3</v>
      </c>
      <c r="RF252" s="51">
        <v>8.2929969980008612E-3</v>
      </c>
      <c r="RG252" s="51">
        <v>1.122628979796848E-2</v>
      </c>
      <c r="RH252" s="51">
        <v>1.0575062742636514E-2</v>
      </c>
      <c r="RI252" s="51">
        <v>7.9049874375903446E-3</v>
      </c>
      <c r="RJ252" s="51">
        <v>6.5626426740447354E-3</v>
      </c>
      <c r="RK252" s="51">
        <v>3.2602376161204719E-3</v>
      </c>
      <c r="RL252" s="51">
        <v>4.7577811524342796E-3</v>
      </c>
      <c r="RM252" s="51">
        <v>1.2848331671522226E-2</v>
      </c>
      <c r="RN252" s="51">
        <v>9.0471581808982647E-3</v>
      </c>
      <c r="RO252" s="51">
        <v>1.275103933574025E-2</v>
      </c>
      <c r="RP252" s="51">
        <v>1.7831511988271667E-3</v>
      </c>
      <c r="RQ252" s="51">
        <v>1.9656589743402657E-2</v>
      </c>
      <c r="RR252" s="51">
        <v>1.7656724756850133E-2</v>
      </c>
      <c r="RS252" s="51">
        <v>1.8951623644191638E-2</v>
      </c>
      <c r="RT252" s="51">
        <v>8.9714981201514925E-3</v>
      </c>
      <c r="RU252" s="51">
        <v>2.3180985300343189E-2</v>
      </c>
      <c r="RV252" s="51">
        <v>1.0501709319874354E-4</v>
      </c>
      <c r="RW252" s="369">
        <v>2.2711729727290715E-3</v>
      </c>
      <c r="RX252" s="369">
        <v>2.0338613751662016E-3</v>
      </c>
      <c r="RY252" s="369">
        <v>2.3955809319915113E-2</v>
      </c>
      <c r="RZ252" s="369">
        <v>1.1521886739725965E-2</v>
      </c>
      <c r="SA252" s="369">
        <v>1.4846847742153108E-2</v>
      </c>
      <c r="SB252" s="369">
        <v>1.4362370818807989E-2</v>
      </c>
      <c r="SC252" s="369">
        <v>0.25016251579710563</v>
      </c>
      <c r="SD252" s="369">
        <v>2.1106780284576836E-3</v>
      </c>
      <c r="SE252" s="369">
        <v>1.4283707519798117E-2</v>
      </c>
      <c r="SF252" s="369">
        <v>1.5885530770914771E-2</v>
      </c>
      <c r="SG252" s="369">
        <v>2.2236487493297784E-2</v>
      </c>
      <c r="SH252" s="369">
        <v>4.8978523065444568E-3</v>
      </c>
      <c r="SI252" s="369">
        <v>6.1621932958742841E-3</v>
      </c>
      <c r="SJ252" s="369">
        <v>7.827576071815584E-3</v>
      </c>
      <c r="SK252" s="369">
        <v>3.900227111521719E-3</v>
      </c>
      <c r="SL252" s="369">
        <v>1.8865842162336284E-2</v>
      </c>
      <c r="SM252" s="369">
        <v>2.8454961820477843E-3</v>
      </c>
      <c r="SN252" s="369">
        <v>3.8384601248229754E-3</v>
      </c>
      <c r="SO252" s="369">
        <v>7.4312041801926649E-3</v>
      </c>
      <c r="SP252" s="369">
        <v>1.069305127157023E-2</v>
      </c>
      <c r="SQ252" s="369">
        <v>9.9680632173262847E-3</v>
      </c>
      <c r="SR252" s="369">
        <v>7.5236980196812485E-3</v>
      </c>
      <c r="SS252" s="369">
        <v>6.5573584231465327E-3</v>
      </c>
      <c r="ST252" s="369">
        <v>3.5122572867455049E-3</v>
      </c>
      <c r="SU252" s="369">
        <v>4.7729409613403865E-3</v>
      </c>
      <c r="SV252" s="369">
        <v>1.2646186910802283E-2</v>
      </c>
      <c r="SW252" s="369">
        <v>8.4649668024802827E-3</v>
      </c>
      <c r="SX252" s="369">
        <v>1.1292242381590205E-2</v>
      </c>
      <c r="SY252" s="369">
        <v>1.6812553332215166E-3</v>
      </c>
      <c r="SZ252" s="369">
        <v>1.9197001542474803E-2</v>
      </c>
      <c r="TA252" s="369">
        <v>1.685602314467937E-2</v>
      </c>
      <c r="TB252" s="369">
        <v>1.8197035474466085E-2</v>
      </c>
      <c r="TC252" s="369">
        <v>7.9777754530576134E-3</v>
      </c>
      <c r="TD252" s="369">
        <v>2.2097122942506844E-2</v>
      </c>
      <c r="TE252" s="369">
        <v>1.0888804909383015E-4</v>
      </c>
    </row>
    <row r="253" spans="1:525" x14ac:dyDescent="0.3">
      <c r="A253" s="369">
        <v>1.28889794016582E-2</v>
      </c>
      <c r="B253" s="369">
        <v>1.376299778330892E-2</v>
      </c>
      <c r="C253" s="369">
        <v>3.7269433937695889E-3</v>
      </c>
      <c r="D253" s="369">
        <v>5.1179274699449558E-3</v>
      </c>
      <c r="E253" s="369">
        <v>3.5250750142770139E-3</v>
      </c>
      <c r="F253" s="369">
        <v>5.0766124211669879E-3</v>
      </c>
      <c r="G253" s="369">
        <v>4.5892672777743037E-3</v>
      </c>
      <c r="H253" s="369">
        <v>4.6095574754609618E-2</v>
      </c>
      <c r="I253" s="369">
        <v>2.5415950115340074E-2</v>
      </c>
      <c r="J253" s="369">
        <v>8.6637348556049664E-3</v>
      </c>
      <c r="K253" s="369">
        <v>1.5680525499706936E-2</v>
      </c>
      <c r="L253" s="369">
        <v>8.952181597627222E-3</v>
      </c>
      <c r="M253" s="369">
        <v>3.7533958933280084E-3</v>
      </c>
      <c r="N253" s="369">
        <v>3.2604132264568205E-3</v>
      </c>
      <c r="O253" s="369">
        <v>2.0657590273061082E-3</v>
      </c>
      <c r="P253" s="369">
        <v>4.4541211157142794E-3</v>
      </c>
      <c r="Q253" s="369">
        <v>2.0977464333296027E-2</v>
      </c>
      <c r="R253" s="369">
        <v>1.2462680189026935E-2</v>
      </c>
      <c r="S253" s="369">
        <v>4.4025902288769275E-3</v>
      </c>
      <c r="T253" s="369">
        <v>6.4706446426505589E-3</v>
      </c>
      <c r="U253" s="369">
        <v>5.5461463815923992E-3</v>
      </c>
      <c r="V253" s="369">
        <v>4.7656462390335708E-3</v>
      </c>
      <c r="W253" s="369">
        <v>5.1308651316666155E-2</v>
      </c>
      <c r="X253" s="369">
        <v>4.973081761792935E-2</v>
      </c>
      <c r="Y253" s="369">
        <v>6.0966437802438413E-2</v>
      </c>
      <c r="Z253" s="369">
        <v>1.470745750297173E-2</v>
      </c>
      <c r="AA253" s="369">
        <v>3.72522775497766E-3</v>
      </c>
      <c r="AB253" s="369">
        <v>1.3884661513662976E-3</v>
      </c>
      <c r="AC253" s="369">
        <v>1.1900505142850189E-3</v>
      </c>
      <c r="AD253" s="369">
        <v>4.6509801897225145E-3</v>
      </c>
      <c r="AE253" s="369">
        <v>7.3359307173266643E-3</v>
      </c>
      <c r="AF253" s="369">
        <v>2.9634476053012971E-3</v>
      </c>
      <c r="AG253" s="369">
        <v>3.4709422126931989E-3</v>
      </c>
      <c r="AH253" s="369">
        <v>6.6867501429609677E-3</v>
      </c>
      <c r="AI253" s="369">
        <v>8.6044360301767918E-5</v>
      </c>
      <c r="AJ253" s="51">
        <v>1.217081764654299E-2</v>
      </c>
      <c r="AK253" s="51">
        <v>1.3557567568064532E-2</v>
      </c>
      <c r="AL253" s="51">
        <v>3.6210477687025509E-3</v>
      </c>
      <c r="AM253" s="51">
        <v>4.8164112582470666E-3</v>
      </c>
      <c r="AN253" s="51">
        <v>3.2397941540016129E-3</v>
      </c>
      <c r="AO253" s="51">
        <v>4.760866195738853E-3</v>
      </c>
      <c r="AP253" s="51">
        <v>4.5706267048267104E-3</v>
      </c>
      <c r="AQ253" s="51">
        <v>4.521017392404534E-2</v>
      </c>
      <c r="AR253" s="51">
        <v>2.625944457068749E-2</v>
      </c>
      <c r="AS253" s="51">
        <v>8.5889896168787772E-3</v>
      </c>
      <c r="AT253" s="51">
        <v>1.6002130683017417E-2</v>
      </c>
      <c r="AU253" s="51">
        <v>8.9297586088690362E-3</v>
      </c>
      <c r="AV253" s="51">
        <v>3.6719324926709788E-3</v>
      </c>
      <c r="AW253" s="51">
        <v>3.0636185294549258E-3</v>
      </c>
      <c r="AX253" s="51">
        <v>2.0482973560262928E-3</v>
      </c>
      <c r="AY253" s="51">
        <v>4.445443968915096E-3</v>
      </c>
      <c r="AZ253" s="51">
        <v>1.9498404464990703E-2</v>
      </c>
      <c r="BA253" s="51">
        <v>1.277301962106835E-2</v>
      </c>
      <c r="BB253" s="51">
        <v>4.4255299023986134E-3</v>
      </c>
      <c r="BC253" s="51">
        <v>6.3937181721273719E-3</v>
      </c>
      <c r="BD253" s="51">
        <v>5.4096806158748035E-3</v>
      </c>
      <c r="BE253" s="51">
        <v>3.9368434546069092E-3</v>
      </c>
      <c r="BF253" s="51">
        <v>5.1077611268823021E-2</v>
      </c>
      <c r="BG253" s="51">
        <v>5.1253268446679316E-2</v>
      </c>
      <c r="BH253" s="51">
        <v>5.6298440566521959E-2</v>
      </c>
      <c r="BI253" s="51">
        <v>1.4720401559503356E-2</v>
      </c>
      <c r="BJ253" s="51">
        <v>3.4523602641779358E-3</v>
      </c>
      <c r="BK253" s="51">
        <v>1.2699839733600355E-3</v>
      </c>
      <c r="BL253" s="51">
        <v>1.1717500105969598E-3</v>
      </c>
      <c r="BM253" s="51">
        <v>4.4889085417632165E-3</v>
      </c>
      <c r="BN253" s="51">
        <v>7.4792838283280179E-3</v>
      </c>
      <c r="BO253" s="51">
        <v>3.0030963470220806E-3</v>
      </c>
      <c r="BP253" s="51">
        <v>3.4100358146251447E-3</v>
      </c>
      <c r="BQ253" s="51">
        <v>6.2993454132091141E-3</v>
      </c>
      <c r="BR253" s="51">
        <v>7.9419255043052046E-5</v>
      </c>
      <c r="BS253" s="369">
        <v>1.244240999808529E-2</v>
      </c>
      <c r="BT253" s="369">
        <v>1.3149222243856871E-2</v>
      </c>
      <c r="BU253" s="369">
        <v>3.560141970989699E-3</v>
      </c>
      <c r="BV253" s="369">
        <v>4.6377333061085107E-3</v>
      </c>
      <c r="BW253" s="369">
        <v>3.1368470089419027E-3</v>
      </c>
      <c r="BX253" s="369">
        <v>4.6197191872001716E-3</v>
      </c>
      <c r="BY253" s="369">
        <v>4.457872084015939E-3</v>
      </c>
      <c r="BZ253" s="369">
        <v>4.4649795711781938E-2</v>
      </c>
      <c r="CA253" s="369">
        <v>2.7029860439086784E-2</v>
      </c>
      <c r="CB253" s="369">
        <v>8.8055292623787796E-3</v>
      </c>
      <c r="CC253" s="369">
        <v>1.6214625707325937E-2</v>
      </c>
      <c r="CD253" s="369">
        <v>9.0121755555599304E-3</v>
      </c>
      <c r="CE253" s="369">
        <v>3.7049068493073285E-3</v>
      </c>
      <c r="CF253" s="369">
        <v>2.9403836566783098E-3</v>
      </c>
      <c r="CG253" s="369">
        <v>1.9877786940824286E-3</v>
      </c>
      <c r="CH253" s="369">
        <v>4.2870060126139744E-3</v>
      </c>
      <c r="CI253" s="369">
        <v>1.9851968229584127E-2</v>
      </c>
      <c r="CJ253" s="369">
        <v>1.2765195880109865E-2</v>
      </c>
      <c r="CK253" s="369">
        <v>4.3786754719311004E-3</v>
      </c>
      <c r="CL253" s="369">
        <v>5.936027038715045E-3</v>
      </c>
      <c r="CM253" s="369">
        <v>5.0739758760189992E-3</v>
      </c>
      <c r="CN253" s="369">
        <v>3.7291966370585285E-3</v>
      </c>
      <c r="CO253" s="369">
        <v>5.0632972442437328E-2</v>
      </c>
      <c r="CP253" s="369">
        <v>5.073503577985071E-2</v>
      </c>
      <c r="CQ253" s="369">
        <v>5.5367906326148061E-2</v>
      </c>
      <c r="CR253" s="369">
        <v>1.3851236817234842E-2</v>
      </c>
      <c r="CS253" s="369">
        <v>3.5492099892778335E-3</v>
      </c>
      <c r="CT253" s="369">
        <v>1.2527816619662512E-3</v>
      </c>
      <c r="CU253" s="369">
        <v>1.2133746374933035E-3</v>
      </c>
      <c r="CV253" s="369">
        <v>4.4640674936694442E-3</v>
      </c>
      <c r="CW253" s="369">
        <v>7.5796844857540608E-3</v>
      </c>
      <c r="CX253" s="369">
        <v>2.9721220595428002E-3</v>
      </c>
      <c r="CY253" s="369">
        <v>3.5375518642694372E-3</v>
      </c>
      <c r="CZ253" s="369">
        <v>6.6298565093312525E-3</v>
      </c>
      <c r="DA253" s="369">
        <v>6.7948970868350795E-5</v>
      </c>
      <c r="DB253" s="51">
        <v>1.1861661648826224E-2</v>
      </c>
      <c r="DC253" s="51">
        <v>1.355862378538562E-2</v>
      </c>
      <c r="DD253" s="51">
        <v>3.5988248375360419E-3</v>
      </c>
      <c r="DE253" s="51">
        <v>4.2371668231695418E-3</v>
      </c>
      <c r="DF253" s="51">
        <v>2.9928598806000682E-3</v>
      </c>
      <c r="DG253" s="51">
        <v>4.5683952379511634E-3</v>
      </c>
      <c r="DH253" s="51">
        <v>4.3642923365893897E-3</v>
      </c>
      <c r="DI253" s="51">
        <v>4.6429291726394366E-2</v>
      </c>
      <c r="DJ253" s="51">
        <v>2.6103148176251076E-2</v>
      </c>
      <c r="DK253" s="51">
        <v>7.969418330183704E-3</v>
      </c>
      <c r="DL253" s="51">
        <v>1.5668380034984775E-2</v>
      </c>
      <c r="DM253" s="51">
        <v>9.1501301756363815E-3</v>
      </c>
      <c r="DN253" s="51">
        <v>3.6051825849065457E-3</v>
      </c>
      <c r="DO253" s="51">
        <v>2.7448187268507966E-3</v>
      </c>
      <c r="DP253" s="51">
        <v>1.9321361131537282E-3</v>
      </c>
      <c r="DQ253" s="51">
        <v>4.2876940200462519E-3</v>
      </c>
      <c r="DR253" s="51">
        <v>1.8666842573464907E-2</v>
      </c>
      <c r="DS253" s="51">
        <v>1.297396724979728E-2</v>
      </c>
      <c r="DT253" s="51">
        <v>4.3381215365734414E-3</v>
      </c>
      <c r="DU253" s="51">
        <v>5.7320431763400546E-3</v>
      </c>
      <c r="DV253" s="51">
        <v>4.8503062642652056E-3</v>
      </c>
      <c r="DW253" s="51">
        <v>3.4918997407545906E-3</v>
      </c>
      <c r="DX253" s="51">
        <v>5.0745509873550462E-2</v>
      </c>
      <c r="DY253" s="51">
        <v>5.3976845886513726E-2</v>
      </c>
      <c r="DZ253" s="51">
        <v>5.4147507392214717E-2</v>
      </c>
      <c r="EA253" s="51">
        <v>1.4539025578068562E-2</v>
      </c>
      <c r="EB253" s="51">
        <v>3.5620889127734173E-3</v>
      </c>
      <c r="EC253" s="51">
        <v>1.2718538343855089E-3</v>
      </c>
      <c r="ED253" s="51">
        <v>1.4344670485544196E-3</v>
      </c>
      <c r="EE253" s="51">
        <v>4.3970167878749382E-3</v>
      </c>
      <c r="EF253" s="51">
        <v>7.5451611071246493E-3</v>
      </c>
      <c r="EG253" s="51">
        <v>2.9170942144700813E-3</v>
      </c>
      <c r="EH253" s="51">
        <v>3.3341979019579559E-3</v>
      </c>
      <c r="EI253" s="51">
        <v>6.3718876015270197E-3</v>
      </c>
      <c r="EJ253" s="51">
        <v>8.328436624235991E-5</v>
      </c>
      <c r="EK253" s="369">
        <v>1.2371483966779173E-2</v>
      </c>
      <c r="EL253" s="369">
        <v>1.2807208181278869E-2</v>
      </c>
      <c r="EM253" s="369">
        <v>3.5765854606608751E-3</v>
      </c>
      <c r="EN253" s="369">
        <v>4.9895920606777295E-3</v>
      </c>
      <c r="EO253" s="369">
        <v>3.5490247994537454E-3</v>
      </c>
      <c r="EP253" s="369">
        <v>4.5020465622934045E-3</v>
      </c>
      <c r="EQ253" s="369">
        <v>4.325339569028799E-3</v>
      </c>
      <c r="ER253" s="369">
        <v>4.9234053073050253E-2</v>
      </c>
      <c r="ES253" s="369">
        <v>2.6409005483486344E-2</v>
      </c>
      <c r="ET253" s="369">
        <v>7.6102982731057322E-3</v>
      </c>
      <c r="EU253" s="369">
        <v>1.610573864826189E-2</v>
      </c>
      <c r="EV253" s="369">
        <v>8.9431010928403259E-3</v>
      </c>
      <c r="EW253" s="369">
        <v>3.5510424527661825E-3</v>
      </c>
      <c r="EX253" s="369">
        <v>2.3713052747947176E-3</v>
      </c>
      <c r="EY253" s="369">
        <v>1.8701055392324484E-3</v>
      </c>
      <c r="EZ253" s="369">
        <v>3.9326833806895617E-3</v>
      </c>
      <c r="FA253" s="369">
        <v>1.908904719072383E-2</v>
      </c>
      <c r="FB253" s="369">
        <v>1.2645190862394389E-2</v>
      </c>
      <c r="FC253" s="369">
        <v>4.3659972915748788E-3</v>
      </c>
      <c r="FD253" s="369">
        <v>5.8048932472023161E-3</v>
      </c>
      <c r="FE253" s="369">
        <v>4.7747656492421369E-3</v>
      </c>
      <c r="FF253" s="369">
        <v>3.5672830155232906E-3</v>
      </c>
      <c r="FG253" s="369">
        <v>5.1810652995528644E-2</v>
      </c>
      <c r="FH253" s="369">
        <v>6.1323141641362933E-2</v>
      </c>
      <c r="FI253" s="369">
        <v>6.1649504764869932E-2</v>
      </c>
      <c r="FJ253" s="369">
        <v>1.4807647760923444E-2</v>
      </c>
      <c r="FK253" s="369">
        <v>3.6896111268478506E-3</v>
      </c>
      <c r="FL253" s="369">
        <v>1.2786568893109452E-3</v>
      </c>
      <c r="FM253" s="369">
        <v>1.3618842107663395E-3</v>
      </c>
      <c r="FN253" s="369">
        <v>4.4892279409396944E-3</v>
      </c>
      <c r="FO253" s="369">
        <v>7.8172021391836981E-3</v>
      </c>
      <c r="FP253" s="369">
        <v>2.8925830054887082E-3</v>
      </c>
      <c r="FQ253" s="369">
        <v>3.1953867213213843E-3</v>
      </c>
      <c r="FR253" s="369">
        <v>6.0039053375896987E-3</v>
      </c>
      <c r="FS253" s="369">
        <v>8.789461487975186E-5</v>
      </c>
      <c r="FT253" s="51">
        <v>1.2511611138086656E-2</v>
      </c>
      <c r="FU253" s="51">
        <v>1.1247900578809557E-2</v>
      </c>
      <c r="FV253" s="51">
        <v>3.3433101296376838E-3</v>
      </c>
      <c r="FW253" s="51">
        <v>5.1756357624214364E-3</v>
      </c>
      <c r="FX253" s="51">
        <v>3.6473838880919079E-3</v>
      </c>
      <c r="FY253" s="51">
        <v>4.8461295656708038E-3</v>
      </c>
      <c r="FZ253" s="51">
        <v>4.1700029139988843E-3</v>
      </c>
      <c r="GA253" s="51">
        <v>4.3112108341015282E-2</v>
      </c>
      <c r="GB253" s="51">
        <v>2.8541639925207567E-2</v>
      </c>
      <c r="GC253" s="51">
        <v>7.5867409505114419E-3</v>
      </c>
      <c r="GD253" s="51">
        <v>1.568427032379768E-2</v>
      </c>
      <c r="GE253" s="51">
        <v>8.2969848255280958E-3</v>
      </c>
      <c r="GF253" s="51">
        <v>3.3969709018543352E-3</v>
      </c>
      <c r="GG253" s="51">
        <v>2.0622936347960714E-3</v>
      </c>
      <c r="GH253" s="51">
        <v>1.781020043942823E-3</v>
      </c>
      <c r="GI253" s="51">
        <v>3.8410284950120628E-3</v>
      </c>
      <c r="GJ253" s="51">
        <v>1.8576713169625423E-2</v>
      </c>
      <c r="GK253" s="51">
        <v>1.20010532107112E-2</v>
      </c>
      <c r="GL253" s="51">
        <v>4.1569877801754893E-3</v>
      </c>
      <c r="GM253" s="51">
        <v>5.6981798854271164E-3</v>
      </c>
      <c r="GN253" s="51">
        <v>4.4360519894084413E-3</v>
      </c>
      <c r="GO253" s="51">
        <v>3.5791569293413153E-3</v>
      </c>
      <c r="GP253" s="51">
        <v>5.1071578209176217E-2</v>
      </c>
      <c r="GQ253" s="51">
        <v>6.7531525881097329E-2</v>
      </c>
      <c r="GR253" s="51">
        <v>6.4627684031591359E-2</v>
      </c>
      <c r="GS253" s="51">
        <v>1.4017343578041984E-2</v>
      </c>
      <c r="GT253" s="51">
        <v>3.2828952342363413E-3</v>
      </c>
      <c r="GU253" s="51">
        <v>1.2242703217155563E-3</v>
      </c>
      <c r="GV253" s="51">
        <v>1.0928557147430963E-3</v>
      </c>
      <c r="GW253" s="51">
        <v>4.4082821549726661E-3</v>
      </c>
      <c r="GX253" s="51">
        <v>7.5651861141261389E-3</v>
      </c>
      <c r="GY253" s="51">
        <v>2.8045967637102169E-3</v>
      </c>
      <c r="GZ253" s="51">
        <v>3.0617050182097792E-3</v>
      </c>
      <c r="HA253" s="51">
        <v>5.3773405905014997E-3</v>
      </c>
      <c r="HB253" s="51">
        <v>5.8382651312373369E-5</v>
      </c>
      <c r="HC253" s="369">
        <v>1.266935147928549E-2</v>
      </c>
      <c r="HD253" s="369">
        <v>1.0987213160497689E-2</v>
      </c>
      <c r="HE253" s="369">
        <v>3.3391176647038197E-3</v>
      </c>
      <c r="HF253" s="369">
        <v>5.38871533601491E-3</v>
      </c>
      <c r="HG253" s="369">
        <v>3.6966220351602958E-3</v>
      </c>
      <c r="HH253" s="369">
        <v>5.0248281274651412E-3</v>
      </c>
      <c r="HI253" s="369">
        <v>4.3272409769918394E-3</v>
      </c>
      <c r="HJ253" s="369">
        <v>4.5740437145998201E-2</v>
      </c>
      <c r="HK253" s="369">
        <v>2.9946909066731593E-2</v>
      </c>
      <c r="HL253" s="369">
        <v>8.0161197105211579E-3</v>
      </c>
      <c r="HM253" s="369">
        <v>1.6826700264547866E-2</v>
      </c>
      <c r="HN253" s="369">
        <v>8.9580738329372682E-3</v>
      </c>
      <c r="HO253" s="369">
        <v>3.6183176717271546E-3</v>
      </c>
      <c r="HP253" s="369">
        <v>2.252943325109722E-3</v>
      </c>
      <c r="HQ253" s="369">
        <v>1.9065250740112739E-3</v>
      </c>
      <c r="HR253" s="369">
        <v>4.0329133492346767E-3</v>
      </c>
      <c r="HS253" s="369">
        <v>2.0358185847948428E-2</v>
      </c>
      <c r="HT253" s="369">
        <v>1.2488460401253506E-2</v>
      </c>
      <c r="HU253" s="369">
        <v>4.226545968656131E-3</v>
      </c>
      <c r="HV253" s="369">
        <v>5.7760866212541737E-3</v>
      </c>
      <c r="HW253" s="369">
        <v>4.3041343737417618E-3</v>
      </c>
      <c r="HX253" s="369">
        <v>3.5413853989476577E-3</v>
      </c>
      <c r="HY253" s="369">
        <v>5.1205818686143351E-2</v>
      </c>
      <c r="HZ253" s="369">
        <v>6.9479216174925418E-2</v>
      </c>
      <c r="IA253" s="369">
        <v>6.3962233817210362E-2</v>
      </c>
      <c r="IB253" s="369">
        <v>1.3950300384089101E-2</v>
      </c>
      <c r="IC253" s="369">
        <v>3.2976818080214343E-3</v>
      </c>
      <c r="ID253" s="369">
        <v>1.210980731298793E-3</v>
      </c>
      <c r="IE253" s="369">
        <v>1.1220561183724761E-3</v>
      </c>
      <c r="IF253" s="369">
        <v>4.3816785787734857E-3</v>
      </c>
      <c r="IG253" s="369">
        <v>7.8870585608543878E-3</v>
      </c>
      <c r="IH253" s="369">
        <v>2.7879559773525148E-3</v>
      </c>
      <c r="II253" s="369">
        <v>2.9912921158536288E-3</v>
      </c>
      <c r="IJ253" s="369">
        <v>5.2636679830111019E-3</v>
      </c>
      <c r="IK253" s="369">
        <v>5.233888773639622E-5</v>
      </c>
      <c r="IL253" s="51">
        <v>1.3188804909236976E-2</v>
      </c>
      <c r="IM253" s="51">
        <v>1.0337618453234703E-2</v>
      </c>
      <c r="IN253" s="51">
        <v>3.3803493076659235E-3</v>
      </c>
      <c r="IO253" s="51">
        <v>5.3180864994864865E-3</v>
      </c>
      <c r="IP253" s="51">
        <v>3.6957647251083929E-3</v>
      </c>
      <c r="IQ253" s="51">
        <v>5.1356183777663388E-3</v>
      </c>
      <c r="IR253" s="51">
        <v>4.4699152000255739E-3</v>
      </c>
      <c r="IS253" s="51">
        <v>4.8645053186808E-2</v>
      </c>
      <c r="IT253" s="51">
        <v>3.1818904116134528E-2</v>
      </c>
      <c r="IU253" s="51">
        <v>8.338688804467434E-3</v>
      </c>
      <c r="IV253" s="51">
        <v>1.7995636638013832E-2</v>
      </c>
      <c r="IW253" s="51">
        <v>9.8271143818371761E-3</v>
      </c>
      <c r="IX253" s="51">
        <v>3.7982913062706001E-3</v>
      </c>
      <c r="IY253" s="51">
        <v>2.2781865321421456E-3</v>
      </c>
      <c r="IZ253" s="51">
        <v>1.9424068946629985E-3</v>
      </c>
      <c r="JA253" s="51">
        <v>3.976170417614968E-3</v>
      </c>
      <c r="JB253" s="51">
        <v>1.9513334061737029E-2</v>
      </c>
      <c r="JC253" s="51">
        <v>1.3115522599952108E-2</v>
      </c>
      <c r="JD253" s="51">
        <v>4.127438432427244E-3</v>
      </c>
      <c r="JE253" s="51">
        <v>5.7215129069854995E-3</v>
      </c>
      <c r="JF253" s="51">
        <v>4.1392363024068402E-3</v>
      </c>
      <c r="JG253" s="51">
        <v>3.609597046919032E-3</v>
      </c>
      <c r="JH253" s="51">
        <v>5.1707005250333268E-2</v>
      </c>
      <c r="JI253" s="51">
        <v>7.9859624154571943E-2</v>
      </c>
      <c r="JJ253" s="51">
        <v>6.2432524591867981E-2</v>
      </c>
      <c r="JK253" s="51">
        <v>1.4097637749411869E-2</v>
      </c>
      <c r="JL253" s="51">
        <v>3.2129071990429602E-3</v>
      </c>
      <c r="JM253" s="51">
        <v>1.1715420809164261E-3</v>
      </c>
      <c r="JN253" s="51">
        <v>1.0282125155656203E-3</v>
      </c>
      <c r="JO253" s="51">
        <v>4.4340381417650896E-3</v>
      </c>
      <c r="JP253" s="51">
        <v>8.7833159883165066E-3</v>
      </c>
      <c r="JQ253" s="51">
        <v>2.7097262943161361E-3</v>
      </c>
      <c r="JR253" s="51">
        <v>2.9900717194030744E-3</v>
      </c>
      <c r="JS253" s="51">
        <v>5.0282416671247037E-3</v>
      </c>
      <c r="JT253" s="51">
        <v>4.7220808862357036E-5</v>
      </c>
      <c r="JU253" s="369">
        <v>1.215730367085952E-2</v>
      </c>
      <c r="JV253" s="369">
        <v>9.1053138793492343E-3</v>
      </c>
      <c r="JW253" s="369">
        <v>3.0469783839310958E-3</v>
      </c>
      <c r="JX253" s="369">
        <v>5.0756132862364786E-3</v>
      </c>
      <c r="JY253" s="369">
        <v>3.7442501571682734E-3</v>
      </c>
      <c r="JZ253" s="369">
        <v>4.7692267631701951E-3</v>
      </c>
      <c r="KA253" s="369">
        <v>4.357971523652077E-3</v>
      </c>
      <c r="KB253" s="369">
        <v>3.8201527432238043E-2</v>
      </c>
      <c r="KC253" s="369">
        <v>3.3984057109320974E-2</v>
      </c>
      <c r="KD253" s="369">
        <v>8.1794144100889726E-3</v>
      </c>
      <c r="KE253" s="369">
        <v>1.713840256775627E-2</v>
      </c>
      <c r="KF253" s="369">
        <v>1.0282934078219364E-2</v>
      </c>
      <c r="KG253" s="369">
        <v>3.719820373593022E-3</v>
      </c>
      <c r="KH253" s="369">
        <v>2.072221907888072E-3</v>
      </c>
      <c r="KI253" s="369">
        <v>1.8141102248414736E-3</v>
      </c>
      <c r="KJ253" s="369">
        <v>3.5566514665514282E-3</v>
      </c>
      <c r="KK253" s="369">
        <v>1.8548894680207935E-2</v>
      </c>
      <c r="KL253" s="369">
        <v>1.2068389014689169E-2</v>
      </c>
      <c r="KM253" s="369">
        <v>3.9680013252172902E-3</v>
      </c>
      <c r="KN253" s="369">
        <v>4.9957737780080115E-3</v>
      </c>
      <c r="KO253" s="369">
        <v>3.7805690257915244E-3</v>
      </c>
      <c r="KP253" s="369">
        <v>3.3554905953412355E-3</v>
      </c>
      <c r="KQ253" s="369">
        <v>4.9210487169773824E-2</v>
      </c>
      <c r="KR253" s="369">
        <v>7.2476589364781685E-2</v>
      </c>
      <c r="KS253" s="369">
        <v>6.3956522683989547E-2</v>
      </c>
      <c r="KT253" s="369">
        <v>1.5786418188041253E-2</v>
      </c>
      <c r="KU253" s="369">
        <v>3.1799082960818352E-3</v>
      </c>
      <c r="KV253" s="369">
        <v>1.1141049061077577E-3</v>
      </c>
      <c r="KW253" s="369">
        <v>9.2176401024887645E-4</v>
      </c>
      <c r="KX253" s="369">
        <v>4.4149469575403208E-3</v>
      </c>
      <c r="KY253" s="369">
        <v>8.350642628106697E-3</v>
      </c>
      <c r="KZ253" s="369">
        <v>2.9437379392238013E-3</v>
      </c>
      <c r="LA253" s="369">
        <v>2.8166518133242498E-3</v>
      </c>
      <c r="LB253" s="369">
        <v>5.0743994683431111E-3</v>
      </c>
      <c r="LC253" s="369">
        <v>3.4891141335584372E-5</v>
      </c>
      <c r="LD253" s="51">
        <v>1.2506040812104487E-2</v>
      </c>
      <c r="LE253" s="51">
        <v>8.3682248379744941E-3</v>
      </c>
      <c r="LF253" s="51">
        <v>3.1136287047557735E-3</v>
      </c>
      <c r="LG253" s="51">
        <v>5.6086425774592675E-3</v>
      </c>
      <c r="LH253" s="51">
        <v>4.3748652744374983E-3</v>
      </c>
      <c r="LI253" s="51">
        <v>4.9434463140043978E-3</v>
      </c>
      <c r="LJ253" s="51">
        <v>4.3425236049674442E-3</v>
      </c>
      <c r="LK253" s="51">
        <v>4.2323611395265727E-2</v>
      </c>
      <c r="LL253" s="51">
        <v>3.7454135853292769E-2</v>
      </c>
      <c r="LM253" s="51">
        <v>8.9522353064362039E-3</v>
      </c>
      <c r="LN253" s="51">
        <v>1.7866927808423669E-2</v>
      </c>
      <c r="LO253" s="51">
        <v>1.1682575746346568E-2</v>
      </c>
      <c r="LP253" s="51">
        <v>4.1016469457299627E-3</v>
      </c>
      <c r="LQ253" s="51">
        <v>2.1816754043732624E-3</v>
      </c>
      <c r="LR253" s="51">
        <v>1.9448246434270527E-3</v>
      </c>
      <c r="LS253" s="51">
        <v>3.5747061215275306E-3</v>
      </c>
      <c r="LT253" s="51">
        <v>1.9687549477660025E-2</v>
      </c>
      <c r="LU253" s="51">
        <v>1.1824954062207618E-2</v>
      </c>
      <c r="LV253" s="51">
        <v>4.5340891349768975E-3</v>
      </c>
      <c r="LW253" s="51">
        <v>4.8993957208945827E-3</v>
      </c>
      <c r="LX253" s="51">
        <v>3.7821110825982354E-3</v>
      </c>
      <c r="LY253" s="51">
        <v>3.5050865041845744E-3</v>
      </c>
      <c r="LZ253" s="51">
        <v>5.0840906237135997E-2</v>
      </c>
      <c r="MA253" s="51">
        <v>7.2493436398916311E-2</v>
      </c>
      <c r="MB253" s="51">
        <v>7.261993343381215E-2</v>
      </c>
      <c r="MC253" s="51">
        <v>1.8462388331711863E-2</v>
      </c>
      <c r="MD253" s="51">
        <v>3.14673017257199E-3</v>
      </c>
      <c r="ME253" s="51">
        <v>1.1580369695828555E-3</v>
      </c>
      <c r="MF253" s="51">
        <v>1.1013397410183355E-3</v>
      </c>
      <c r="MG253" s="51">
        <v>4.6131934486123641E-3</v>
      </c>
      <c r="MH253" s="51">
        <v>8.5216123851791226E-3</v>
      </c>
      <c r="MI253" s="51">
        <v>3.1482119738850635E-3</v>
      </c>
      <c r="MJ253" s="51">
        <v>2.8801605668186442E-3</v>
      </c>
      <c r="MK253" s="51">
        <v>5.174978952654858E-3</v>
      </c>
      <c r="ML253" s="51">
        <v>2.9050347028165371E-5</v>
      </c>
      <c r="MM253" s="369">
        <v>1.195871041004532E-2</v>
      </c>
      <c r="MN253" s="369">
        <v>6.8589451405468701E-3</v>
      </c>
      <c r="MO253" s="369">
        <v>3.0521022634623467E-3</v>
      </c>
      <c r="MP253" s="369">
        <v>5.2502831978761535E-3</v>
      </c>
      <c r="MQ253" s="369">
        <v>4.2258078269926252E-3</v>
      </c>
      <c r="MR253" s="369">
        <v>4.7327674661491346E-3</v>
      </c>
      <c r="MS253" s="369">
        <v>4.3294753389162017E-3</v>
      </c>
      <c r="MT253" s="369">
        <v>6.6841371146373854E-2</v>
      </c>
      <c r="MU253" s="369">
        <v>3.9968607798303232E-2</v>
      </c>
      <c r="MV253" s="369">
        <v>8.7369215194464684E-3</v>
      </c>
      <c r="MW253" s="369">
        <v>1.8058229916270877E-2</v>
      </c>
      <c r="MX253" s="369">
        <v>1.1680831153576293E-2</v>
      </c>
      <c r="MY253" s="369">
        <v>3.8818356254584625E-3</v>
      </c>
      <c r="MZ253" s="369">
        <v>1.9912095952246923E-3</v>
      </c>
      <c r="NA253" s="369">
        <v>1.8871793456694615E-3</v>
      </c>
      <c r="NB253" s="369">
        <v>3.4993192484294396E-3</v>
      </c>
      <c r="NC253" s="369">
        <v>2.112639447493668E-2</v>
      </c>
      <c r="ND253" s="369">
        <v>1.1118151186268233E-2</v>
      </c>
      <c r="NE253" s="369">
        <v>4.5937049835826872E-3</v>
      </c>
      <c r="NF253" s="369">
        <v>4.8327888404089987E-3</v>
      </c>
      <c r="NG253" s="369">
        <v>3.647673693106414E-3</v>
      </c>
      <c r="NH253" s="369">
        <v>3.4816770634220444E-3</v>
      </c>
      <c r="NI253" s="369">
        <v>5.0220687747043295E-2</v>
      </c>
      <c r="NJ253" s="369">
        <v>6.7572961846397009E-2</v>
      </c>
      <c r="NK253" s="369">
        <v>8.3563196574823362E-2</v>
      </c>
      <c r="NL253" s="369">
        <v>1.9560937178408101E-2</v>
      </c>
      <c r="NM253" s="369">
        <v>3.1475078441244009E-3</v>
      </c>
      <c r="NN253" s="369">
        <v>1.1284877001155008E-3</v>
      </c>
      <c r="NO253" s="369">
        <v>1.0746393216086627E-3</v>
      </c>
      <c r="NP253" s="369">
        <v>4.5051003276972345E-3</v>
      </c>
      <c r="NQ253" s="369">
        <v>8.7993129725625219E-3</v>
      </c>
      <c r="NR253" s="369">
        <v>2.9525945630340484E-3</v>
      </c>
      <c r="NS253" s="369">
        <v>2.8222443209803064E-3</v>
      </c>
      <c r="NT253" s="369">
        <v>5.0083327965994564E-3</v>
      </c>
      <c r="NU253" s="369">
        <v>2.6406323349649428E-5</v>
      </c>
      <c r="NV253" s="51">
        <v>1.2296689047440836E-2</v>
      </c>
      <c r="NW253" s="51">
        <v>6.1975141708262571E-3</v>
      </c>
      <c r="NX253" s="51">
        <v>3.1897356354248754E-3</v>
      </c>
      <c r="NY253" s="51">
        <v>5.2466242067017149E-3</v>
      </c>
      <c r="NZ253" s="51">
        <v>4.1064439683079317E-3</v>
      </c>
      <c r="OA253" s="51">
        <v>4.7287042240863209E-3</v>
      </c>
      <c r="OB253" s="51">
        <v>4.4258157179754417E-3</v>
      </c>
      <c r="OC253" s="51">
        <v>0.11046223003726079</v>
      </c>
      <c r="OD253" s="51">
        <v>4.6348719886817512E-2</v>
      </c>
      <c r="OE253" s="51">
        <v>8.8880018099807157E-3</v>
      </c>
      <c r="OF253" s="51">
        <v>1.9029249295585443E-2</v>
      </c>
      <c r="OG253" s="51">
        <v>1.2473150964327063E-2</v>
      </c>
      <c r="OH253" s="51">
        <v>3.6150874874234244E-3</v>
      </c>
      <c r="OI253" s="51">
        <v>1.8925815879556544E-3</v>
      </c>
      <c r="OJ253" s="51">
        <v>1.8471896961120764E-3</v>
      </c>
      <c r="OK253" s="51">
        <v>3.7879012848679346E-3</v>
      </c>
      <c r="OL253" s="51">
        <v>2.4448984281980043E-2</v>
      </c>
      <c r="OM253" s="51">
        <v>1.1062565295542082E-2</v>
      </c>
      <c r="ON253" s="51">
        <v>4.6565029096859731E-3</v>
      </c>
      <c r="OO253" s="51">
        <v>5.2511882603679472E-3</v>
      </c>
      <c r="OP253" s="51">
        <v>3.510071742405166E-3</v>
      </c>
      <c r="OQ253" s="51">
        <v>3.5183324312754562E-3</v>
      </c>
      <c r="OR253" s="51">
        <v>5.3029793997290471E-2</v>
      </c>
      <c r="OS253" s="51">
        <v>7.0701163708097911E-2</v>
      </c>
      <c r="OT253" s="51">
        <v>9.1970687460082037E-2</v>
      </c>
      <c r="OU253" s="51">
        <v>2.013083409087478E-2</v>
      </c>
      <c r="OV253" s="51">
        <v>3.1698073676069793E-3</v>
      </c>
      <c r="OW253" s="51">
        <v>1.1262537900411777E-3</v>
      </c>
      <c r="OX253" s="51">
        <v>1.0973873968606758E-3</v>
      </c>
      <c r="OY253" s="51">
        <v>4.4554815510789792E-3</v>
      </c>
      <c r="OZ253" s="51">
        <v>8.2339784683445588E-3</v>
      </c>
      <c r="PA253" s="51">
        <v>3.0790247597112211E-3</v>
      </c>
      <c r="PB253" s="51">
        <v>2.7839199382787868E-3</v>
      </c>
      <c r="PC253" s="51">
        <v>5.0786319664711428E-3</v>
      </c>
      <c r="PD253" s="51">
        <v>4.1433269466980333E-5</v>
      </c>
      <c r="PE253" s="369">
        <v>1.1996286203052327E-2</v>
      </c>
      <c r="PF253" s="369">
        <v>6.2724756231528804E-3</v>
      </c>
      <c r="PG253" s="369">
        <v>3.0944099329391155E-3</v>
      </c>
      <c r="PH253" s="369">
        <v>5.0158038396727004E-3</v>
      </c>
      <c r="PI253" s="369">
        <v>4.0736225489091567E-3</v>
      </c>
      <c r="PJ253" s="369">
        <v>4.4375759199807938E-3</v>
      </c>
      <c r="PK253" s="369">
        <v>4.2705497585338835E-3</v>
      </c>
      <c r="PL253" s="369">
        <v>9.8090693992127317E-2</v>
      </c>
      <c r="PM253" s="369">
        <v>4.2756120367005303E-2</v>
      </c>
      <c r="PN253" s="369">
        <v>8.5224801357370976E-3</v>
      </c>
      <c r="PO253" s="369">
        <v>1.8518099250327939E-2</v>
      </c>
      <c r="PP253" s="369">
        <v>1.2249103494449043E-2</v>
      </c>
      <c r="PQ253" s="369">
        <v>3.4737857819604383E-3</v>
      </c>
      <c r="PR253" s="369">
        <v>1.7751924076673073E-3</v>
      </c>
      <c r="PS253" s="369">
        <v>1.7345835518759207E-3</v>
      </c>
      <c r="PT253" s="369">
        <v>3.7556798946226017E-3</v>
      </c>
      <c r="PU253" s="369">
        <v>2.6610578287063688E-2</v>
      </c>
      <c r="PV253" s="369">
        <v>1.0249671592586372E-2</v>
      </c>
      <c r="PW253" s="369">
        <v>5.0493860668505489E-3</v>
      </c>
      <c r="PX253" s="369">
        <v>4.5258942552785005E-3</v>
      </c>
      <c r="PY253" s="369">
        <v>3.4895151875599935E-3</v>
      </c>
      <c r="PZ253" s="369">
        <v>3.3688013085244016E-3</v>
      </c>
      <c r="QA253" s="369">
        <v>5.396051874426603E-2</v>
      </c>
      <c r="QB253" s="369">
        <v>5.8361063965605087E-2</v>
      </c>
      <c r="QC253" s="369">
        <v>9.1847557828570556E-2</v>
      </c>
      <c r="QD253" s="369">
        <v>2.0969707021665559E-2</v>
      </c>
      <c r="QE253" s="369">
        <v>3.2208858862039775E-3</v>
      </c>
      <c r="QF253" s="369">
        <v>1.1650337136728116E-3</v>
      </c>
      <c r="QG253" s="369">
        <v>1.0613161604247322E-3</v>
      </c>
      <c r="QH253" s="369">
        <v>4.4266971466549107E-3</v>
      </c>
      <c r="QI253" s="369">
        <v>8.2046590056593822E-3</v>
      </c>
      <c r="QJ253" s="369">
        <v>2.9333214944987297E-3</v>
      </c>
      <c r="QK253" s="369">
        <v>2.6786508900198884E-3</v>
      </c>
      <c r="QL253" s="369">
        <v>4.8223396247643107E-3</v>
      </c>
      <c r="QM253" s="369">
        <v>2.801914970711801E-5</v>
      </c>
      <c r="QN253" s="51">
        <v>1.2903024680466422E-2</v>
      </c>
      <c r="QO253" s="51">
        <v>5.168669124782665E-3</v>
      </c>
      <c r="QP253" s="51">
        <v>3.3804798296813501E-3</v>
      </c>
      <c r="QQ253" s="51">
        <v>5.0796053281551628E-3</v>
      </c>
      <c r="QR253" s="51">
        <v>4.4030374557031925E-3</v>
      </c>
      <c r="QS253" s="51">
        <v>4.7032864482110057E-3</v>
      </c>
      <c r="QT253" s="51">
        <v>4.7057973033984551E-3</v>
      </c>
      <c r="QU253" s="51">
        <v>0.17475577030256734</v>
      </c>
      <c r="QV253" s="51">
        <v>5.3858560426994891E-2</v>
      </c>
      <c r="QW253" s="51">
        <v>9.5212275552310315E-3</v>
      </c>
      <c r="QX253" s="51">
        <v>2.1596016907185552E-2</v>
      </c>
      <c r="QY253" s="51">
        <v>1.4852987400727494E-2</v>
      </c>
      <c r="QZ253" s="51">
        <v>4.0466372904310946E-3</v>
      </c>
      <c r="RA253" s="51">
        <v>2.0603728066891512E-3</v>
      </c>
      <c r="RB253" s="51">
        <v>2.0090989975036252E-3</v>
      </c>
      <c r="RC253" s="51">
        <v>4.1629408684849831E-3</v>
      </c>
      <c r="RD253" s="51">
        <v>3.5675994550594226E-2</v>
      </c>
      <c r="RE253" s="51">
        <v>1.0414130030938889E-2</v>
      </c>
      <c r="RF253" s="51">
        <v>5.5690732322055013E-3</v>
      </c>
      <c r="RG253" s="51">
        <v>4.6903310003438801E-3</v>
      </c>
      <c r="RH253" s="51">
        <v>3.7074326400734379E-3</v>
      </c>
      <c r="RI253" s="51">
        <v>3.5583882355054563E-3</v>
      </c>
      <c r="RJ253" s="51">
        <v>5.5232111820748907E-2</v>
      </c>
      <c r="RK253" s="51">
        <v>6.3627506604683998E-2</v>
      </c>
      <c r="RL253" s="51">
        <v>0.11186379511888239</v>
      </c>
      <c r="RM253" s="51">
        <v>2.3204190634041427E-2</v>
      </c>
      <c r="RN253" s="51">
        <v>3.4655197430624274E-3</v>
      </c>
      <c r="RO253" s="51">
        <v>1.219764705514809E-3</v>
      </c>
      <c r="RP253" s="51">
        <v>1.1095231866507917E-3</v>
      </c>
      <c r="RQ253" s="51">
        <v>4.6633903978588274E-3</v>
      </c>
      <c r="RR253" s="51">
        <v>8.4068529271295236E-3</v>
      </c>
      <c r="RS253" s="51">
        <v>3.1315387355275491E-3</v>
      </c>
      <c r="RT253" s="51">
        <v>2.7238266680655633E-3</v>
      </c>
      <c r="RU253" s="51">
        <v>5.2530817564184224E-3</v>
      </c>
      <c r="RV253" s="51">
        <v>1.9964019517826988E-5</v>
      </c>
      <c r="RW253" s="369">
        <v>1.2816823517200593E-2</v>
      </c>
      <c r="RX253" s="369">
        <v>6.0379349059299942E-3</v>
      </c>
      <c r="RY253" s="369">
        <v>3.4303494270942732E-3</v>
      </c>
      <c r="RZ253" s="369">
        <v>4.838132534885067E-3</v>
      </c>
      <c r="SA253" s="369">
        <v>4.1550434182667578E-3</v>
      </c>
      <c r="SB253" s="369">
        <v>4.6193806827179726E-3</v>
      </c>
      <c r="SC253" s="369">
        <v>4.5697647201667409E-3</v>
      </c>
      <c r="SD253" s="369">
        <v>0.10510684995914155</v>
      </c>
      <c r="SE253" s="369">
        <v>4.3522310371051656E-2</v>
      </c>
      <c r="SF253" s="369">
        <v>9.2327931766206118E-3</v>
      </c>
      <c r="SG253" s="369">
        <v>1.9742004463996505E-2</v>
      </c>
      <c r="SH253" s="369">
        <v>1.3998609044930013E-2</v>
      </c>
      <c r="SI253" s="369">
        <v>3.9725853039255486E-3</v>
      </c>
      <c r="SJ253" s="369">
        <v>1.9502787523394361E-3</v>
      </c>
      <c r="SK253" s="369">
        <v>2.0899216283716614E-3</v>
      </c>
      <c r="SL253" s="369">
        <v>4.1332692919822034E-3</v>
      </c>
      <c r="SM253" s="369">
        <v>2.5513918257917878E-2</v>
      </c>
      <c r="SN253" s="369">
        <v>1.0766549254083123E-2</v>
      </c>
      <c r="SO253" s="369">
        <v>5.505044882724245E-3</v>
      </c>
      <c r="SP253" s="369">
        <v>4.9126794771001325E-3</v>
      </c>
      <c r="SQ253" s="369">
        <v>3.7012615461610846E-3</v>
      </c>
      <c r="SR253" s="369">
        <v>3.5322176872836491E-3</v>
      </c>
      <c r="SS253" s="369">
        <v>5.6491763077948808E-2</v>
      </c>
      <c r="ST253" s="369">
        <v>6.5836370629902649E-2</v>
      </c>
      <c r="SU253" s="369">
        <v>9.0560826759500584E-2</v>
      </c>
      <c r="SV253" s="369">
        <v>2.5468382689821673E-2</v>
      </c>
      <c r="SW253" s="369">
        <v>3.3042553832960632E-3</v>
      </c>
      <c r="SX253" s="369">
        <v>1.2336868770006812E-3</v>
      </c>
      <c r="SY253" s="369">
        <v>1.1614051803552823E-3</v>
      </c>
      <c r="SZ253" s="369">
        <v>4.7735827607057676E-3</v>
      </c>
      <c r="TA253" s="369">
        <v>8.8516350274150113E-3</v>
      </c>
      <c r="TB253" s="369">
        <v>3.166727860004083E-3</v>
      </c>
      <c r="TC253" s="369">
        <v>2.6602271229505051E-3</v>
      </c>
      <c r="TD253" s="369">
        <v>5.290161120862712E-3</v>
      </c>
      <c r="TE253" s="369">
        <v>2.1873306723724977E-5</v>
      </c>
    </row>
    <row r="254" spans="1:525" x14ac:dyDescent="0.3">
      <c r="A254" s="369">
        <v>4.1441192717629347E-2</v>
      </c>
      <c r="B254" s="369">
        <v>1.3741620798053194E-2</v>
      </c>
      <c r="C254" s="369">
        <v>1.0449299937471958E-2</v>
      </c>
      <c r="D254" s="369">
        <v>6.995314147284834E-2</v>
      </c>
      <c r="E254" s="369">
        <v>3.5489122652545793E-2</v>
      </c>
      <c r="F254" s="369">
        <v>2.5268362984954058E-2</v>
      </c>
      <c r="G254" s="369">
        <v>3.4205664208829215E-2</v>
      </c>
      <c r="H254" s="369">
        <v>1.5073879000848025E-2</v>
      </c>
      <c r="I254" s="369">
        <v>0.23016784188750569</v>
      </c>
      <c r="J254" s="369">
        <v>0.20519335923516224</v>
      </c>
      <c r="K254" s="369">
        <v>2.8911692074469308E-2</v>
      </c>
      <c r="L254" s="369">
        <v>1.5003274397185828E-2</v>
      </c>
      <c r="M254" s="369">
        <v>1.2510929481895215E-2</v>
      </c>
      <c r="N254" s="369">
        <v>1.9132898597731665E-2</v>
      </c>
      <c r="O254" s="369">
        <v>1.2583759801719621E-2</v>
      </c>
      <c r="P254" s="369">
        <v>3.2681715395918416E-2</v>
      </c>
      <c r="Q254" s="369">
        <v>5.7763880004628437E-3</v>
      </c>
      <c r="R254" s="369">
        <v>9.7017438208271151E-3</v>
      </c>
      <c r="S254" s="369">
        <v>7.1497892202028145E-3</v>
      </c>
      <c r="T254" s="369">
        <v>3.3884079656253487E-3</v>
      </c>
      <c r="U254" s="369">
        <v>2.4298383345576114E-3</v>
      </c>
      <c r="V254" s="369">
        <v>4.6111466756092135E-3</v>
      </c>
      <c r="W254" s="369">
        <v>3.1628996052326256E-3</v>
      </c>
      <c r="X254" s="369">
        <v>2.7945045916995741E-3</v>
      </c>
      <c r="Y254" s="369">
        <v>2.1698333161351236E-3</v>
      </c>
      <c r="Z254" s="369">
        <v>3.3944213038602125E-3</v>
      </c>
      <c r="AA254" s="369">
        <v>1.3908705355690971E-3</v>
      </c>
      <c r="AB254" s="369">
        <v>9.1433055045448178E-4</v>
      </c>
      <c r="AC254" s="369">
        <v>1.4902599059749768E-3</v>
      </c>
      <c r="AD254" s="369">
        <v>4.4893643221057553E-3</v>
      </c>
      <c r="AE254" s="369">
        <v>7.904692290133462E-3</v>
      </c>
      <c r="AF254" s="369">
        <v>3.3340901757343546E-3</v>
      </c>
      <c r="AG254" s="369">
        <v>6.211446964706701E-2</v>
      </c>
      <c r="AH254" s="369">
        <v>9.0389509148460136E-3</v>
      </c>
      <c r="AI254" s="369">
        <v>1.408741527862449E-4</v>
      </c>
      <c r="AJ254" s="51">
        <v>4.0208979231360818E-2</v>
      </c>
      <c r="AK254" s="51">
        <v>1.3823937456391914E-2</v>
      </c>
      <c r="AL254" s="51">
        <v>1.0654471700336253E-2</v>
      </c>
      <c r="AM254" s="51">
        <v>7.0872245370888112E-2</v>
      </c>
      <c r="AN254" s="51">
        <v>3.414983808070305E-2</v>
      </c>
      <c r="AO254" s="51">
        <v>2.6394381662124589E-2</v>
      </c>
      <c r="AP254" s="51">
        <v>3.3956303743196581E-2</v>
      </c>
      <c r="AQ254" s="51">
        <v>1.4171110063291834E-2</v>
      </c>
      <c r="AR254" s="51">
        <v>0.23048735005096482</v>
      </c>
      <c r="AS254" s="51">
        <v>0.19988122118326121</v>
      </c>
      <c r="AT254" s="51">
        <v>3.0782870008734739E-2</v>
      </c>
      <c r="AU254" s="51">
        <v>1.5411630246872164E-2</v>
      </c>
      <c r="AV254" s="51">
        <v>1.264648432017889E-2</v>
      </c>
      <c r="AW254" s="51">
        <v>1.9220019710974052E-2</v>
      </c>
      <c r="AX254" s="51">
        <v>1.2851325588440087E-2</v>
      </c>
      <c r="AY254" s="51">
        <v>3.300551210280548E-2</v>
      </c>
      <c r="AZ254" s="51">
        <v>5.8364527217145109E-3</v>
      </c>
      <c r="BA254" s="51">
        <v>9.8444636121440519E-3</v>
      </c>
      <c r="BB254" s="51">
        <v>7.0556429033020373E-3</v>
      </c>
      <c r="BC254" s="51">
        <v>3.4572743877066573E-3</v>
      </c>
      <c r="BD254" s="51">
        <v>2.5376626285470087E-3</v>
      </c>
      <c r="BE254" s="51">
        <v>4.5340917814350725E-3</v>
      </c>
      <c r="BF254" s="51">
        <v>3.3503903425943834E-3</v>
      </c>
      <c r="BG254" s="51">
        <v>3.0600506994715331E-3</v>
      </c>
      <c r="BH254" s="51">
        <v>2.1849082920145655E-3</v>
      </c>
      <c r="BI254" s="51">
        <v>3.4552184720907683E-3</v>
      </c>
      <c r="BJ254" s="51">
        <v>1.420890673784715E-3</v>
      </c>
      <c r="BK254" s="51">
        <v>8.8515714197808047E-4</v>
      </c>
      <c r="BL254" s="51">
        <v>1.5337123446704703E-3</v>
      </c>
      <c r="BM254" s="51">
        <v>4.4147902608337296E-3</v>
      </c>
      <c r="BN254" s="51">
        <v>8.2377527487016069E-3</v>
      </c>
      <c r="BO254" s="51">
        <v>3.6705248876890036E-3</v>
      </c>
      <c r="BP254" s="51">
        <v>6.1457857123897959E-2</v>
      </c>
      <c r="BQ254" s="51">
        <v>9.1243861828226858E-3</v>
      </c>
      <c r="BR254" s="51">
        <v>1.4061462238977682E-4</v>
      </c>
      <c r="BS254" s="369">
        <v>4.076454990506341E-2</v>
      </c>
      <c r="BT254" s="369">
        <v>1.4035823504733645E-2</v>
      </c>
      <c r="BU254" s="369">
        <v>1.0941391921679268E-2</v>
      </c>
      <c r="BV254" s="369">
        <v>7.0927562343863423E-2</v>
      </c>
      <c r="BW254" s="369">
        <v>3.3314252256554905E-2</v>
      </c>
      <c r="BX254" s="369">
        <v>2.5977799946990201E-2</v>
      </c>
      <c r="BY254" s="369">
        <v>3.4081477829168094E-2</v>
      </c>
      <c r="BZ254" s="369">
        <v>1.4377292400895084E-2</v>
      </c>
      <c r="CA254" s="369">
        <v>0.23285500629385197</v>
      </c>
      <c r="CB254" s="369">
        <v>0.20156021976575031</v>
      </c>
      <c r="CC254" s="369">
        <v>3.0228670259835957E-2</v>
      </c>
      <c r="CD254" s="369">
        <v>1.5575274890357059E-2</v>
      </c>
      <c r="CE254" s="369">
        <v>1.2770109881586569E-2</v>
      </c>
      <c r="CF254" s="369">
        <v>1.9134100889623456E-2</v>
      </c>
      <c r="CG254" s="369">
        <v>1.2837533813582522E-2</v>
      </c>
      <c r="CH254" s="369">
        <v>3.2099737263545487E-2</v>
      </c>
      <c r="CI254" s="369">
        <v>5.8764546422113793E-3</v>
      </c>
      <c r="CJ254" s="369">
        <v>1.0093957713226048E-2</v>
      </c>
      <c r="CK254" s="369">
        <v>6.9296565349247462E-3</v>
      </c>
      <c r="CL254" s="369">
        <v>3.4298059828651922E-3</v>
      </c>
      <c r="CM254" s="369">
        <v>2.5218695180296673E-3</v>
      </c>
      <c r="CN254" s="369">
        <v>4.3865336600059854E-3</v>
      </c>
      <c r="CO254" s="369">
        <v>3.2511959480316988E-3</v>
      </c>
      <c r="CP254" s="369">
        <v>2.6207505438881618E-3</v>
      </c>
      <c r="CQ254" s="369">
        <v>2.1549627821060582E-3</v>
      </c>
      <c r="CR254" s="369">
        <v>3.4780677242726901E-3</v>
      </c>
      <c r="CS254" s="369">
        <v>1.4721056356406693E-3</v>
      </c>
      <c r="CT254" s="369">
        <v>9.0652241170562163E-4</v>
      </c>
      <c r="CU254" s="369">
        <v>1.5441609971570856E-3</v>
      </c>
      <c r="CV254" s="369">
        <v>4.3098028280975269E-3</v>
      </c>
      <c r="CW254" s="369">
        <v>8.234430900050306E-3</v>
      </c>
      <c r="CX254" s="369">
        <v>3.7599182395087593E-3</v>
      </c>
      <c r="CY254" s="369">
        <v>6.3957850388955115E-2</v>
      </c>
      <c r="CZ254" s="369">
        <v>9.2672092011524005E-3</v>
      </c>
      <c r="DA254" s="369">
        <v>1.2030607511260614E-4</v>
      </c>
      <c r="DB254" s="51">
        <v>4.0480085892234473E-2</v>
      </c>
      <c r="DC254" s="51">
        <v>1.3988896220420976E-2</v>
      </c>
      <c r="DD254" s="51">
        <v>1.1109748836363396E-2</v>
      </c>
      <c r="DE254" s="51">
        <v>6.9891719707555741E-2</v>
      </c>
      <c r="DF254" s="51">
        <v>3.4040612093599119E-2</v>
      </c>
      <c r="DG254" s="51">
        <v>2.6885318186898658E-2</v>
      </c>
      <c r="DH254" s="51">
        <v>3.4502250160464119E-2</v>
      </c>
      <c r="DI254" s="51">
        <v>1.5756108738481045E-2</v>
      </c>
      <c r="DJ254" s="51">
        <v>0.22856443836786916</v>
      </c>
      <c r="DK254" s="51">
        <v>0.19901531096104202</v>
      </c>
      <c r="DL254" s="51">
        <v>3.052552382185739E-2</v>
      </c>
      <c r="DM254" s="51">
        <v>1.5757550169435301E-2</v>
      </c>
      <c r="DN254" s="51">
        <v>1.281643542019922E-2</v>
      </c>
      <c r="DO254" s="51">
        <v>1.867257912984293E-2</v>
      </c>
      <c r="DP254" s="51">
        <v>1.3089614819114345E-2</v>
      </c>
      <c r="DQ254" s="51">
        <v>3.3706710274126903E-2</v>
      </c>
      <c r="DR254" s="51">
        <v>6.2567527878428222E-3</v>
      </c>
      <c r="DS254" s="51">
        <v>1.0582359389368964E-2</v>
      </c>
      <c r="DT254" s="51">
        <v>6.9871825044795239E-3</v>
      </c>
      <c r="DU254" s="51">
        <v>3.5639417544041795E-3</v>
      </c>
      <c r="DV254" s="51">
        <v>2.6020770619532944E-3</v>
      </c>
      <c r="DW254" s="51">
        <v>4.4066727899773235E-3</v>
      </c>
      <c r="DX254" s="51">
        <v>3.4156093659048585E-3</v>
      </c>
      <c r="DY254" s="51">
        <v>2.8018597916453633E-3</v>
      </c>
      <c r="DZ254" s="51">
        <v>2.3113844071055156E-3</v>
      </c>
      <c r="EA254" s="51">
        <v>3.7793569775349963E-3</v>
      </c>
      <c r="EB254" s="51">
        <v>1.4950841372548065E-3</v>
      </c>
      <c r="EC254" s="51">
        <v>9.544814064457362E-4</v>
      </c>
      <c r="ED254" s="51">
        <v>1.8055139450677427E-3</v>
      </c>
      <c r="EE254" s="51">
        <v>4.4612177918548403E-3</v>
      </c>
      <c r="EF254" s="51">
        <v>8.5781525295592527E-3</v>
      </c>
      <c r="EG254" s="51">
        <v>3.682780058789044E-3</v>
      </c>
      <c r="EH254" s="51">
        <v>6.4307352673381848E-2</v>
      </c>
      <c r="EI254" s="51">
        <v>9.4279674544012291E-3</v>
      </c>
      <c r="EJ254" s="51">
        <v>1.4745792986415468E-4</v>
      </c>
      <c r="EK254" s="369">
        <v>3.9345204558785443E-2</v>
      </c>
      <c r="EL254" s="369">
        <v>1.2600573220535002E-2</v>
      </c>
      <c r="EM254" s="369">
        <v>1.0674636966904384E-2</v>
      </c>
      <c r="EN254" s="369">
        <v>7.0592942855699364E-2</v>
      </c>
      <c r="EO254" s="369">
        <v>3.5429933996383195E-2</v>
      </c>
      <c r="EP254" s="369">
        <v>2.637727565169258E-2</v>
      </c>
      <c r="EQ254" s="369">
        <v>3.4172807096999956E-2</v>
      </c>
      <c r="ER254" s="369">
        <v>1.4428689644843399E-2</v>
      </c>
      <c r="ES254" s="369">
        <v>0.22768557535528344</v>
      </c>
      <c r="ET254" s="369">
        <v>0.19971463549266202</v>
      </c>
      <c r="EU254" s="369">
        <v>3.0490888339608394E-2</v>
      </c>
      <c r="EV254" s="369">
        <v>1.5388657383861803E-2</v>
      </c>
      <c r="EW254" s="369">
        <v>1.2974845347137736E-2</v>
      </c>
      <c r="EX254" s="369">
        <v>1.7871988487890369E-2</v>
      </c>
      <c r="EY254" s="369">
        <v>1.3212767800029588E-2</v>
      </c>
      <c r="EZ254" s="369">
        <v>2.8578264470762196E-2</v>
      </c>
      <c r="FA254" s="369">
        <v>6.4682312082427603E-3</v>
      </c>
      <c r="FB254" s="369">
        <v>1.0241988196914893E-2</v>
      </c>
      <c r="FC254" s="369">
        <v>6.8170722667713736E-3</v>
      </c>
      <c r="FD254" s="369">
        <v>3.5075055697151494E-3</v>
      </c>
      <c r="FE254" s="369">
        <v>2.5968567459954193E-3</v>
      </c>
      <c r="FF254" s="369">
        <v>4.3584914096525314E-3</v>
      </c>
      <c r="FG254" s="369">
        <v>3.2904726908884333E-3</v>
      </c>
      <c r="FH254" s="369">
        <v>3.2138255142889378E-3</v>
      </c>
      <c r="FI254" s="369">
        <v>2.6119819578405007E-3</v>
      </c>
      <c r="FJ254" s="369">
        <v>3.7662806382435022E-3</v>
      </c>
      <c r="FK254" s="369">
        <v>1.4943626972546082E-3</v>
      </c>
      <c r="FL254" s="369">
        <v>9.6508498903343323E-4</v>
      </c>
      <c r="FM254" s="369">
        <v>1.6930538686101835E-3</v>
      </c>
      <c r="FN254" s="369">
        <v>4.6375132891995335E-3</v>
      </c>
      <c r="FO254" s="369">
        <v>8.4964457804277381E-3</v>
      </c>
      <c r="FP254" s="369">
        <v>3.6839401800412086E-3</v>
      </c>
      <c r="FQ254" s="369">
        <v>6.4482402279882708E-2</v>
      </c>
      <c r="FR254" s="369">
        <v>9.751292028097833E-3</v>
      </c>
      <c r="FS254" s="369">
        <v>1.5562054493413672E-4</v>
      </c>
      <c r="FT254" s="51">
        <v>3.8559690903294655E-2</v>
      </c>
      <c r="FU254" s="51">
        <v>1.1291836000481085E-2</v>
      </c>
      <c r="FV254" s="51">
        <v>1.0590940511149454E-2</v>
      </c>
      <c r="FW254" s="51">
        <v>6.9946445840089175E-2</v>
      </c>
      <c r="FX254" s="51">
        <v>3.5516251228910778E-2</v>
      </c>
      <c r="FY254" s="51">
        <v>3.0424705531556313E-2</v>
      </c>
      <c r="FZ254" s="51">
        <v>3.3662152612877756E-2</v>
      </c>
      <c r="GA254" s="51">
        <v>1.3380214576342739E-2</v>
      </c>
      <c r="GB254" s="51">
        <v>0.23142550084105329</v>
      </c>
      <c r="GC254" s="51">
        <v>0.20030040705625546</v>
      </c>
      <c r="GD254" s="51">
        <v>3.0831600021248799E-2</v>
      </c>
      <c r="GE254" s="51">
        <v>1.4989967827726327E-2</v>
      </c>
      <c r="GF254" s="51">
        <v>1.1476785694680358E-2</v>
      </c>
      <c r="GG254" s="51">
        <v>1.6690757267111594E-2</v>
      </c>
      <c r="GH254" s="51">
        <v>1.1901170327628476E-2</v>
      </c>
      <c r="GI254" s="51">
        <v>2.9492528594678553E-2</v>
      </c>
      <c r="GJ254" s="51">
        <v>6.3923545158506793E-3</v>
      </c>
      <c r="GK254" s="51">
        <v>1.0236565313922617E-2</v>
      </c>
      <c r="GL254" s="51">
        <v>6.0694283238610942E-3</v>
      </c>
      <c r="GM254" s="51">
        <v>3.2736219143500471E-3</v>
      </c>
      <c r="GN254" s="51">
        <v>2.4236795894339797E-3</v>
      </c>
      <c r="GO254" s="51">
        <v>4.6751389467084587E-3</v>
      </c>
      <c r="GP254" s="51">
        <v>3.4181163884298379E-3</v>
      </c>
      <c r="GQ254" s="51">
        <v>3.7059587506297854E-3</v>
      </c>
      <c r="GR254" s="51">
        <v>3.788388146706212E-3</v>
      </c>
      <c r="GS254" s="51">
        <v>3.7284666419833126E-3</v>
      </c>
      <c r="GT254" s="51">
        <v>1.4964810986291639E-3</v>
      </c>
      <c r="GU254" s="51">
        <v>9.2253481735910913E-4</v>
      </c>
      <c r="GV254" s="51">
        <v>1.7050730348400819E-3</v>
      </c>
      <c r="GW254" s="51">
        <v>4.7414242072738354E-3</v>
      </c>
      <c r="GX254" s="51">
        <v>8.9821793050968886E-3</v>
      </c>
      <c r="GY254" s="51">
        <v>3.7031342516877482E-3</v>
      </c>
      <c r="GZ254" s="51">
        <v>6.2229314146140871E-2</v>
      </c>
      <c r="HA254" s="51">
        <v>9.7718375302277456E-3</v>
      </c>
      <c r="HB254" s="51">
        <v>1.4882484455944664E-4</v>
      </c>
      <c r="HC254" s="369">
        <v>3.8459614371129026E-2</v>
      </c>
      <c r="HD254" s="369">
        <v>1.12035032247814E-2</v>
      </c>
      <c r="HE254" s="369">
        <v>1.0411666330460643E-2</v>
      </c>
      <c r="HF254" s="369">
        <v>6.8915470503640192E-2</v>
      </c>
      <c r="HG254" s="369">
        <v>3.5624730156368252E-2</v>
      </c>
      <c r="HH254" s="369">
        <v>3.1295854737001756E-2</v>
      </c>
      <c r="HI254" s="369">
        <v>3.4100636534196781E-2</v>
      </c>
      <c r="HJ254" s="369">
        <v>1.417859603313501E-2</v>
      </c>
      <c r="HK254" s="369">
        <v>0.2274512443377793</v>
      </c>
      <c r="HL254" s="369">
        <v>0.198434014925708</v>
      </c>
      <c r="HM254" s="369">
        <v>3.1565317733328012E-2</v>
      </c>
      <c r="HN254" s="369">
        <v>1.5238936894888451E-2</v>
      </c>
      <c r="HO254" s="369">
        <v>1.1537139835105606E-2</v>
      </c>
      <c r="HP254" s="369">
        <v>1.6871169771067167E-2</v>
      </c>
      <c r="HQ254" s="369">
        <v>1.1963407468892356E-2</v>
      </c>
      <c r="HR254" s="369">
        <v>2.8616762942083172E-2</v>
      </c>
      <c r="HS254" s="369">
        <v>6.2039852060760117E-3</v>
      </c>
      <c r="HT254" s="369">
        <v>1.03020714153666E-2</v>
      </c>
      <c r="HU254" s="369">
        <v>6.2581057868796204E-3</v>
      </c>
      <c r="HV254" s="369">
        <v>3.198120120606082E-3</v>
      </c>
      <c r="HW254" s="369">
        <v>2.416043636334212E-3</v>
      </c>
      <c r="HX254" s="369">
        <v>4.7360169077046693E-3</v>
      </c>
      <c r="HY254" s="369">
        <v>3.1559742047180873E-3</v>
      </c>
      <c r="HZ254" s="369">
        <v>3.4836626253439522E-3</v>
      </c>
      <c r="IA254" s="369">
        <v>3.2187828846601172E-3</v>
      </c>
      <c r="IB254" s="369">
        <v>3.6136240735810976E-3</v>
      </c>
      <c r="IC254" s="369">
        <v>1.4799441707372197E-3</v>
      </c>
      <c r="ID254" s="369">
        <v>8.955501181986303E-4</v>
      </c>
      <c r="IE254" s="369">
        <v>1.9352303541371664E-3</v>
      </c>
      <c r="IF254" s="369">
        <v>4.7185961085624648E-3</v>
      </c>
      <c r="IG254" s="369">
        <v>9.2386108677855218E-3</v>
      </c>
      <c r="IH254" s="369">
        <v>3.7652268035382971E-3</v>
      </c>
      <c r="II254" s="369">
        <v>6.2981981793900452E-2</v>
      </c>
      <c r="IJ254" s="369">
        <v>1.0024668042861548E-2</v>
      </c>
      <c r="IK254" s="369">
        <v>1.4463564010055974E-4</v>
      </c>
      <c r="IL254" s="51">
        <v>3.8038786803674222E-2</v>
      </c>
      <c r="IM254" s="51">
        <v>1.0494325971633179E-2</v>
      </c>
      <c r="IN254" s="51">
        <v>1.0542372715262599E-2</v>
      </c>
      <c r="IO254" s="51">
        <v>6.9201063098788512E-2</v>
      </c>
      <c r="IP254" s="51">
        <v>3.751219904570513E-2</v>
      </c>
      <c r="IQ254" s="51">
        <v>3.2441715374525344E-2</v>
      </c>
      <c r="IR254" s="51">
        <v>3.5154803320251546E-2</v>
      </c>
      <c r="IS254" s="51">
        <v>1.5084121342890678E-2</v>
      </c>
      <c r="IT254" s="51">
        <v>0.23086366793228319</v>
      </c>
      <c r="IU254" s="51">
        <v>0.20166982216349752</v>
      </c>
      <c r="IV254" s="51">
        <v>3.301346911254515E-2</v>
      </c>
      <c r="IW254" s="51">
        <v>1.569610412180952E-2</v>
      </c>
      <c r="IX254" s="51">
        <v>1.1875280758708598E-2</v>
      </c>
      <c r="IY254" s="51">
        <v>1.7289655349313402E-2</v>
      </c>
      <c r="IZ254" s="51">
        <v>1.2014637159533768E-2</v>
      </c>
      <c r="JA254" s="51">
        <v>2.5783088541287844E-2</v>
      </c>
      <c r="JB254" s="51">
        <v>6.3040135786611631E-3</v>
      </c>
      <c r="JC254" s="51">
        <v>1.0539087111272381E-2</v>
      </c>
      <c r="JD254" s="51">
        <v>6.3209727905719163E-3</v>
      </c>
      <c r="JE254" s="51">
        <v>3.1503458258638982E-3</v>
      </c>
      <c r="JF254" s="51">
        <v>2.3279442545197549E-3</v>
      </c>
      <c r="JG254" s="51">
        <v>4.5253793173454133E-3</v>
      </c>
      <c r="JH254" s="51">
        <v>2.9672876580625345E-3</v>
      </c>
      <c r="JI254" s="51">
        <v>3.5520766299132105E-3</v>
      </c>
      <c r="JJ254" s="51">
        <v>2.4569114978657772E-3</v>
      </c>
      <c r="JK254" s="51">
        <v>3.4277106292636399E-3</v>
      </c>
      <c r="JL254" s="51">
        <v>1.414666585481965E-3</v>
      </c>
      <c r="JM254" s="51">
        <v>8.5327846063633828E-4</v>
      </c>
      <c r="JN254" s="51">
        <v>1.2956862600039861E-3</v>
      </c>
      <c r="JO254" s="51">
        <v>4.7434421006358604E-3</v>
      </c>
      <c r="JP254" s="51">
        <v>9.9446844367300311E-3</v>
      </c>
      <c r="JQ254" s="51">
        <v>3.7998310040372575E-3</v>
      </c>
      <c r="JR254" s="51">
        <v>6.4560953092287154E-2</v>
      </c>
      <c r="JS254" s="51">
        <v>1.0008992843069631E-2</v>
      </c>
      <c r="JT254" s="51">
        <v>1.5580609362419149E-4</v>
      </c>
      <c r="JU254" s="369">
        <v>3.8336424051667678E-2</v>
      </c>
      <c r="JV254" s="369">
        <v>1.0522534156513066E-2</v>
      </c>
      <c r="JW254" s="369">
        <v>9.9935504027908583E-3</v>
      </c>
      <c r="JX254" s="369">
        <v>6.9895130048342732E-2</v>
      </c>
      <c r="JY254" s="369">
        <v>3.7562489756330988E-2</v>
      </c>
      <c r="JZ254" s="369">
        <v>3.3392859837860167E-2</v>
      </c>
      <c r="KA254" s="369">
        <v>3.5411888515564878E-2</v>
      </c>
      <c r="KB254" s="369">
        <v>1.3367074942763362E-2</v>
      </c>
      <c r="KC254" s="369">
        <v>0.2374314715229853</v>
      </c>
      <c r="KD254" s="369">
        <v>0.20515566796180387</v>
      </c>
      <c r="KE254" s="369">
        <v>3.4899927274560552E-2</v>
      </c>
      <c r="KF254" s="369">
        <v>1.5933190154662498E-2</v>
      </c>
      <c r="KG254" s="369">
        <v>1.1440305781016971E-2</v>
      </c>
      <c r="KH254" s="369">
        <v>1.7295443302308793E-2</v>
      </c>
      <c r="KI254" s="369">
        <v>1.188959172384522E-2</v>
      </c>
      <c r="KJ254" s="369">
        <v>2.5687380682902734E-2</v>
      </c>
      <c r="KK254" s="369">
        <v>6.4631332906482019E-3</v>
      </c>
      <c r="KL254" s="369">
        <v>1.0824109536204102E-2</v>
      </c>
      <c r="KM254" s="369">
        <v>6.2825471226609234E-3</v>
      </c>
      <c r="KN254" s="369">
        <v>3.166391137027681E-3</v>
      </c>
      <c r="KO254" s="369">
        <v>2.22327032006087E-3</v>
      </c>
      <c r="KP254" s="369">
        <v>4.5025755140625798E-3</v>
      </c>
      <c r="KQ254" s="369">
        <v>3.2330898712175479E-3</v>
      </c>
      <c r="KR254" s="369">
        <v>4.4082616120422538E-3</v>
      </c>
      <c r="KS254" s="369">
        <v>3.2809268980450619E-3</v>
      </c>
      <c r="KT254" s="369">
        <v>3.8329255071142968E-3</v>
      </c>
      <c r="KU254" s="369">
        <v>1.4019954260378741E-3</v>
      </c>
      <c r="KV254" s="369">
        <v>8.0765759786826914E-4</v>
      </c>
      <c r="KW254" s="369">
        <v>1.3035875961906025E-3</v>
      </c>
      <c r="KX254" s="369">
        <v>4.7506402314694473E-3</v>
      </c>
      <c r="KY254" s="369">
        <v>1.0008909935977998E-2</v>
      </c>
      <c r="KZ254" s="369">
        <v>3.800541916260061E-3</v>
      </c>
      <c r="LA254" s="369">
        <v>6.3292692457234082E-2</v>
      </c>
      <c r="LB254" s="369">
        <v>9.9481833141935472E-3</v>
      </c>
      <c r="LC254" s="369">
        <v>1.4327649019576214E-4</v>
      </c>
      <c r="LD254" s="51">
        <v>3.8681445088248917E-2</v>
      </c>
      <c r="LE254" s="51">
        <v>1.0151798001599825E-2</v>
      </c>
      <c r="LF254" s="51">
        <v>9.6099413492090491E-3</v>
      </c>
      <c r="LG254" s="51">
        <v>6.9929539477696437E-2</v>
      </c>
      <c r="LH254" s="51">
        <v>3.953726676520105E-2</v>
      </c>
      <c r="LI254" s="51">
        <v>3.283851793308934E-2</v>
      </c>
      <c r="LJ254" s="51">
        <v>3.494281365856907E-2</v>
      </c>
      <c r="LK254" s="51">
        <v>1.3518979197224517E-2</v>
      </c>
      <c r="LL254" s="51">
        <v>0.23865596408196818</v>
      </c>
      <c r="LM254" s="51">
        <v>0.20607920963076759</v>
      </c>
      <c r="LN254" s="51">
        <v>3.4835779622587992E-2</v>
      </c>
      <c r="LO254" s="51">
        <v>1.5470733939319595E-2</v>
      </c>
      <c r="LP254" s="51">
        <v>1.1108043979500564E-2</v>
      </c>
      <c r="LQ254" s="51">
        <v>1.7583471333402288E-2</v>
      </c>
      <c r="LR254" s="51">
        <v>1.1595541418673838E-2</v>
      </c>
      <c r="LS254" s="51">
        <v>2.4743038441041761E-2</v>
      </c>
      <c r="LT254" s="51">
        <v>6.5156466084156824E-3</v>
      </c>
      <c r="LU254" s="51">
        <v>1.0674282639999777E-2</v>
      </c>
      <c r="LV254" s="51">
        <v>6.3580049998327856E-3</v>
      </c>
      <c r="LW254" s="51">
        <v>3.1461023580979814E-3</v>
      </c>
      <c r="LX254" s="51">
        <v>2.3149153908015837E-3</v>
      </c>
      <c r="LY254" s="51">
        <v>4.4307395324645433E-3</v>
      </c>
      <c r="LZ254" s="51">
        <v>3.3421078782920493E-3</v>
      </c>
      <c r="MA254" s="51">
        <v>4.3998956593111153E-3</v>
      </c>
      <c r="MB254" s="51">
        <v>3.6334447037065874E-3</v>
      </c>
      <c r="MC254" s="51">
        <v>4.1019369561795804E-3</v>
      </c>
      <c r="MD254" s="51">
        <v>1.399853448405985E-3</v>
      </c>
      <c r="ME254" s="51">
        <v>7.5689269809633031E-4</v>
      </c>
      <c r="MF254" s="51">
        <v>1.5736701681125799E-3</v>
      </c>
      <c r="MG254" s="51">
        <v>4.8380832366379054E-3</v>
      </c>
      <c r="MH254" s="51">
        <v>9.6212790832292273E-3</v>
      </c>
      <c r="MI254" s="51">
        <v>3.8260334285270662E-3</v>
      </c>
      <c r="MJ254" s="51">
        <v>6.1918883424471265E-2</v>
      </c>
      <c r="MK254" s="51">
        <v>9.9518157760565829E-3</v>
      </c>
      <c r="ML254" s="51">
        <v>1.5960860891509813E-4</v>
      </c>
      <c r="MM254" s="369">
        <v>3.6713986919261477E-2</v>
      </c>
      <c r="MN254" s="369">
        <v>9.5683432479779004E-3</v>
      </c>
      <c r="MO254" s="369">
        <v>9.2382995924935978E-3</v>
      </c>
      <c r="MP254" s="369">
        <v>6.728947668617373E-2</v>
      </c>
      <c r="MQ254" s="369">
        <v>3.7478879713549865E-2</v>
      </c>
      <c r="MR254" s="369">
        <v>3.2121128791930312E-2</v>
      </c>
      <c r="MS254" s="369">
        <v>3.3997279322583097E-2</v>
      </c>
      <c r="MT254" s="369">
        <v>1.5856932216714907E-2</v>
      </c>
      <c r="MU254" s="369">
        <v>0.23821469639060761</v>
      </c>
      <c r="MV254" s="369">
        <v>0.20810104930740644</v>
      </c>
      <c r="MW254" s="369">
        <v>3.4991815551797978E-2</v>
      </c>
      <c r="MX254" s="369">
        <v>1.5218857599996182E-2</v>
      </c>
      <c r="MY254" s="369">
        <v>1.0570918647683985E-2</v>
      </c>
      <c r="MZ254" s="369">
        <v>1.7043193488998541E-2</v>
      </c>
      <c r="NA254" s="369">
        <v>1.0840196023119775E-2</v>
      </c>
      <c r="NB254" s="369">
        <v>2.4095929403109027E-2</v>
      </c>
      <c r="NC254" s="369">
        <v>6.3024176815606337E-3</v>
      </c>
      <c r="ND254" s="369">
        <v>1.0443617287983712E-2</v>
      </c>
      <c r="NE254" s="369">
        <v>5.7814876895020397E-3</v>
      </c>
      <c r="NF254" s="369">
        <v>2.7340123525771997E-3</v>
      </c>
      <c r="NG254" s="369">
        <v>2.1378577117437013E-3</v>
      </c>
      <c r="NH254" s="369">
        <v>4.3838119615097091E-3</v>
      </c>
      <c r="NI254" s="369">
        <v>3.4006225459198248E-3</v>
      </c>
      <c r="NJ254" s="369">
        <v>4.4571481087762287E-3</v>
      </c>
      <c r="NK254" s="369">
        <v>4.094321078107907E-3</v>
      </c>
      <c r="NL254" s="369">
        <v>4.2137118207578057E-3</v>
      </c>
      <c r="NM254" s="369">
        <v>1.301130801808129E-3</v>
      </c>
      <c r="NN254" s="369">
        <v>6.9577785261669021E-4</v>
      </c>
      <c r="NO254" s="369">
        <v>1.6919458921312647E-3</v>
      </c>
      <c r="NP254" s="369">
        <v>4.678637954989801E-3</v>
      </c>
      <c r="NQ254" s="369">
        <v>9.8089972044149761E-3</v>
      </c>
      <c r="NR254" s="369">
        <v>3.6821263945135008E-3</v>
      </c>
      <c r="NS254" s="369">
        <v>6.1315020316692864E-2</v>
      </c>
      <c r="NT254" s="369">
        <v>9.5540973044383436E-3</v>
      </c>
      <c r="NU254" s="369">
        <v>1.6551227214243766E-4</v>
      </c>
      <c r="NV254" s="51">
        <v>3.6025330272989542E-2</v>
      </c>
      <c r="NW254" s="51">
        <v>9.2734873302731027E-3</v>
      </c>
      <c r="NX254" s="51">
        <v>9.1887412127838568E-3</v>
      </c>
      <c r="NY254" s="51">
        <v>6.7188262201260007E-2</v>
      </c>
      <c r="NZ254" s="51">
        <v>3.7316061515656397E-2</v>
      </c>
      <c r="OA254" s="51">
        <v>3.356571950866602E-2</v>
      </c>
      <c r="OB254" s="51">
        <v>3.4323852004021708E-2</v>
      </c>
      <c r="OC254" s="51">
        <v>1.6677758019796953E-2</v>
      </c>
      <c r="OD254" s="51">
        <v>0.24517955630320518</v>
      </c>
      <c r="OE254" s="51">
        <v>0.2152291437306067</v>
      </c>
      <c r="OF254" s="51">
        <v>3.6547372531848803E-2</v>
      </c>
      <c r="OG254" s="51">
        <v>1.5005920315473298E-2</v>
      </c>
      <c r="OH254" s="51">
        <v>1.0218114615090224E-2</v>
      </c>
      <c r="OI254" s="51">
        <v>1.7176344646442611E-2</v>
      </c>
      <c r="OJ254" s="51">
        <v>1.0607277843047271E-2</v>
      </c>
      <c r="OK254" s="51">
        <v>2.5662562607935209E-2</v>
      </c>
      <c r="OL254" s="51">
        <v>6.4415036226950122E-3</v>
      </c>
      <c r="OM254" s="51">
        <v>1.0637479509126318E-2</v>
      </c>
      <c r="ON254" s="51">
        <v>5.5013737064824415E-3</v>
      </c>
      <c r="OO254" s="51">
        <v>2.6738260191066167E-3</v>
      </c>
      <c r="OP254" s="51">
        <v>2.1143470108370317E-3</v>
      </c>
      <c r="OQ254" s="51">
        <v>4.4509693598195265E-3</v>
      </c>
      <c r="OR254" s="51">
        <v>3.4719667067419327E-3</v>
      </c>
      <c r="OS254" s="51">
        <v>4.7673789460455137E-3</v>
      </c>
      <c r="OT254" s="51">
        <v>4.1038770798120499E-3</v>
      </c>
      <c r="OU254" s="51">
        <v>4.3569694503596511E-3</v>
      </c>
      <c r="OV254" s="51">
        <v>1.2335686715046214E-3</v>
      </c>
      <c r="OW254" s="51">
        <v>6.4690591824754259E-4</v>
      </c>
      <c r="OX254" s="51">
        <v>1.8723758250604404E-3</v>
      </c>
      <c r="OY254" s="51">
        <v>4.6792698183299132E-3</v>
      </c>
      <c r="OZ254" s="51">
        <v>9.9121505141913473E-3</v>
      </c>
      <c r="PA254" s="51">
        <v>3.7407728204147451E-3</v>
      </c>
      <c r="PB254" s="51">
        <v>6.2186173507687098E-2</v>
      </c>
      <c r="PC254" s="51">
        <v>9.7719368513297499E-3</v>
      </c>
      <c r="PD254" s="51">
        <v>1.974711319784791E-4</v>
      </c>
      <c r="PE254" s="369">
        <v>3.757770433069766E-2</v>
      </c>
      <c r="PF254" s="369">
        <v>1.046651396634822E-2</v>
      </c>
      <c r="PG254" s="369">
        <v>9.4616194145359846E-3</v>
      </c>
      <c r="PH254" s="369">
        <v>6.7317109276833056E-2</v>
      </c>
      <c r="PI254" s="369">
        <v>3.8327549160302739E-2</v>
      </c>
      <c r="PJ254" s="369">
        <v>3.553161054557475E-2</v>
      </c>
      <c r="PK254" s="369">
        <v>3.6057025061499423E-2</v>
      </c>
      <c r="PL254" s="369">
        <v>1.8543611981457059E-2</v>
      </c>
      <c r="PM254" s="369">
        <v>0.25122300444901902</v>
      </c>
      <c r="PN254" s="369">
        <v>0.22147099935445677</v>
      </c>
      <c r="PO254" s="369">
        <v>3.8545378595511305E-2</v>
      </c>
      <c r="PP254" s="369">
        <v>1.5513544504972977E-2</v>
      </c>
      <c r="PQ254" s="369">
        <v>1.0267433534030404E-2</v>
      </c>
      <c r="PR254" s="369">
        <v>1.7697861157190155E-2</v>
      </c>
      <c r="PS254" s="369">
        <v>1.0606290262260586E-2</v>
      </c>
      <c r="PT254" s="369">
        <v>2.6704110991932123E-2</v>
      </c>
      <c r="PU254" s="369">
        <v>6.8299687649857541E-3</v>
      </c>
      <c r="PV254" s="369">
        <v>1.0900191048049639E-2</v>
      </c>
      <c r="PW254" s="369">
        <v>5.7600616454119629E-3</v>
      </c>
      <c r="PX254" s="369">
        <v>2.7844297154662424E-3</v>
      </c>
      <c r="PY254" s="369">
        <v>2.1903161274437291E-3</v>
      </c>
      <c r="PZ254" s="369">
        <v>4.6770897936502962E-3</v>
      </c>
      <c r="QA254" s="369">
        <v>3.3919302835523843E-3</v>
      </c>
      <c r="QB254" s="369">
        <v>4.5434691432010323E-3</v>
      </c>
      <c r="QC254" s="369">
        <v>3.8304028645141657E-3</v>
      </c>
      <c r="QD254" s="369">
        <v>4.505023892405648E-3</v>
      </c>
      <c r="QE254" s="369">
        <v>1.2227095529292675E-3</v>
      </c>
      <c r="QF254" s="369">
        <v>6.9251327248138323E-4</v>
      </c>
      <c r="QG254" s="369">
        <v>2.0856084963985417E-3</v>
      </c>
      <c r="QH254" s="369">
        <v>4.85103831006241E-3</v>
      </c>
      <c r="QI254" s="369">
        <v>9.6690654539727024E-3</v>
      </c>
      <c r="QJ254" s="369">
        <v>3.9774292794086076E-3</v>
      </c>
      <c r="QK254" s="369">
        <v>6.4078930672577264E-2</v>
      </c>
      <c r="QL254" s="369">
        <v>1.047786227928469E-2</v>
      </c>
      <c r="QM254" s="369">
        <v>1.6014834458938742E-4</v>
      </c>
      <c r="QN254" s="51">
        <v>3.809307770476332E-2</v>
      </c>
      <c r="QO254" s="51">
        <v>8.8028794600346332E-3</v>
      </c>
      <c r="QP254" s="51">
        <v>9.4208994894631071E-3</v>
      </c>
      <c r="QQ254" s="51">
        <v>6.1406787518964334E-2</v>
      </c>
      <c r="QR254" s="51">
        <v>3.6750123592234854E-2</v>
      </c>
      <c r="QS254" s="51">
        <v>3.6041072722565931E-2</v>
      </c>
      <c r="QT254" s="51">
        <v>3.6078106220625364E-2</v>
      </c>
      <c r="QU254" s="51">
        <v>1.6346479657404451E-2</v>
      </c>
      <c r="QV254" s="51">
        <v>0.2520648237604271</v>
      </c>
      <c r="QW254" s="51">
        <v>0.21987197413297002</v>
      </c>
      <c r="QX254" s="51">
        <v>3.8229431446028077E-2</v>
      </c>
      <c r="QY254" s="51">
        <v>1.5168373074892466E-2</v>
      </c>
      <c r="QZ254" s="51">
        <v>9.8501421084439995E-3</v>
      </c>
      <c r="RA254" s="51">
        <v>1.7548454690768302E-2</v>
      </c>
      <c r="RB254" s="51">
        <v>1.0529051941248622E-2</v>
      </c>
      <c r="RC254" s="51">
        <v>2.673304467414939E-2</v>
      </c>
      <c r="RD254" s="51">
        <v>6.6452354865497972E-3</v>
      </c>
      <c r="RE254" s="51">
        <v>1.0768078300642974E-2</v>
      </c>
      <c r="RF254" s="51">
        <v>5.6994064322644271E-3</v>
      </c>
      <c r="RG254" s="51">
        <v>2.7108386369611723E-3</v>
      </c>
      <c r="RH254" s="51">
        <v>2.0575218850971129E-3</v>
      </c>
      <c r="RI254" s="51">
        <v>4.6311096654704223E-3</v>
      </c>
      <c r="RJ254" s="51">
        <v>3.3288333801050189E-3</v>
      </c>
      <c r="RK254" s="51">
        <v>4.2817919052753365E-3</v>
      </c>
      <c r="RL254" s="51">
        <v>3.9316917460516659E-3</v>
      </c>
      <c r="RM254" s="51">
        <v>4.5144756926751399E-3</v>
      </c>
      <c r="RN254" s="51">
        <v>1.167984144680215E-3</v>
      </c>
      <c r="RO254" s="51">
        <v>6.9645500882227192E-4</v>
      </c>
      <c r="RP254" s="51">
        <v>1.7185614013478286E-3</v>
      </c>
      <c r="RQ254" s="51">
        <v>4.7385029928889511E-3</v>
      </c>
      <c r="RR254" s="51">
        <v>9.0466836463299893E-3</v>
      </c>
      <c r="RS254" s="51">
        <v>3.9257851981610425E-3</v>
      </c>
      <c r="RT254" s="51">
        <v>6.1532645767367306E-2</v>
      </c>
      <c r="RU254" s="51">
        <v>1.0279085929604869E-2</v>
      </c>
      <c r="RV254" s="51">
        <v>1.4539232796921092E-4</v>
      </c>
      <c r="RW254" s="369">
        <v>3.6903223601792448E-2</v>
      </c>
      <c r="RX254" s="369">
        <v>8.4941614009024832E-3</v>
      </c>
      <c r="RY254" s="369">
        <v>9.320294771176128E-3</v>
      </c>
      <c r="RZ254" s="369">
        <v>5.966702736099308E-2</v>
      </c>
      <c r="SA254" s="369">
        <v>3.6023875767203589E-2</v>
      </c>
      <c r="SB254" s="369">
        <v>3.6887746427617531E-2</v>
      </c>
      <c r="SC254" s="369">
        <v>3.653906575650568E-2</v>
      </c>
      <c r="SD254" s="369">
        <v>1.9519658964801963E-2</v>
      </c>
      <c r="SE254" s="369">
        <v>0.24378212919764358</v>
      </c>
      <c r="SF254" s="369">
        <v>0.22197629416487727</v>
      </c>
      <c r="SG254" s="369">
        <v>3.9574173595317612E-2</v>
      </c>
      <c r="SH254" s="369">
        <v>1.5313868767052664E-2</v>
      </c>
      <c r="SI254" s="369">
        <v>1.0066711934079615E-2</v>
      </c>
      <c r="SJ254" s="369">
        <v>1.826283322985842E-2</v>
      </c>
      <c r="SK254" s="369">
        <v>1.0760263010881605E-2</v>
      </c>
      <c r="SL254" s="369">
        <v>2.6779903767304061E-2</v>
      </c>
      <c r="SM254" s="369">
        <v>6.3945288697400335E-3</v>
      </c>
      <c r="SN254" s="369">
        <v>1.1257586303196739E-2</v>
      </c>
      <c r="SO254" s="369">
        <v>5.5786487018177006E-3</v>
      </c>
      <c r="SP254" s="369">
        <v>2.6278662913263909E-3</v>
      </c>
      <c r="SQ254" s="369">
        <v>1.8904229276136126E-3</v>
      </c>
      <c r="SR254" s="369">
        <v>4.3673381210622246E-3</v>
      </c>
      <c r="SS254" s="369">
        <v>3.445508092471755E-3</v>
      </c>
      <c r="ST254" s="369">
        <v>4.7384735026431346E-3</v>
      </c>
      <c r="SU254" s="369">
        <v>4.0342610025207899E-3</v>
      </c>
      <c r="SV254" s="369">
        <v>5.0261746354305628E-3</v>
      </c>
      <c r="SW254" s="369">
        <v>1.0869941400983507E-3</v>
      </c>
      <c r="SX254" s="369">
        <v>6.5948021890694947E-4</v>
      </c>
      <c r="SY254" s="369">
        <v>1.6043134942883689E-3</v>
      </c>
      <c r="SZ254" s="369">
        <v>4.7166605452843959E-3</v>
      </c>
      <c r="TA254" s="369">
        <v>7.5919500085763897E-3</v>
      </c>
      <c r="TB254" s="369">
        <v>3.8447084445221457E-3</v>
      </c>
      <c r="TC254" s="369">
        <v>5.9385414976363307E-2</v>
      </c>
      <c r="TD254" s="369">
        <v>1.0139810065411987E-2</v>
      </c>
      <c r="TE254" s="369">
        <v>1.50673656154144E-4</v>
      </c>
    </row>
    <row r="255" spans="1:525" x14ac:dyDescent="0.3">
      <c r="A255" s="369">
        <v>4.4121774649136898E-3</v>
      </c>
      <c r="B255" s="369">
        <v>8.1024990668652434E-3</v>
      </c>
      <c r="C255" s="369">
        <v>1.4321997257396378E-2</v>
      </c>
      <c r="D255" s="369">
        <v>8.2242399475506815E-3</v>
      </c>
      <c r="E255" s="369">
        <v>3.2064838794504454E-2</v>
      </c>
      <c r="F255" s="369">
        <v>9.5153703472199598E-3</v>
      </c>
      <c r="G255" s="369">
        <v>1.3600865290413818E-2</v>
      </c>
      <c r="H255" s="369">
        <v>1.8459458069089159E-3</v>
      </c>
      <c r="I255" s="369">
        <v>1.7849801821598912E-2</v>
      </c>
      <c r="J255" s="369">
        <v>0.10413398319596136</v>
      </c>
      <c r="K255" s="369">
        <v>9.8427956243736497E-3</v>
      </c>
      <c r="L255" s="369">
        <v>7.1974633117124201E-3</v>
      </c>
      <c r="M255" s="369">
        <v>2.5960397158532659E-2</v>
      </c>
      <c r="N255" s="369">
        <v>2.5689807647816247E-2</v>
      </c>
      <c r="O255" s="369">
        <v>3.5011553189800558E-2</v>
      </c>
      <c r="P255" s="369">
        <v>4.0115086973185408E-2</v>
      </c>
      <c r="Q255" s="369">
        <v>2.3593145589982075E-3</v>
      </c>
      <c r="R255" s="369">
        <v>1.76632832910158E-2</v>
      </c>
      <c r="S255" s="369">
        <v>1.9871471622201934E-2</v>
      </c>
      <c r="T255" s="369">
        <v>4.906684116610124E-3</v>
      </c>
      <c r="U255" s="369">
        <v>5.4688156802424233E-3</v>
      </c>
      <c r="V255" s="369">
        <v>4.3472746155440922E-3</v>
      </c>
      <c r="W255" s="369">
        <v>1.0839933746484245E-2</v>
      </c>
      <c r="X255" s="369">
        <v>2.2857594047887989E-3</v>
      </c>
      <c r="Y255" s="369">
        <v>2.5214841593700858E-3</v>
      </c>
      <c r="Z255" s="369">
        <v>6.2573907118020598E-3</v>
      </c>
      <c r="AA255" s="369">
        <v>3.7599380081489238E-3</v>
      </c>
      <c r="AB255" s="369">
        <v>7.8845016902469084E-4</v>
      </c>
      <c r="AC255" s="369">
        <v>9.3906170058115118E-4</v>
      </c>
      <c r="AD255" s="369">
        <v>2.5035267228297681E-3</v>
      </c>
      <c r="AE255" s="369">
        <v>3.010668118999844E-3</v>
      </c>
      <c r="AF255" s="369">
        <v>7.987757658739445E-4</v>
      </c>
      <c r="AG255" s="369">
        <v>5.3894617615688365E-3</v>
      </c>
      <c r="AH255" s="369">
        <v>3.7912145947705507E-3</v>
      </c>
      <c r="AI255" s="369">
        <v>9.2390042790977021E-5</v>
      </c>
      <c r="AJ255" s="51">
        <v>4.3862034447857265E-3</v>
      </c>
      <c r="AK255" s="51">
        <v>8.6420688082183336E-3</v>
      </c>
      <c r="AL255" s="51">
        <v>1.4669629973578301E-2</v>
      </c>
      <c r="AM255" s="51">
        <v>8.216400228750113E-3</v>
      </c>
      <c r="AN255" s="51">
        <v>3.3516618634559764E-2</v>
      </c>
      <c r="AO255" s="51">
        <v>9.5796036296664864E-3</v>
      </c>
      <c r="AP255" s="51">
        <v>1.4228549073185289E-2</v>
      </c>
      <c r="AQ255" s="51">
        <v>1.7651049718848137E-3</v>
      </c>
      <c r="AR255" s="51">
        <v>1.8004023809617794E-2</v>
      </c>
      <c r="AS255" s="51">
        <v>0.10930443063435695</v>
      </c>
      <c r="AT255" s="51">
        <v>1.0713305979714821E-2</v>
      </c>
      <c r="AU255" s="51">
        <v>7.4933877691403033E-3</v>
      </c>
      <c r="AV255" s="51">
        <v>2.6082132821320152E-2</v>
      </c>
      <c r="AW255" s="51">
        <v>2.6243118367451867E-2</v>
      </c>
      <c r="AX255" s="51">
        <v>3.5030356828150574E-2</v>
      </c>
      <c r="AY255" s="51">
        <v>3.8208722549069457E-2</v>
      </c>
      <c r="AZ255" s="51">
        <v>2.2788683130044668E-3</v>
      </c>
      <c r="BA255" s="51">
        <v>1.7770296631952259E-2</v>
      </c>
      <c r="BB255" s="51">
        <v>1.8572636692731969E-2</v>
      </c>
      <c r="BC255" s="51">
        <v>4.72059865631281E-3</v>
      </c>
      <c r="BD255" s="51">
        <v>5.3034734944744574E-3</v>
      </c>
      <c r="BE255" s="51">
        <v>4.225894106607452E-3</v>
      </c>
      <c r="BF255" s="51">
        <v>1.150187956670996E-2</v>
      </c>
      <c r="BG255" s="51">
        <v>2.2846382642366372E-3</v>
      </c>
      <c r="BH255" s="51">
        <v>2.4301271743988541E-3</v>
      </c>
      <c r="BI255" s="51">
        <v>6.2179041499159961E-3</v>
      </c>
      <c r="BJ255" s="51">
        <v>3.7711972573977277E-3</v>
      </c>
      <c r="BK255" s="51">
        <v>7.9328947374827095E-4</v>
      </c>
      <c r="BL255" s="51">
        <v>9.7755768703665477E-4</v>
      </c>
      <c r="BM255" s="51">
        <v>2.5607465338107131E-3</v>
      </c>
      <c r="BN255" s="51">
        <v>3.0012982809253012E-3</v>
      </c>
      <c r="BO255" s="51">
        <v>8.6365225494434614E-4</v>
      </c>
      <c r="BP255" s="51">
        <v>5.386124954431408E-3</v>
      </c>
      <c r="BQ255" s="51">
        <v>3.387665590248376E-3</v>
      </c>
      <c r="BR255" s="51">
        <v>9.7740182975942729E-5</v>
      </c>
      <c r="BS255" s="369">
        <v>4.5358846022860982E-3</v>
      </c>
      <c r="BT255" s="369">
        <v>9.0818037880765739E-3</v>
      </c>
      <c r="BU255" s="369">
        <v>1.4974627561494756E-2</v>
      </c>
      <c r="BV255" s="369">
        <v>8.3716747053896E-3</v>
      </c>
      <c r="BW255" s="369">
        <v>3.4825962143640268E-2</v>
      </c>
      <c r="BX255" s="369">
        <v>9.5336844134381767E-3</v>
      </c>
      <c r="BY255" s="369">
        <v>1.4009274348589134E-2</v>
      </c>
      <c r="BZ255" s="369">
        <v>1.8994952853343078E-3</v>
      </c>
      <c r="CA255" s="369">
        <v>1.8186269088398342E-2</v>
      </c>
      <c r="CB255" s="369">
        <v>0.11075031937625046</v>
      </c>
      <c r="CC255" s="369">
        <v>1.0840369844811388E-2</v>
      </c>
      <c r="CD255" s="369">
        <v>7.5396709688099906E-3</v>
      </c>
      <c r="CE255" s="369">
        <v>2.6360725071820575E-2</v>
      </c>
      <c r="CF255" s="369">
        <v>2.5993118057416602E-2</v>
      </c>
      <c r="CG255" s="369">
        <v>3.6109616716583956E-2</v>
      </c>
      <c r="CH255" s="369">
        <v>3.8337318294518377E-2</v>
      </c>
      <c r="CI255" s="369">
        <v>2.2879615306698603E-3</v>
      </c>
      <c r="CJ255" s="369">
        <v>1.8123184449124616E-2</v>
      </c>
      <c r="CK255" s="369">
        <v>1.8976728559968997E-2</v>
      </c>
      <c r="CL255" s="369">
        <v>4.6044743120360063E-3</v>
      </c>
      <c r="CM255" s="369">
        <v>5.1576524444168831E-3</v>
      </c>
      <c r="CN255" s="369">
        <v>4.175149487310713E-3</v>
      </c>
      <c r="CO255" s="369">
        <v>1.1206529093806374E-2</v>
      </c>
      <c r="CP255" s="369">
        <v>2.2451393432584617E-3</v>
      </c>
      <c r="CQ255" s="369">
        <v>2.4433353179354098E-3</v>
      </c>
      <c r="CR255" s="369">
        <v>6.1338731052221415E-3</v>
      </c>
      <c r="CS255" s="369">
        <v>3.7751287857741051E-3</v>
      </c>
      <c r="CT255" s="369">
        <v>7.4147731285554316E-4</v>
      </c>
      <c r="CU255" s="369">
        <v>9.8789809805182672E-4</v>
      </c>
      <c r="CV255" s="369">
        <v>2.514710696903311E-3</v>
      </c>
      <c r="CW255" s="369">
        <v>3.0456648935650878E-3</v>
      </c>
      <c r="CX255" s="369">
        <v>9.1491532347865812E-4</v>
      </c>
      <c r="CY255" s="369">
        <v>5.5555651595067647E-3</v>
      </c>
      <c r="CZ255" s="369">
        <v>3.5872042127626123E-3</v>
      </c>
      <c r="DA255" s="369">
        <v>8.3623864846488717E-5</v>
      </c>
      <c r="DB255" s="51">
        <v>4.6793594472320944E-3</v>
      </c>
      <c r="DC255" s="51">
        <v>8.9911994600235471E-3</v>
      </c>
      <c r="DD255" s="51">
        <v>1.5223745259171063E-2</v>
      </c>
      <c r="DE255" s="51">
        <v>8.5687813088203991E-3</v>
      </c>
      <c r="DF255" s="51">
        <v>3.3845041410936937E-2</v>
      </c>
      <c r="DG255" s="51">
        <v>9.7303579197594425E-3</v>
      </c>
      <c r="DH255" s="51">
        <v>1.4457338395800332E-2</v>
      </c>
      <c r="DI255" s="51">
        <v>2.1341461367744403E-3</v>
      </c>
      <c r="DJ255" s="51">
        <v>1.8497946039717113E-2</v>
      </c>
      <c r="DK255" s="51">
        <v>0.11232416556935049</v>
      </c>
      <c r="DL255" s="51">
        <v>1.1185609623124782E-2</v>
      </c>
      <c r="DM255" s="51">
        <v>7.7051495606087024E-3</v>
      </c>
      <c r="DN255" s="51">
        <v>2.6642185999447166E-2</v>
      </c>
      <c r="DO255" s="51">
        <v>2.6184420728388301E-2</v>
      </c>
      <c r="DP255" s="51">
        <v>3.5878184239115388E-2</v>
      </c>
      <c r="DQ255" s="51">
        <v>4.1267397104103029E-2</v>
      </c>
      <c r="DR255" s="51">
        <v>2.3781187890999592E-3</v>
      </c>
      <c r="DS255" s="51">
        <v>1.8287714652179834E-2</v>
      </c>
      <c r="DT255" s="51">
        <v>1.8149361111794972E-2</v>
      </c>
      <c r="DU255" s="51">
        <v>4.6284349390548676E-3</v>
      </c>
      <c r="DV255" s="51">
        <v>5.2362658208533483E-3</v>
      </c>
      <c r="DW255" s="51">
        <v>4.174328742870344E-3</v>
      </c>
      <c r="DX255" s="51">
        <v>1.1229932914204172E-2</v>
      </c>
      <c r="DY255" s="51">
        <v>2.7013837744588342E-3</v>
      </c>
      <c r="DZ255" s="51">
        <v>2.599334105067394E-3</v>
      </c>
      <c r="EA255" s="51">
        <v>6.3503408806902632E-3</v>
      </c>
      <c r="EB255" s="51">
        <v>3.7756679180355906E-3</v>
      </c>
      <c r="EC255" s="51">
        <v>7.2851286026361746E-4</v>
      </c>
      <c r="ED255" s="51">
        <v>1.132509098655239E-3</v>
      </c>
      <c r="EE255" s="51">
        <v>2.5425619970749912E-3</v>
      </c>
      <c r="EF255" s="51">
        <v>3.1382044068169711E-3</v>
      </c>
      <c r="EG255" s="51">
        <v>9.2455265855382847E-4</v>
      </c>
      <c r="EH255" s="51">
        <v>5.8315254563166084E-3</v>
      </c>
      <c r="EI255" s="51">
        <v>3.4081396221486721E-3</v>
      </c>
      <c r="EJ255" s="51">
        <v>1.0249691718172264E-4</v>
      </c>
      <c r="EK255" s="369">
        <v>4.6965108990219143E-3</v>
      </c>
      <c r="EL255" s="369">
        <v>8.568353030467931E-3</v>
      </c>
      <c r="EM255" s="369">
        <v>1.5902068565009177E-2</v>
      </c>
      <c r="EN255" s="369">
        <v>9.1802972053145141E-3</v>
      </c>
      <c r="EO255" s="369">
        <v>3.6553970235178493E-2</v>
      </c>
      <c r="EP255" s="369">
        <v>9.0157130476174758E-3</v>
      </c>
      <c r="EQ255" s="369">
        <v>1.4611493592792421E-2</v>
      </c>
      <c r="ER255" s="369">
        <v>2.0786989503838085E-3</v>
      </c>
      <c r="ES255" s="369">
        <v>1.8889754059109812E-2</v>
      </c>
      <c r="ET255" s="369">
        <v>0.11506496034066109</v>
      </c>
      <c r="EU255" s="369">
        <v>1.0744918985761539E-2</v>
      </c>
      <c r="EV255" s="369">
        <v>7.4337168943379162E-3</v>
      </c>
      <c r="EW255" s="369">
        <v>2.7270610573372784E-2</v>
      </c>
      <c r="EX255" s="369">
        <v>2.4831733164433011E-2</v>
      </c>
      <c r="EY255" s="369">
        <v>3.6476198301440978E-2</v>
      </c>
      <c r="EZ255" s="369">
        <v>3.5583806858032821E-2</v>
      </c>
      <c r="FA255" s="369">
        <v>2.5544766713962133E-3</v>
      </c>
      <c r="FB255" s="369">
        <v>1.8051292674389281E-2</v>
      </c>
      <c r="FC255" s="369">
        <v>1.8162191519391788E-2</v>
      </c>
      <c r="FD255" s="369">
        <v>4.7728145918964288E-3</v>
      </c>
      <c r="FE255" s="369">
        <v>5.3520519249830451E-3</v>
      </c>
      <c r="FF255" s="369">
        <v>4.1583374149812185E-3</v>
      </c>
      <c r="FG255" s="369">
        <v>1.0595832754613212E-2</v>
      </c>
      <c r="FH255" s="369">
        <v>2.7646264833977832E-3</v>
      </c>
      <c r="FI255" s="369">
        <v>2.8015446093522418E-3</v>
      </c>
      <c r="FJ255" s="369">
        <v>6.1645154223264834E-3</v>
      </c>
      <c r="FK255" s="369">
        <v>3.4967058675979476E-3</v>
      </c>
      <c r="FL255" s="369">
        <v>7.0361113335465591E-4</v>
      </c>
      <c r="FM255" s="369">
        <v>1.1921814841581722E-3</v>
      </c>
      <c r="FN255" s="369">
        <v>2.6179600878761724E-3</v>
      </c>
      <c r="FO255" s="369">
        <v>3.261037339000925E-3</v>
      </c>
      <c r="FP255" s="369">
        <v>9.4367275575969669E-4</v>
      </c>
      <c r="FQ255" s="369">
        <v>5.8124258452898177E-3</v>
      </c>
      <c r="FR255" s="369">
        <v>3.4408561437722627E-3</v>
      </c>
      <c r="FS255" s="369">
        <v>1.0817068945827056E-4</v>
      </c>
      <c r="FT255" s="51">
        <v>4.8915562796694439E-3</v>
      </c>
      <c r="FU255" s="51">
        <v>7.6815751656364199E-3</v>
      </c>
      <c r="FV255" s="51">
        <v>1.6546699582312314E-2</v>
      </c>
      <c r="FW255" s="51">
        <v>9.4750008017848737E-3</v>
      </c>
      <c r="FX255" s="51">
        <v>3.6322914158779154E-2</v>
      </c>
      <c r="FY255" s="51">
        <v>9.5110429097922267E-3</v>
      </c>
      <c r="FZ255" s="51">
        <v>1.4633932099677931E-2</v>
      </c>
      <c r="GA255" s="51">
        <v>2.2543002802540594E-3</v>
      </c>
      <c r="GB255" s="51">
        <v>1.8479949278414169E-2</v>
      </c>
      <c r="GC255" s="51">
        <v>0.11709418843530404</v>
      </c>
      <c r="GD255" s="51">
        <v>1.0593190165200819E-2</v>
      </c>
      <c r="GE255" s="51">
        <v>7.3118527866450241E-3</v>
      </c>
      <c r="GF255" s="51">
        <v>2.6680166196656613E-2</v>
      </c>
      <c r="GG255" s="51">
        <v>2.3187933301386812E-2</v>
      </c>
      <c r="GH255" s="51">
        <v>3.4912693720939837E-2</v>
      </c>
      <c r="GI255" s="51">
        <v>3.7332995012965435E-2</v>
      </c>
      <c r="GJ255" s="51">
        <v>2.5839101994272577E-3</v>
      </c>
      <c r="GK255" s="51">
        <v>1.8335766442128656E-2</v>
      </c>
      <c r="GL255" s="51">
        <v>1.7311777030220698E-2</v>
      </c>
      <c r="GM255" s="51">
        <v>4.7265644278441672E-3</v>
      </c>
      <c r="GN255" s="51">
        <v>5.2264659291726447E-3</v>
      </c>
      <c r="GO255" s="51">
        <v>4.1645494946008508E-3</v>
      </c>
      <c r="GP255" s="51">
        <v>1.0168908448140742E-2</v>
      </c>
      <c r="GQ255" s="51">
        <v>2.6478421318428882E-3</v>
      </c>
      <c r="GR255" s="51">
        <v>2.7590916630177245E-3</v>
      </c>
      <c r="GS255" s="51">
        <v>6.0793890136739432E-3</v>
      </c>
      <c r="GT255" s="51">
        <v>3.4213066948350726E-3</v>
      </c>
      <c r="GU255" s="51">
        <v>6.4864896986825801E-4</v>
      </c>
      <c r="GV255" s="51">
        <v>1.1471230374205663E-3</v>
      </c>
      <c r="GW255" s="51">
        <v>2.603757595386595E-3</v>
      </c>
      <c r="GX255" s="51">
        <v>3.1850383277276231E-3</v>
      </c>
      <c r="GY255" s="51">
        <v>8.9142099998057662E-4</v>
      </c>
      <c r="GZ255" s="51">
        <v>5.5698230062801619E-3</v>
      </c>
      <c r="HA255" s="51">
        <v>3.4244230267698929E-3</v>
      </c>
      <c r="HB255" s="51">
        <v>6.0489777726394431E-5</v>
      </c>
      <c r="HC255" s="369">
        <v>4.9567490111211724E-3</v>
      </c>
      <c r="HD255" s="369">
        <v>7.2098745108289952E-3</v>
      </c>
      <c r="HE255" s="369">
        <v>1.651478725565194E-2</v>
      </c>
      <c r="HF255" s="369">
        <v>9.6752197136825632E-3</v>
      </c>
      <c r="HG255" s="369">
        <v>3.4941630514994958E-2</v>
      </c>
      <c r="HH255" s="369">
        <v>9.2507819566219202E-3</v>
      </c>
      <c r="HI255" s="369">
        <v>1.4906877735612519E-2</v>
      </c>
      <c r="HJ255" s="369">
        <v>2.8350845336258014E-3</v>
      </c>
      <c r="HK255" s="369">
        <v>1.8275061735958612E-2</v>
      </c>
      <c r="HL255" s="369">
        <v>0.12316040106059026</v>
      </c>
      <c r="HM255" s="369">
        <v>1.0618956802480152E-2</v>
      </c>
      <c r="HN255" s="369">
        <v>7.2750586437303616E-3</v>
      </c>
      <c r="HO255" s="369">
        <v>2.6960094683025966E-2</v>
      </c>
      <c r="HP255" s="369">
        <v>2.4240740055899025E-2</v>
      </c>
      <c r="HQ255" s="369">
        <v>3.473155145453545E-2</v>
      </c>
      <c r="HR255" s="369">
        <v>3.5530797789778169E-2</v>
      </c>
      <c r="HS255" s="369">
        <v>2.7567422197908357E-3</v>
      </c>
      <c r="HT255" s="369">
        <v>1.7779924680586572E-2</v>
      </c>
      <c r="HU255" s="369">
        <v>1.6513828937179582E-2</v>
      </c>
      <c r="HV255" s="369">
        <v>4.5626984937741115E-3</v>
      </c>
      <c r="HW255" s="369">
        <v>4.9876323105488571E-3</v>
      </c>
      <c r="HX255" s="369">
        <v>4.0463854142447882E-3</v>
      </c>
      <c r="HY255" s="369">
        <v>9.8679255785290784E-3</v>
      </c>
      <c r="HZ255" s="369">
        <v>2.8759488875959691E-3</v>
      </c>
      <c r="IA255" s="369">
        <v>2.9358822658889908E-3</v>
      </c>
      <c r="IB255" s="369">
        <v>5.8680808594157629E-3</v>
      </c>
      <c r="IC255" s="369">
        <v>3.4127182083298862E-3</v>
      </c>
      <c r="ID255" s="369">
        <v>6.1019000475856164E-4</v>
      </c>
      <c r="IE255" s="369">
        <v>1.0605797485279617E-3</v>
      </c>
      <c r="IF255" s="369">
        <v>2.6471185188074145E-3</v>
      </c>
      <c r="IG255" s="369">
        <v>3.1127097771004456E-3</v>
      </c>
      <c r="IH255" s="369">
        <v>9.0511167939606783E-4</v>
      </c>
      <c r="II255" s="369">
        <v>5.2259962055687514E-3</v>
      </c>
      <c r="IJ255" s="369">
        <v>3.5883386062760883E-3</v>
      </c>
      <c r="IK255" s="369">
        <v>4.3213711302823067E-5</v>
      </c>
      <c r="IL255" s="51">
        <v>5.1553920452554608E-3</v>
      </c>
      <c r="IM255" s="51">
        <v>6.6976230201624886E-3</v>
      </c>
      <c r="IN255" s="51">
        <v>1.7206739302812638E-2</v>
      </c>
      <c r="IO255" s="51">
        <v>1.0084883193059144E-2</v>
      </c>
      <c r="IP255" s="51">
        <v>3.4818906493683514E-2</v>
      </c>
      <c r="IQ255" s="51">
        <v>9.3433791338562531E-3</v>
      </c>
      <c r="IR255" s="51">
        <v>1.5614152401718298E-2</v>
      </c>
      <c r="IS255" s="51">
        <v>2.8864917333507353E-3</v>
      </c>
      <c r="IT255" s="51">
        <v>1.8411757304857387E-2</v>
      </c>
      <c r="IU255" s="51">
        <v>0.12764402008771858</v>
      </c>
      <c r="IV255" s="51">
        <v>1.0722736249156999E-2</v>
      </c>
      <c r="IW255" s="51">
        <v>7.2222103307717127E-3</v>
      </c>
      <c r="IX255" s="51">
        <v>2.8282550055664182E-2</v>
      </c>
      <c r="IY255" s="51">
        <v>2.5412126015980332E-2</v>
      </c>
      <c r="IZ255" s="51">
        <v>3.5398338304176324E-2</v>
      </c>
      <c r="JA255" s="51">
        <v>3.1084568338082406E-2</v>
      </c>
      <c r="JB255" s="51">
        <v>2.4931562558792668E-3</v>
      </c>
      <c r="JC255" s="51">
        <v>1.812090694144711E-2</v>
      </c>
      <c r="JD255" s="51">
        <v>1.6526316405586456E-2</v>
      </c>
      <c r="JE255" s="51">
        <v>4.7797192116578024E-3</v>
      </c>
      <c r="JF255" s="51">
        <v>5.1590029242245634E-3</v>
      </c>
      <c r="JG255" s="51">
        <v>4.192221932393457E-3</v>
      </c>
      <c r="JH255" s="51">
        <v>9.9473409478956602E-3</v>
      </c>
      <c r="JI255" s="51">
        <v>3.0454054366290252E-3</v>
      </c>
      <c r="JJ255" s="51">
        <v>2.9772220926096355E-3</v>
      </c>
      <c r="JK255" s="51">
        <v>5.932191970703095E-3</v>
      </c>
      <c r="JL255" s="51">
        <v>3.3756098642238695E-3</v>
      </c>
      <c r="JM255" s="51">
        <v>6.02722954855365E-4</v>
      </c>
      <c r="JN255" s="51">
        <v>1.006118720600725E-3</v>
      </c>
      <c r="JO255" s="51">
        <v>2.7645418052576688E-3</v>
      </c>
      <c r="JP255" s="51">
        <v>3.2819947670528139E-3</v>
      </c>
      <c r="JQ255" s="51">
        <v>9.4934805397923247E-4</v>
      </c>
      <c r="JR255" s="51">
        <v>5.072680084186887E-3</v>
      </c>
      <c r="JS255" s="51">
        <v>3.7625217035267599E-3</v>
      </c>
      <c r="JT255" s="51">
        <v>3.2923958129935746E-5</v>
      </c>
      <c r="JU255" s="369">
        <v>5.042720544614198E-3</v>
      </c>
      <c r="JV255" s="369">
        <v>6.3401689209014317E-3</v>
      </c>
      <c r="JW255" s="369">
        <v>1.7682937665696716E-2</v>
      </c>
      <c r="JX255" s="369">
        <v>1.0367541279006239E-2</v>
      </c>
      <c r="JY255" s="369">
        <v>3.6074210451041845E-2</v>
      </c>
      <c r="JZ255" s="369">
        <v>9.0981687317765424E-3</v>
      </c>
      <c r="KA255" s="369">
        <v>1.5880439428770952E-2</v>
      </c>
      <c r="KB255" s="369">
        <v>2.579757974931663E-3</v>
      </c>
      <c r="KC255" s="369">
        <v>1.8146469329989166E-2</v>
      </c>
      <c r="KD255" s="369">
        <v>0.13288859354877719</v>
      </c>
      <c r="KE255" s="369">
        <v>1.0518357085058801E-2</v>
      </c>
      <c r="KF255" s="369">
        <v>7.1105015405335485E-3</v>
      </c>
      <c r="KG255" s="369">
        <v>2.6991326323987007E-2</v>
      </c>
      <c r="KH255" s="369">
        <v>2.4544321538739092E-2</v>
      </c>
      <c r="KI255" s="369">
        <v>3.6219077582650333E-2</v>
      </c>
      <c r="KJ255" s="369">
        <v>3.2803920678904454E-2</v>
      </c>
      <c r="KK255" s="369">
        <v>2.4196519795537442E-3</v>
      </c>
      <c r="KL255" s="369">
        <v>1.8433673523137052E-2</v>
      </c>
      <c r="KM255" s="369">
        <v>1.6572821104242606E-2</v>
      </c>
      <c r="KN255" s="369">
        <v>4.5439988525363979E-3</v>
      </c>
      <c r="KO255" s="369">
        <v>5.1178747579657758E-3</v>
      </c>
      <c r="KP255" s="369">
        <v>4.0052184285808727E-3</v>
      </c>
      <c r="KQ255" s="369">
        <v>1.0238811105996117E-2</v>
      </c>
      <c r="KR255" s="369">
        <v>3.0599160828679957E-3</v>
      </c>
      <c r="KS255" s="369">
        <v>3.1487695471812318E-3</v>
      </c>
      <c r="KT255" s="369">
        <v>6.0617381357290423E-3</v>
      </c>
      <c r="KU255" s="369">
        <v>3.4025240941671234E-3</v>
      </c>
      <c r="KV255" s="369">
        <v>5.9815271076860545E-4</v>
      </c>
      <c r="KW255" s="369">
        <v>9.9406045148769679E-4</v>
      </c>
      <c r="KX255" s="369">
        <v>2.7897329833763331E-3</v>
      </c>
      <c r="KY255" s="369">
        <v>3.2923334353510024E-3</v>
      </c>
      <c r="KZ255" s="369">
        <v>1.051123350489567E-3</v>
      </c>
      <c r="LA255" s="369">
        <v>5.0544761886908776E-3</v>
      </c>
      <c r="LB255" s="369">
        <v>3.8192165616670504E-3</v>
      </c>
      <c r="LC255" s="369">
        <v>2.6424256072633028E-5</v>
      </c>
      <c r="LD255" s="51">
        <v>4.9184849247374211E-3</v>
      </c>
      <c r="LE255" s="51">
        <v>6.3001259610469236E-3</v>
      </c>
      <c r="LF255" s="51">
        <v>1.7685304747548362E-2</v>
      </c>
      <c r="LG255" s="51">
        <v>1.039398848490403E-2</v>
      </c>
      <c r="LH255" s="51">
        <v>3.8043563924431568E-2</v>
      </c>
      <c r="LI255" s="51">
        <v>9.1133353416556848E-3</v>
      </c>
      <c r="LJ255" s="51">
        <v>1.5877424682976773E-2</v>
      </c>
      <c r="LK255" s="51">
        <v>2.3910447368582152E-3</v>
      </c>
      <c r="LL255" s="51">
        <v>1.7149572769457042E-2</v>
      </c>
      <c r="LM255" s="51">
        <v>0.13393275648035088</v>
      </c>
      <c r="LN255" s="51">
        <v>1.0152470017355109E-2</v>
      </c>
      <c r="LO255" s="51">
        <v>6.7189068583505445E-3</v>
      </c>
      <c r="LP255" s="51">
        <v>2.5395139988075095E-2</v>
      </c>
      <c r="LQ255" s="51">
        <v>2.368461141266294E-2</v>
      </c>
      <c r="LR255" s="51">
        <v>3.5612378965266749E-2</v>
      </c>
      <c r="LS255" s="51">
        <v>3.1716214063957998E-2</v>
      </c>
      <c r="LT255" s="51">
        <v>2.3042589413631706E-3</v>
      </c>
      <c r="LU255" s="51">
        <v>1.8406544000244801E-2</v>
      </c>
      <c r="LV255" s="51">
        <v>1.6715639611052265E-2</v>
      </c>
      <c r="LW255" s="51">
        <v>4.5067537171146312E-3</v>
      </c>
      <c r="LX255" s="51">
        <v>5.3382675918371321E-3</v>
      </c>
      <c r="LY255" s="51">
        <v>4.0517053821344743E-3</v>
      </c>
      <c r="LZ255" s="51">
        <v>1.0261790741113832E-2</v>
      </c>
      <c r="MA255" s="51">
        <v>2.7674969891714283E-3</v>
      </c>
      <c r="MB255" s="51">
        <v>3.2962513785247984E-3</v>
      </c>
      <c r="MC255" s="51">
        <v>6.3708782164644444E-3</v>
      </c>
      <c r="MD255" s="51">
        <v>3.3550105699718725E-3</v>
      </c>
      <c r="ME255" s="51">
        <v>6.1446349217577961E-4</v>
      </c>
      <c r="MF255" s="51">
        <v>1.2169736917852603E-3</v>
      </c>
      <c r="MG255" s="51">
        <v>2.9096050392513396E-3</v>
      </c>
      <c r="MH255" s="51">
        <v>3.3887470828610267E-3</v>
      </c>
      <c r="MI255" s="51">
        <v>1.1237327633083273E-3</v>
      </c>
      <c r="MJ255" s="51">
        <v>5.3907246543087716E-3</v>
      </c>
      <c r="MK255" s="51">
        <v>4.3294677449313371E-3</v>
      </c>
      <c r="ML255" s="51">
        <v>3.9419858955742677E-5</v>
      </c>
      <c r="MM255" s="369">
        <v>4.6806165828964458E-3</v>
      </c>
      <c r="MN255" s="369">
        <v>5.6575064122672079E-3</v>
      </c>
      <c r="MO255" s="369">
        <v>1.8239520742855241E-2</v>
      </c>
      <c r="MP255" s="369">
        <v>1.0710910730692934E-2</v>
      </c>
      <c r="MQ255" s="369">
        <v>3.7484487417384062E-2</v>
      </c>
      <c r="MR255" s="369">
        <v>8.7085867055021523E-3</v>
      </c>
      <c r="MS255" s="369">
        <v>1.5914836971379864E-2</v>
      </c>
      <c r="MT255" s="369">
        <v>2.5371393643127214E-3</v>
      </c>
      <c r="MU255" s="369">
        <v>1.7460021914650986E-2</v>
      </c>
      <c r="MV255" s="369">
        <v>0.13959904335449419</v>
      </c>
      <c r="MW255" s="369">
        <v>1.0688006117850694E-2</v>
      </c>
      <c r="MX255" s="369">
        <v>6.8200163662334116E-3</v>
      </c>
      <c r="MY255" s="369">
        <v>2.463542790696294E-2</v>
      </c>
      <c r="MZ255" s="369">
        <v>2.3416766740749412E-2</v>
      </c>
      <c r="NA255" s="369">
        <v>3.4788562690697078E-2</v>
      </c>
      <c r="NB255" s="369">
        <v>3.2043920630771744E-2</v>
      </c>
      <c r="NC255" s="369">
        <v>2.3213929899565805E-3</v>
      </c>
      <c r="ND255" s="369">
        <v>1.8583004237654285E-2</v>
      </c>
      <c r="NE255" s="369">
        <v>1.6366331193833322E-2</v>
      </c>
      <c r="NF255" s="369">
        <v>4.2945281607549065E-3</v>
      </c>
      <c r="NG255" s="369">
        <v>5.2197521353956706E-3</v>
      </c>
      <c r="NH255" s="369">
        <v>4.1248812985157203E-3</v>
      </c>
      <c r="NI255" s="369">
        <v>1.068275720421229E-2</v>
      </c>
      <c r="NJ255" s="369">
        <v>2.7543717499864725E-3</v>
      </c>
      <c r="NK255" s="369">
        <v>3.4245670907005715E-3</v>
      </c>
      <c r="NL255" s="369">
        <v>6.28606906982929E-3</v>
      </c>
      <c r="NM255" s="369">
        <v>3.2955646550010317E-3</v>
      </c>
      <c r="NN255" s="369">
        <v>6.1240024549459517E-4</v>
      </c>
      <c r="NO255" s="369">
        <v>1.3239336566854987E-3</v>
      </c>
      <c r="NP255" s="369">
        <v>2.842990380530487E-3</v>
      </c>
      <c r="NQ255" s="369">
        <v>3.3163168658880021E-3</v>
      </c>
      <c r="NR255" s="369">
        <v>1.177295221358614E-3</v>
      </c>
      <c r="NS255" s="369">
        <v>5.2365702491311301E-3</v>
      </c>
      <c r="NT255" s="369">
        <v>4.3908895218698184E-3</v>
      </c>
      <c r="NU255" s="369">
        <v>6.1904451512079023E-5</v>
      </c>
      <c r="NV255" s="51">
        <v>4.6442349689856336E-3</v>
      </c>
      <c r="NW255" s="51">
        <v>5.4800776680062301E-3</v>
      </c>
      <c r="NX255" s="51">
        <v>1.8536192479327127E-2</v>
      </c>
      <c r="NY255" s="51">
        <v>1.0864814270839681E-2</v>
      </c>
      <c r="NZ255" s="51">
        <v>3.8709975108071684E-2</v>
      </c>
      <c r="OA255" s="51">
        <v>8.5620497685651702E-3</v>
      </c>
      <c r="OB255" s="51">
        <v>1.6297987977615669E-2</v>
      </c>
      <c r="OC255" s="51">
        <v>3.0679985245473866E-3</v>
      </c>
      <c r="OD255" s="51">
        <v>1.7542598294519682E-2</v>
      </c>
      <c r="OE255" s="51">
        <v>0.1474302497184517</v>
      </c>
      <c r="OF255" s="51">
        <v>1.1448123280840465E-2</v>
      </c>
      <c r="OG255" s="51">
        <v>6.919390128278663E-3</v>
      </c>
      <c r="OH255" s="51">
        <v>2.3621230562654846E-2</v>
      </c>
      <c r="OI255" s="51">
        <v>2.3009402696316291E-2</v>
      </c>
      <c r="OJ255" s="51">
        <v>3.4019138410858581E-2</v>
      </c>
      <c r="OK255" s="51">
        <v>3.2957619807589024E-2</v>
      </c>
      <c r="OL255" s="51">
        <v>2.3833390305369609E-3</v>
      </c>
      <c r="OM255" s="51">
        <v>1.8656820292680641E-2</v>
      </c>
      <c r="ON255" s="51">
        <v>1.5705707825582952E-2</v>
      </c>
      <c r="OO255" s="51">
        <v>4.3356108822623397E-3</v>
      </c>
      <c r="OP255" s="51">
        <v>5.003570781836518E-3</v>
      </c>
      <c r="OQ255" s="51">
        <v>4.1431011583899901E-3</v>
      </c>
      <c r="OR255" s="51">
        <v>1.0780878951511462E-2</v>
      </c>
      <c r="OS255" s="51">
        <v>2.977905034770442E-3</v>
      </c>
      <c r="OT255" s="51">
        <v>3.6819651020304788E-3</v>
      </c>
      <c r="OU255" s="51">
        <v>6.3380385422018154E-3</v>
      </c>
      <c r="OV255" s="51">
        <v>3.1757533107824409E-3</v>
      </c>
      <c r="OW255" s="51">
        <v>5.8813933017560658E-4</v>
      </c>
      <c r="OX255" s="51">
        <v>1.3461870483321961E-3</v>
      </c>
      <c r="OY255" s="51">
        <v>2.8365903329943556E-3</v>
      </c>
      <c r="OZ255" s="51">
        <v>3.3387999972148436E-3</v>
      </c>
      <c r="PA255" s="51">
        <v>1.3137296960633704E-3</v>
      </c>
      <c r="PB255" s="51">
        <v>5.3128011286462965E-3</v>
      </c>
      <c r="PC255" s="51">
        <v>4.5821169036115508E-3</v>
      </c>
      <c r="PD255" s="51">
        <v>6.2478675321488787E-5</v>
      </c>
      <c r="PE255" s="369">
        <v>4.6705717356743635E-3</v>
      </c>
      <c r="PF255" s="369">
        <v>5.8622324298795939E-3</v>
      </c>
      <c r="PG255" s="369">
        <v>1.9216049887805352E-2</v>
      </c>
      <c r="PH255" s="369">
        <v>1.1109046653290554E-2</v>
      </c>
      <c r="PI255" s="369">
        <v>3.938270399577088E-2</v>
      </c>
      <c r="PJ255" s="369">
        <v>8.3546075735626522E-3</v>
      </c>
      <c r="PK255" s="369">
        <v>1.6948606822225269E-2</v>
      </c>
      <c r="PL255" s="369">
        <v>3.2305022978808156E-3</v>
      </c>
      <c r="PM255" s="369">
        <v>1.7616236206632534E-2</v>
      </c>
      <c r="PN255" s="369">
        <v>0.15215869825671932</v>
      </c>
      <c r="PO255" s="369">
        <v>1.2113034694433682E-2</v>
      </c>
      <c r="PP255" s="369">
        <v>6.9129850230668236E-3</v>
      </c>
      <c r="PQ255" s="369">
        <v>2.2978318363447499E-2</v>
      </c>
      <c r="PR255" s="369">
        <v>2.2951401743700361E-2</v>
      </c>
      <c r="PS255" s="369">
        <v>3.3311250085008189E-2</v>
      </c>
      <c r="PT255" s="369">
        <v>3.3419046682662455E-2</v>
      </c>
      <c r="PU255" s="369">
        <v>2.4417155757743168E-3</v>
      </c>
      <c r="PV255" s="369">
        <v>1.8619430196383176E-2</v>
      </c>
      <c r="PW255" s="369">
        <v>1.5614810565497763E-2</v>
      </c>
      <c r="PX255" s="369">
        <v>4.3414478105609777E-3</v>
      </c>
      <c r="PY255" s="369">
        <v>4.9138149928375768E-3</v>
      </c>
      <c r="PZ255" s="369">
        <v>4.203323145296642E-3</v>
      </c>
      <c r="QA255" s="369">
        <v>1.1373599024855139E-2</v>
      </c>
      <c r="QB255" s="369">
        <v>2.7720769767034742E-3</v>
      </c>
      <c r="QC255" s="369">
        <v>3.8695519843204339E-3</v>
      </c>
      <c r="QD255" s="369">
        <v>6.4904564085655802E-3</v>
      </c>
      <c r="QE255" s="369">
        <v>3.0774273629709855E-3</v>
      </c>
      <c r="QF255" s="369">
        <v>6.2439389107647931E-4</v>
      </c>
      <c r="QG255" s="369">
        <v>1.3048001032441941E-3</v>
      </c>
      <c r="QH255" s="369">
        <v>2.8605972872056736E-3</v>
      </c>
      <c r="QI255" s="369">
        <v>3.3168702866344752E-3</v>
      </c>
      <c r="QJ255" s="369">
        <v>1.4643267467558875E-3</v>
      </c>
      <c r="QK255" s="369">
        <v>5.1920181553523495E-3</v>
      </c>
      <c r="QL255" s="369">
        <v>4.5869622798602261E-3</v>
      </c>
      <c r="QM255" s="369">
        <v>5.351512353569201E-5</v>
      </c>
      <c r="QN255" s="51">
        <v>4.5838165708944213E-3</v>
      </c>
      <c r="QO255" s="51">
        <v>4.734049708537069E-3</v>
      </c>
      <c r="QP255" s="51">
        <v>1.9002238341391125E-2</v>
      </c>
      <c r="QQ255" s="51">
        <v>1.1059149725176383E-2</v>
      </c>
      <c r="QR255" s="51">
        <v>3.9783462215041844E-2</v>
      </c>
      <c r="QS255" s="51">
        <v>7.9460517074437693E-3</v>
      </c>
      <c r="QT255" s="51">
        <v>1.6913453631758672E-2</v>
      </c>
      <c r="QU255" s="51">
        <v>3.1242876002658816E-3</v>
      </c>
      <c r="QV255" s="51">
        <v>1.7716408605667092E-2</v>
      </c>
      <c r="QW255" s="51">
        <v>0.15569020703504657</v>
      </c>
      <c r="QX255" s="51">
        <v>1.214695780260742E-2</v>
      </c>
      <c r="QY255" s="51">
        <v>6.7787106127074823E-3</v>
      </c>
      <c r="QZ255" s="51">
        <v>2.1940415751413506E-2</v>
      </c>
      <c r="RA255" s="51">
        <v>2.2981666356718809E-2</v>
      </c>
      <c r="RB255" s="51">
        <v>3.3163141369509562E-2</v>
      </c>
      <c r="RC255" s="51">
        <v>3.4265608779831251E-2</v>
      </c>
      <c r="RD255" s="51">
        <v>2.2927437398651529E-3</v>
      </c>
      <c r="RE255" s="51">
        <v>1.8162987212576906E-2</v>
      </c>
      <c r="RF255" s="51">
        <v>1.4806301307773658E-2</v>
      </c>
      <c r="RG255" s="51">
        <v>4.3994737111699182E-3</v>
      </c>
      <c r="RH255" s="51">
        <v>4.7906360565920991E-3</v>
      </c>
      <c r="RI255" s="51">
        <v>4.2193641076725486E-3</v>
      </c>
      <c r="RJ255" s="51">
        <v>1.1196807261114416E-2</v>
      </c>
      <c r="RK255" s="51">
        <v>2.7157041055222578E-3</v>
      </c>
      <c r="RL255" s="51">
        <v>3.8601517416869866E-3</v>
      </c>
      <c r="RM255" s="51">
        <v>6.5867141063606265E-3</v>
      </c>
      <c r="RN255" s="51">
        <v>3.0925389291732238E-3</v>
      </c>
      <c r="RO255" s="51">
        <v>6.2768344129593076E-4</v>
      </c>
      <c r="RP255" s="51">
        <v>1.1705666253924926E-3</v>
      </c>
      <c r="RQ255" s="51">
        <v>2.8049068063836749E-3</v>
      </c>
      <c r="RR255" s="51">
        <v>3.0763066444832281E-3</v>
      </c>
      <c r="RS255" s="51">
        <v>1.469130334733073E-3</v>
      </c>
      <c r="RT255" s="51">
        <v>5.0798011612591025E-3</v>
      </c>
      <c r="RU255" s="51">
        <v>4.5353473480505046E-3</v>
      </c>
      <c r="RV255" s="51">
        <v>6.2322440214727264E-5</v>
      </c>
      <c r="RW255" s="369">
        <v>4.5867814169552115E-3</v>
      </c>
      <c r="RX255" s="369">
        <v>4.8010181207394616E-3</v>
      </c>
      <c r="RY255" s="369">
        <v>1.9109114404574849E-2</v>
      </c>
      <c r="RZ255" s="369">
        <v>1.0798406829575075E-2</v>
      </c>
      <c r="SA255" s="369">
        <v>3.9539043786421306E-2</v>
      </c>
      <c r="SB255" s="369">
        <v>7.530765335283982E-3</v>
      </c>
      <c r="SC255" s="369">
        <v>1.7182389807870305E-2</v>
      </c>
      <c r="SD255" s="369">
        <v>6.0996533790040174E-3</v>
      </c>
      <c r="SE255" s="369">
        <v>1.824193292544421E-2</v>
      </c>
      <c r="SF255" s="369">
        <v>0.16612519620649646</v>
      </c>
      <c r="SG255" s="369">
        <v>1.2695180208169189E-2</v>
      </c>
      <c r="SH255" s="369">
        <v>6.9996672384964259E-3</v>
      </c>
      <c r="SI255" s="369">
        <v>2.2803574208391773E-2</v>
      </c>
      <c r="SJ255" s="369">
        <v>2.4334941879153978E-2</v>
      </c>
      <c r="SK255" s="369">
        <v>3.4033007508736071E-2</v>
      </c>
      <c r="SL255" s="369">
        <v>3.3804263367789827E-2</v>
      </c>
      <c r="SM255" s="369">
        <v>2.4379204986550089E-3</v>
      </c>
      <c r="SN255" s="369">
        <v>1.7601911095019653E-2</v>
      </c>
      <c r="SO255" s="369">
        <v>1.4606403547906894E-2</v>
      </c>
      <c r="SP255" s="369">
        <v>4.1096450072305437E-3</v>
      </c>
      <c r="SQ255" s="369">
        <v>4.5036451403150544E-3</v>
      </c>
      <c r="SR255" s="369">
        <v>4.1652133690474082E-3</v>
      </c>
      <c r="SS255" s="369">
        <v>1.1512128718339152E-2</v>
      </c>
      <c r="ST255" s="369">
        <v>3.0446902932170215E-3</v>
      </c>
      <c r="SU255" s="369">
        <v>3.9693312879643802E-3</v>
      </c>
      <c r="SV255" s="369">
        <v>6.8685937009830408E-3</v>
      </c>
      <c r="SW255" s="369">
        <v>2.9276193174875152E-3</v>
      </c>
      <c r="SX255" s="369">
        <v>5.7503191945530924E-4</v>
      </c>
      <c r="SY255" s="369">
        <v>1.1273753941184917E-3</v>
      </c>
      <c r="SZ255" s="369">
        <v>2.8179480834865846E-3</v>
      </c>
      <c r="TA255" s="369">
        <v>2.8251449863360895E-3</v>
      </c>
      <c r="TB255" s="369">
        <v>1.4217552935185788E-3</v>
      </c>
      <c r="TC255" s="369">
        <v>4.6784953275777492E-3</v>
      </c>
      <c r="TD255" s="369">
        <v>4.6677074534525144E-3</v>
      </c>
      <c r="TE255" s="369">
        <v>7.3828183148449733E-5</v>
      </c>
    </row>
    <row r="256" spans="1:525" x14ac:dyDescent="0.3">
      <c r="A256" s="369">
        <v>1.9993122312328359E-3</v>
      </c>
      <c r="B256" s="369">
        <v>5.2681122100941983E-3</v>
      </c>
      <c r="C256" s="369">
        <v>5.6074367483313165E-3</v>
      </c>
      <c r="D256" s="369">
        <v>1.8690780721630704E-3</v>
      </c>
      <c r="E256" s="369">
        <v>1.4818166497151577E-3</v>
      </c>
      <c r="F256" s="369">
        <v>8.7449567521647124E-3</v>
      </c>
      <c r="G256" s="369">
        <v>1.330509286294895E-3</v>
      </c>
      <c r="H256" s="369">
        <v>2.1650345231382685E-3</v>
      </c>
      <c r="I256" s="369">
        <v>6.337518235652817E-3</v>
      </c>
      <c r="J256" s="369">
        <v>5.9747303602448489E-3</v>
      </c>
      <c r="K256" s="369">
        <v>0.10623812828495437</v>
      </c>
      <c r="L256" s="369">
        <v>8.920492428870417E-3</v>
      </c>
      <c r="M256" s="369">
        <v>5.5156045764240044E-3</v>
      </c>
      <c r="N256" s="369">
        <v>1.1861662032103478E-2</v>
      </c>
      <c r="O256" s="369">
        <v>6.7870298435905281E-3</v>
      </c>
      <c r="P256" s="369">
        <v>6.9380448093671956E-3</v>
      </c>
      <c r="Q256" s="369">
        <v>1.9347533767602617E-3</v>
      </c>
      <c r="R256" s="369">
        <v>7.9392005865627654E-2</v>
      </c>
      <c r="S256" s="369">
        <v>2.8896576460282872E-3</v>
      </c>
      <c r="T256" s="369">
        <v>1.6592504960616448E-3</v>
      </c>
      <c r="U256" s="369">
        <v>1.090828056702341E-3</v>
      </c>
      <c r="V256" s="369">
        <v>3.5427026102761916E-3</v>
      </c>
      <c r="W256" s="369">
        <v>1.6668672338423355E-3</v>
      </c>
      <c r="X256" s="369">
        <v>6.6884442288095078E-4</v>
      </c>
      <c r="Y256" s="369">
        <v>5.5839184886069667E-4</v>
      </c>
      <c r="Z256" s="369">
        <v>1.5976857055042515E-3</v>
      </c>
      <c r="AA256" s="369">
        <v>1.0712379704623501E-3</v>
      </c>
      <c r="AB256" s="369">
        <v>3.2186882922460755E-4</v>
      </c>
      <c r="AC256" s="369">
        <v>2.0871399325757605E-3</v>
      </c>
      <c r="AD256" s="369">
        <v>9.3100315233555131E-4</v>
      </c>
      <c r="AE256" s="369">
        <v>1.4671258994585002E-3</v>
      </c>
      <c r="AF256" s="369">
        <v>1.5142123681955596E-3</v>
      </c>
      <c r="AG256" s="369">
        <v>2.0688892733406574E-3</v>
      </c>
      <c r="AH256" s="369">
        <v>2.1478486024916043E-3</v>
      </c>
      <c r="AI256" s="369">
        <v>6.8093621530230847E-5</v>
      </c>
      <c r="AJ256" s="51">
        <v>1.8791467672506824E-3</v>
      </c>
      <c r="AK256" s="51">
        <v>5.1106978380276455E-3</v>
      </c>
      <c r="AL256" s="51">
        <v>5.4133802705342389E-3</v>
      </c>
      <c r="AM256" s="51">
        <v>1.9352872776130976E-3</v>
      </c>
      <c r="AN256" s="51">
        <v>1.6064840916612338E-3</v>
      </c>
      <c r="AO256" s="51">
        <v>9.3680533282571171E-3</v>
      </c>
      <c r="AP256" s="51">
        <v>1.397057447999597E-3</v>
      </c>
      <c r="AQ256" s="51">
        <v>1.9838455305229677E-3</v>
      </c>
      <c r="AR256" s="51">
        <v>6.5272251426382434E-3</v>
      </c>
      <c r="AS256" s="51">
        <v>6.0640838353249026E-3</v>
      </c>
      <c r="AT256" s="51">
        <v>0.1057543534905391</v>
      </c>
      <c r="AU256" s="51">
        <v>9.4409699528543237E-3</v>
      </c>
      <c r="AV256" s="51">
        <v>5.6193559144544856E-3</v>
      </c>
      <c r="AW256" s="51">
        <v>1.2020797725878352E-2</v>
      </c>
      <c r="AX256" s="51">
        <v>6.9176526998533105E-3</v>
      </c>
      <c r="AY256" s="51">
        <v>6.8999621687917722E-3</v>
      </c>
      <c r="AZ256" s="51">
        <v>1.8067992276411097E-3</v>
      </c>
      <c r="BA256" s="51">
        <v>7.9809575961540188E-2</v>
      </c>
      <c r="BB256" s="51">
        <v>2.868987532948189E-3</v>
      </c>
      <c r="BC256" s="51">
        <v>1.5548425465196438E-3</v>
      </c>
      <c r="BD256" s="51">
        <v>1.0518799681336918E-3</v>
      </c>
      <c r="BE256" s="51">
        <v>3.5889809731031903E-3</v>
      </c>
      <c r="BF256" s="51">
        <v>1.441719075788786E-3</v>
      </c>
      <c r="BG256" s="51">
        <v>5.4267832839178382E-4</v>
      </c>
      <c r="BH256" s="51">
        <v>5.2772785103388754E-4</v>
      </c>
      <c r="BI256" s="51">
        <v>1.3645877661457512E-3</v>
      </c>
      <c r="BJ256" s="51">
        <v>1.0756817274086554E-3</v>
      </c>
      <c r="BK256" s="51">
        <v>2.5374589554288707E-4</v>
      </c>
      <c r="BL256" s="51">
        <v>2.1218158807093232E-3</v>
      </c>
      <c r="BM256" s="51">
        <v>9.6768578829048793E-4</v>
      </c>
      <c r="BN256" s="51">
        <v>1.4833497729173904E-3</v>
      </c>
      <c r="BO256" s="51">
        <v>1.6401039582897502E-3</v>
      </c>
      <c r="BP256" s="51">
        <v>2.0048892366244316E-3</v>
      </c>
      <c r="BQ256" s="51">
        <v>1.8718377556482149E-3</v>
      </c>
      <c r="BR256" s="51">
        <v>7.9846048790306587E-5</v>
      </c>
      <c r="BS256" s="369">
        <v>1.8947329582294644E-3</v>
      </c>
      <c r="BT256" s="369">
        <v>5.0250443106652073E-3</v>
      </c>
      <c r="BU256" s="369">
        <v>5.5497719781690651E-3</v>
      </c>
      <c r="BV256" s="369">
        <v>2.0057588948142577E-3</v>
      </c>
      <c r="BW256" s="369">
        <v>1.7204389043067709E-3</v>
      </c>
      <c r="BX256" s="369">
        <v>9.1550567097449381E-3</v>
      </c>
      <c r="BY256" s="369">
        <v>1.4134166568713427E-3</v>
      </c>
      <c r="BZ256" s="369">
        <v>2.1611852001043545E-3</v>
      </c>
      <c r="CA256" s="369">
        <v>6.4701836253253436E-3</v>
      </c>
      <c r="CB256" s="369">
        <v>6.1029917613973274E-3</v>
      </c>
      <c r="CC256" s="369">
        <v>0.10916413810074063</v>
      </c>
      <c r="CD256" s="369">
        <v>9.6453803360008472E-3</v>
      </c>
      <c r="CE256" s="369">
        <v>5.608354337640265E-3</v>
      </c>
      <c r="CF256" s="369">
        <v>1.1773615307331333E-2</v>
      </c>
      <c r="CG256" s="369">
        <v>7.1250745547089041E-3</v>
      </c>
      <c r="CH256" s="369">
        <v>6.6993739725083844E-3</v>
      </c>
      <c r="CI256" s="369">
        <v>1.8996669514049819E-3</v>
      </c>
      <c r="CJ256" s="369">
        <v>8.0091904006492229E-2</v>
      </c>
      <c r="CK256" s="369">
        <v>2.9230305766944358E-3</v>
      </c>
      <c r="CL256" s="369">
        <v>1.4796532832317072E-3</v>
      </c>
      <c r="CM256" s="369">
        <v>1.0118185195016958E-3</v>
      </c>
      <c r="CN256" s="369">
        <v>3.6270244999623172E-3</v>
      </c>
      <c r="CO256" s="369">
        <v>1.3236189993204278E-3</v>
      </c>
      <c r="CP256" s="369">
        <v>5.0546017149939314E-4</v>
      </c>
      <c r="CQ256" s="369">
        <v>4.816727952329563E-4</v>
      </c>
      <c r="CR256" s="369">
        <v>1.3385257013673161E-3</v>
      </c>
      <c r="CS256" s="369">
        <v>1.1249193152740619E-3</v>
      </c>
      <c r="CT256" s="369">
        <v>1.7338986590167388E-4</v>
      </c>
      <c r="CU256" s="369">
        <v>2.2326745108202702E-3</v>
      </c>
      <c r="CV256" s="369">
        <v>1.003707714569375E-3</v>
      </c>
      <c r="CW256" s="369">
        <v>1.5127740266184697E-3</v>
      </c>
      <c r="CX256" s="369">
        <v>1.6949967845893248E-3</v>
      </c>
      <c r="CY256" s="369">
        <v>2.0425922155386275E-3</v>
      </c>
      <c r="CZ256" s="369">
        <v>1.8560749594270197E-3</v>
      </c>
      <c r="DA256" s="369">
        <v>6.831412836163577E-5</v>
      </c>
      <c r="DB256" s="51">
        <v>1.9255304124397193E-3</v>
      </c>
      <c r="DC256" s="51">
        <v>5.1328444697586227E-3</v>
      </c>
      <c r="DD256" s="51">
        <v>5.4033047669913995E-3</v>
      </c>
      <c r="DE256" s="51">
        <v>1.9725811196548938E-3</v>
      </c>
      <c r="DF256" s="51">
        <v>1.6781548936322306E-3</v>
      </c>
      <c r="DG256" s="51">
        <v>8.9773781451741273E-3</v>
      </c>
      <c r="DH256" s="51">
        <v>1.3744868084016194E-3</v>
      </c>
      <c r="DI256" s="51">
        <v>2.0921606681969123E-3</v>
      </c>
      <c r="DJ256" s="51">
        <v>6.3781898488564654E-3</v>
      </c>
      <c r="DK256" s="51">
        <v>6.0694135748260011E-3</v>
      </c>
      <c r="DL256" s="51">
        <v>0.10969072356376361</v>
      </c>
      <c r="DM256" s="51">
        <v>9.8053403036855689E-3</v>
      </c>
      <c r="DN256" s="51">
        <v>5.6243617478699184E-3</v>
      </c>
      <c r="DO256" s="51">
        <v>1.1363228009590925E-2</v>
      </c>
      <c r="DP256" s="51">
        <v>6.866144851215273E-3</v>
      </c>
      <c r="DQ256" s="51">
        <v>6.9523340942662659E-3</v>
      </c>
      <c r="DR256" s="51">
        <v>1.9841994684075019E-3</v>
      </c>
      <c r="DS256" s="51">
        <v>7.8074119407606432E-2</v>
      </c>
      <c r="DT256" s="51">
        <v>2.8783105495571188E-3</v>
      </c>
      <c r="DU256" s="51">
        <v>1.4438516793477331E-3</v>
      </c>
      <c r="DV256" s="51">
        <v>1.013215727931348E-3</v>
      </c>
      <c r="DW256" s="51">
        <v>3.5553748136898603E-3</v>
      </c>
      <c r="DX256" s="51">
        <v>1.2834003638995711E-3</v>
      </c>
      <c r="DY256" s="51">
        <v>5.7425856110399705E-4</v>
      </c>
      <c r="DZ256" s="51">
        <v>5.1609145740610235E-4</v>
      </c>
      <c r="EA256" s="51">
        <v>1.3854538523277698E-3</v>
      </c>
      <c r="EB256" s="51">
        <v>1.0872722929613048E-3</v>
      </c>
      <c r="EC256" s="51">
        <v>1.7663067382299658E-4</v>
      </c>
      <c r="ED256" s="51">
        <v>2.2990523480759151E-3</v>
      </c>
      <c r="EE256" s="51">
        <v>9.5844767061546319E-4</v>
      </c>
      <c r="EF256" s="51">
        <v>1.4661840515562935E-3</v>
      </c>
      <c r="EG256" s="51">
        <v>1.6354883145452608E-3</v>
      </c>
      <c r="EH256" s="51">
        <v>2.0348323204817933E-3</v>
      </c>
      <c r="EI256" s="51">
        <v>1.8037939368741067E-3</v>
      </c>
      <c r="EJ256" s="51">
        <v>8.3731930803839823E-5</v>
      </c>
      <c r="EK256" s="369">
        <v>1.9937158684347729E-3</v>
      </c>
      <c r="EL256" s="369">
        <v>4.8590174968462839E-3</v>
      </c>
      <c r="EM256" s="369">
        <v>5.6613972913769047E-3</v>
      </c>
      <c r="EN256" s="369">
        <v>2.1084593885258834E-3</v>
      </c>
      <c r="EO256" s="369">
        <v>1.8062520295251154E-3</v>
      </c>
      <c r="EP256" s="369">
        <v>8.5527009007755339E-3</v>
      </c>
      <c r="EQ256" s="369">
        <v>1.3610312607808949E-3</v>
      </c>
      <c r="ER256" s="369">
        <v>2.2010182462823282E-3</v>
      </c>
      <c r="ES256" s="369">
        <v>6.4657720673211658E-3</v>
      </c>
      <c r="ET256" s="369">
        <v>6.2139927814464993E-3</v>
      </c>
      <c r="EU256" s="369">
        <v>0.11224144310518633</v>
      </c>
      <c r="EV256" s="369">
        <v>9.893373752285918E-3</v>
      </c>
      <c r="EW256" s="369">
        <v>5.9422932940715236E-3</v>
      </c>
      <c r="EX256" s="369">
        <v>1.0795697246201181E-2</v>
      </c>
      <c r="EY256" s="369">
        <v>7.0227640376448316E-3</v>
      </c>
      <c r="EZ256" s="369">
        <v>6.4030100761207085E-3</v>
      </c>
      <c r="FA256" s="369">
        <v>2.0824931393881186E-3</v>
      </c>
      <c r="FB256" s="369">
        <v>7.7337404685109731E-2</v>
      </c>
      <c r="FC256" s="369">
        <v>2.9282380031944383E-3</v>
      </c>
      <c r="FD256" s="369">
        <v>1.3758229794018529E-3</v>
      </c>
      <c r="FE256" s="369">
        <v>1.0469250810902875E-3</v>
      </c>
      <c r="FF256" s="369">
        <v>3.5094721582899632E-3</v>
      </c>
      <c r="FG256" s="369">
        <v>1.3059084875799117E-3</v>
      </c>
      <c r="FH256" s="369">
        <v>6.0479954510441131E-4</v>
      </c>
      <c r="FI256" s="369">
        <v>5.3436773866159446E-4</v>
      </c>
      <c r="FJ256" s="369">
        <v>1.4091186372140914E-3</v>
      </c>
      <c r="FK256" s="369">
        <v>1.1476861650491297E-3</v>
      </c>
      <c r="FL256" s="369">
        <v>1.83188959622224E-4</v>
      </c>
      <c r="FM256" s="369">
        <v>2.3686459585120904E-3</v>
      </c>
      <c r="FN256" s="369">
        <v>1.0191653352281743E-3</v>
      </c>
      <c r="FO256" s="369">
        <v>1.4314800068591887E-3</v>
      </c>
      <c r="FP256" s="369">
        <v>1.7844546765468931E-3</v>
      </c>
      <c r="FQ256" s="369">
        <v>2.0757909306876976E-3</v>
      </c>
      <c r="FR256" s="369">
        <v>1.8837629113228934E-3</v>
      </c>
      <c r="FS256" s="369">
        <v>8.8366957949797477E-5</v>
      </c>
      <c r="FT256" s="51">
        <v>2.175632780365911E-3</v>
      </c>
      <c r="FU256" s="51">
        <v>4.5422007419830875E-3</v>
      </c>
      <c r="FV256" s="51">
        <v>5.9820768519208102E-3</v>
      </c>
      <c r="FW256" s="51">
        <v>2.2156697122931103E-3</v>
      </c>
      <c r="FX256" s="51">
        <v>1.9611043689380524E-3</v>
      </c>
      <c r="FY256" s="51">
        <v>8.599315149043326E-3</v>
      </c>
      <c r="FZ256" s="51">
        <v>1.3273887142680786E-3</v>
      </c>
      <c r="GA256" s="51">
        <v>1.8075396380203472E-3</v>
      </c>
      <c r="GB256" s="51">
        <v>6.1659203234832585E-3</v>
      </c>
      <c r="GC256" s="51">
        <v>6.3810915592818146E-3</v>
      </c>
      <c r="GD256" s="51">
        <v>0.1134312644560781</v>
      </c>
      <c r="GE256" s="51">
        <v>9.9621760840554636E-3</v>
      </c>
      <c r="GF256" s="51">
        <v>5.841215375359466E-3</v>
      </c>
      <c r="GG256" s="51">
        <v>1.0454863750174086E-2</v>
      </c>
      <c r="GH256" s="51">
        <v>6.9430885827833555E-3</v>
      </c>
      <c r="GI256" s="51">
        <v>6.6683470895301479E-3</v>
      </c>
      <c r="GJ256" s="51">
        <v>1.9339308142993187E-3</v>
      </c>
      <c r="GK256" s="51">
        <v>7.6670623640970964E-2</v>
      </c>
      <c r="GL256" s="51">
        <v>2.9037727456472056E-3</v>
      </c>
      <c r="GM256" s="51">
        <v>1.5506831109764205E-3</v>
      </c>
      <c r="GN256" s="51">
        <v>1.0912688203463324E-3</v>
      </c>
      <c r="GO256" s="51">
        <v>3.7006713061851519E-3</v>
      </c>
      <c r="GP256" s="51">
        <v>1.2569588346273239E-3</v>
      </c>
      <c r="GQ256" s="51">
        <v>6.4364994878025102E-4</v>
      </c>
      <c r="GR256" s="51">
        <v>5.6000188070112603E-4</v>
      </c>
      <c r="GS256" s="51">
        <v>1.4810470964240986E-3</v>
      </c>
      <c r="GT256" s="51">
        <v>1.2264294995350631E-3</v>
      </c>
      <c r="GU256" s="51">
        <v>1.8985500621362207E-4</v>
      </c>
      <c r="GV256" s="51">
        <v>2.1256489702835258E-3</v>
      </c>
      <c r="GW256" s="51">
        <v>1.0408732115234646E-3</v>
      </c>
      <c r="GX256" s="51">
        <v>1.4248755104398607E-3</v>
      </c>
      <c r="GY256" s="51">
        <v>1.8000863316691466E-3</v>
      </c>
      <c r="GZ256" s="51">
        <v>2.1556086611406048E-3</v>
      </c>
      <c r="HA256" s="51">
        <v>2.0280044287452593E-3</v>
      </c>
      <c r="HB256" s="51">
        <v>5.4001844493477914E-5</v>
      </c>
      <c r="HC256" s="369">
        <v>2.2689912074575305E-3</v>
      </c>
      <c r="HD256" s="369">
        <v>4.5545657065919889E-3</v>
      </c>
      <c r="HE256" s="369">
        <v>5.8818455751755904E-3</v>
      </c>
      <c r="HF256" s="369">
        <v>2.3188355532581233E-3</v>
      </c>
      <c r="HG256" s="369">
        <v>1.9223273313987526E-3</v>
      </c>
      <c r="HH256" s="369">
        <v>8.1297581940920783E-3</v>
      </c>
      <c r="HI256" s="369">
        <v>1.3159445041583976E-3</v>
      </c>
      <c r="HJ256" s="369">
        <v>1.9686363074751818E-3</v>
      </c>
      <c r="HK256" s="369">
        <v>6.1459961356644475E-3</v>
      </c>
      <c r="HL256" s="369">
        <v>6.5801312589862538E-3</v>
      </c>
      <c r="HM256" s="369">
        <v>0.11548961571905364</v>
      </c>
      <c r="HN256" s="369">
        <v>1.0290057217086132E-2</v>
      </c>
      <c r="HO256" s="369">
        <v>5.7748685539837225E-3</v>
      </c>
      <c r="HP256" s="369">
        <v>1.1122990432212395E-2</v>
      </c>
      <c r="HQ256" s="369">
        <v>6.9900828185385658E-3</v>
      </c>
      <c r="HR256" s="369">
        <v>6.5686627997128301E-3</v>
      </c>
      <c r="HS256" s="369">
        <v>2.0965951009986688E-3</v>
      </c>
      <c r="HT256" s="369">
        <v>7.5855209413637589E-2</v>
      </c>
      <c r="HU256" s="369">
        <v>2.9037290910774219E-3</v>
      </c>
      <c r="HV256" s="369">
        <v>1.3815069117274904E-3</v>
      </c>
      <c r="HW256" s="369">
        <v>1.0565442273255587E-3</v>
      </c>
      <c r="HX256" s="369">
        <v>3.5355507325438708E-3</v>
      </c>
      <c r="HY256" s="369">
        <v>1.2765827163992911E-3</v>
      </c>
      <c r="HZ256" s="369">
        <v>6.394606817654373E-4</v>
      </c>
      <c r="IA256" s="369">
        <v>5.5525769585378526E-4</v>
      </c>
      <c r="IB256" s="369">
        <v>1.3807760907149202E-3</v>
      </c>
      <c r="IC256" s="369">
        <v>1.1828117716450161E-3</v>
      </c>
      <c r="ID256" s="369">
        <v>1.8729859887587987E-4</v>
      </c>
      <c r="IE256" s="369">
        <v>2.0230657173598188E-3</v>
      </c>
      <c r="IF256" s="369">
        <v>1.0176799520085608E-3</v>
      </c>
      <c r="IG256" s="369">
        <v>1.3421686393066939E-3</v>
      </c>
      <c r="IH256" s="369">
        <v>1.7267468979721612E-3</v>
      </c>
      <c r="II256" s="369">
        <v>2.0794692115677399E-3</v>
      </c>
      <c r="IJ256" s="369">
        <v>2.0176916438614757E-3</v>
      </c>
      <c r="IK256" s="369">
        <v>4.0838810407345043E-5</v>
      </c>
      <c r="IL256" s="51">
        <v>2.3965361516708819E-3</v>
      </c>
      <c r="IM256" s="51">
        <v>4.3686913622984647E-3</v>
      </c>
      <c r="IN256" s="51">
        <v>6.0308046736388485E-3</v>
      </c>
      <c r="IO256" s="51">
        <v>2.4347098444192426E-3</v>
      </c>
      <c r="IP256" s="51">
        <v>1.7970498309059222E-3</v>
      </c>
      <c r="IQ256" s="51">
        <v>8.0532330874463452E-3</v>
      </c>
      <c r="IR256" s="51">
        <v>1.27663390913229E-3</v>
      </c>
      <c r="IS256" s="51">
        <v>2.1835913424470528E-3</v>
      </c>
      <c r="IT256" s="51">
        <v>5.989634834092112E-3</v>
      </c>
      <c r="IU256" s="51">
        <v>6.6871032504619192E-3</v>
      </c>
      <c r="IV256" s="51">
        <v>0.11501735095718262</v>
      </c>
      <c r="IW256" s="51">
        <v>1.0776588624347725E-2</v>
      </c>
      <c r="IX256" s="51">
        <v>5.5401092904984427E-3</v>
      </c>
      <c r="IY256" s="51">
        <v>1.1947161976386343E-2</v>
      </c>
      <c r="IZ256" s="51">
        <v>7.085699484095132E-3</v>
      </c>
      <c r="JA256" s="51">
        <v>6.5427283588642207E-3</v>
      </c>
      <c r="JB256" s="51">
        <v>1.9387755588378562E-3</v>
      </c>
      <c r="JC256" s="51">
        <v>7.6606133703083612E-2</v>
      </c>
      <c r="JD256" s="51">
        <v>2.9183559670046635E-3</v>
      </c>
      <c r="JE256" s="51">
        <v>1.2927047610405873E-3</v>
      </c>
      <c r="JF256" s="51">
        <v>1.0757442025132536E-3</v>
      </c>
      <c r="JG256" s="51">
        <v>3.5290571116465145E-3</v>
      </c>
      <c r="JH256" s="51">
        <v>1.2769167056748351E-3</v>
      </c>
      <c r="JI256" s="51">
        <v>6.3747750633167885E-4</v>
      </c>
      <c r="JJ256" s="51">
        <v>5.0820305114873546E-4</v>
      </c>
      <c r="JK256" s="51">
        <v>1.4143026429521862E-3</v>
      </c>
      <c r="JL256" s="51">
        <v>1.2579226151542861E-3</v>
      </c>
      <c r="JM256" s="51">
        <v>1.8412886422160073E-4</v>
      </c>
      <c r="JN256" s="51">
        <v>1.887669768555324E-3</v>
      </c>
      <c r="JO256" s="51">
        <v>1.0800582368795662E-3</v>
      </c>
      <c r="JP256" s="51">
        <v>1.3407909072609549E-3</v>
      </c>
      <c r="JQ256" s="51">
        <v>1.6993997835510007E-3</v>
      </c>
      <c r="JR256" s="51">
        <v>2.0361495840132459E-3</v>
      </c>
      <c r="JS256" s="51">
        <v>2.0012585215703244E-3</v>
      </c>
      <c r="JT256" s="51">
        <v>2.7988948288143777E-5</v>
      </c>
      <c r="JU256" s="369">
        <v>1.9586361404796285E-3</v>
      </c>
      <c r="JV256" s="369">
        <v>4.559001725335121E-3</v>
      </c>
      <c r="JW256" s="369">
        <v>5.9382437873318041E-3</v>
      </c>
      <c r="JX256" s="369">
        <v>2.2768765242213952E-3</v>
      </c>
      <c r="JY256" s="369">
        <v>1.6527860850538353E-3</v>
      </c>
      <c r="JZ256" s="369">
        <v>7.6171415082868397E-3</v>
      </c>
      <c r="KA256" s="369">
        <v>1.1964411350550974E-3</v>
      </c>
      <c r="KB256" s="369">
        <v>1.7998172917296981E-3</v>
      </c>
      <c r="KC256" s="369">
        <v>5.7293423317136983E-3</v>
      </c>
      <c r="KD256" s="369">
        <v>6.1042920772482441E-3</v>
      </c>
      <c r="KE256" s="369">
        <v>0.12315264097328749</v>
      </c>
      <c r="KF256" s="369">
        <v>1.0485916668414806E-2</v>
      </c>
      <c r="KG256" s="369">
        <v>5.2287266615302893E-3</v>
      </c>
      <c r="KH256" s="369">
        <v>1.0634365673743505E-2</v>
      </c>
      <c r="KI256" s="369">
        <v>6.934643130358722E-3</v>
      </c>
      <c r="KJ256" s="369">
        <v>6.6128899773468608E-3</v>
      </c>
      <c r="KK256" s="369">
        <v>1.8007895660241927E-3</v>
      </c>
      <c r="KL256" s="369">
        <v>8.0126343160887112E-2</v>
      </c>
      <c r="KM256" s="369">
        <v>3.0366743649251366E-3</v>
      </c>
      <c r="KN256" s="369">
        <v>1.2035349687864636E-3</v>
      </c>
      <c r="KO256" s="369">
        <v>1.0126240693561644E-3</v>
      </c>
      <c r="KP256" s="369">
        <v>3.3161204003229819E-3</v>
      </c>
      <c r="KQ256" s="369">
        <v>1.2893343854361826E-3</v>
      </c>
      <c r="KR256" s="369">
        <v>6.088744606565778E-4</v>
      </c>
      <c r="KS256" s="369">
        <v>5.6635580430596259E-4</v>
      </c>
      <c r="KT256" s="369">
        <v>1.3129706411681961E-3</v>
      </c>
      <c r="KU256" s="369">
        <v>1.1872355085001387E-3</v>
      </c>
      <c r="KV256" s="369">
        <v>1.5195507784465667E-4</v>
      </c>
      <c r="KW256" s="369">
        <v>1.5350739589579305E-3</v>
      </c>
      <c r="KX256" s="369">
        <v>9.7046531326707667E-4</v>
      </c>
      <c r="KY256" s="369">
        <v>1.3377487348381646E-3</v>
      </c>
      <c r="KZ256" s="369">
        <v>1.6604612686021668E-3</v>
      </c>
      <c r="LA256" s="369">
        <v>1.9360215656322398E-3</v>
      </c>
      <c r="LB256" s="369">
        <v>1.8740104258285889E-3</v>
      </c>
      <c r="LC256" s="369">
        <v>2.1894430755287065E-5</v>
      </c>
      <c r="LD256" s="51">
        <v>1.8349271703975989E-3</v>
      </c>
      <c r="LE256" s="51">
        <v>4.7340635421970452E-3</v>
      </c>
      <c r="LF256" s="51">
        <v>5.5854836103690821E-3</v>
      </c>
      <c r="LG256" s="51">
        <v>2.1900642834949613E-3</v>
      </c>
      <c r="LH256" s="51">
        <v>1.6423270543120445E-3</v>
      </c>
      <c r="LI256" s="51">
        <v>7.7525856200416545E-3</v>
      </c>
      <c r="LJ256" s="51">
        <v>1.1867381144133825E-3</v>
      </c>
      <c r="LK256" s="51">
        <v>1.6641555407444781E-3</v>
      </c>
      <c r="LL256" s="51">
        <v>5.4791129786815823E-3</v>
      </c>
      <c r="LM256" s="51">
        <v>5.7713926917119752E-3</v>
      </c>
      <c r="LN256" s="51">
        <v>0.12546215118879625</v>
      </c>
      <c r="LO256" s="51">
        <v>1.00129381572556E-2</v>
      </c>
      <c r="LP256" s="51">
        <v>5.1270479218372385E-3</v>
      </c>
      <c r="LQ256" s="51">
        <v>1.0324670004130126E-2</v>
      </c>
      <c r="LR256" s="51">
        <v>6.9675618957259385E-3</v>
      </c>
      <c r="LS256" s="51">
        <v>6.4234048966228044E-3</v>
      </c>
      <c r="LT256" s="51">
        <v>1.6931657328408884E-3</v>
      </c>
      <c r="LU256" s="51">
        <v>8.3343163050018348E-2</v>
      </c>
      <c r="LV256" s="51">
        <v>3.4029466480167527E-3</v>
      </c>
      <c r="LW256" s="51">
        <v>1.2148738423078296E-3</v>
      </c>
      <c r="LX256" s="51">
        <v>1.0572844468755694E-3</v>
      </c>
      <c r="LY256" s="51">
        <v>3.2795750161748031E-3</v>
      </c>
      <c r="LZ256" s="51">
        <v>1.3580451057122853E-3</v>
      </c>
      <c r="MA256" s="51">
        <v>5.2304618922337774E-4</v>
      </c>
      <c r="MB256" s="51">
        <v>6.0208679021414764E-4</v>
      </c>
      <c r="MC256" s="51">
        <v>1.3596636063639728E-3</v>
      </c>
      <c r="MD256" s="51">
        <v>1.1696219430050567E-3</v>
      </c>
      <c r="ME256" s="51">
        <v>1.3483252583947273E-4</v>
      </c>
      <c r="MF256" s="51">
        <v>1.7173744276565758E-3</v>
      </c>
      <c r="MG256" s="51">
        <v>9.9941118968927402E-4</v>
      </c>
      <c r="MH256" s="51">
        <v>1.3599081134088064E-3</v>
      </c>
      <c r="MI256" s="51">
        <v>1.6352095377799775E-3</v>
      </c>
      <c r="MJ256" s="51">
        <v>1.998698272898889E-3</v>
      </c>
      <c r="MK256" s="51">
        <v>1.9027039321898363E-3</v>
      </c>
      <c r="ML256" s="51">
        <v>2.6191384039808215E-5</v>
      </c>
      <c r="MM256" s="369">
        <v>1.6503002113541375E-3</v>
      </c>
      <c r="MN256" s="369">
        <v>4.5620768528533825E-3</v>
      </c>
      <c r="MO256" s="369">
        <v>5.4870546647667042E-3</v>
      </c>
      <c r="MP256" s="369">
        <v>2.1871154494682147E-3</v>
      </c>
      <c r="MQ256" s="369">
        <v>1.6102609647719913E-3</v>
      </c>
      <c r="MR256" s="369">
        <v>7.2182088857386598E-3</v>
      </c>
      <c r="MS256" s="369">
        <v>1.1949838911685291E-3</v>
      </c>
      <c r="MT256" s="369">
        <v>1.8731567732663873E-3</v>
      </c>
      <c r="MU256" s="369">
        <v>5.5960311278006923E-3</v>
      </c>
      <c r="MV256" s="369">
        <v>5.6312184393198083E-3</v>
      </c>
      <c r="MW256" s="369">
        <v>0.13281030570467389</v>
      </c>
      <c r="MX256" s="369">
        <v>1.0230044189246619E-2</v>
      </c>
      <c r="MY256" s="369">
        <v>5.09578109681011E-3</v>
      </c>
      <c r="MZ256" s="369">
        <v>1.0079401389196078E-2</v>
      </c>
      <c r="NA256" s="369">
        <v>6.8133209579176474E-3</v>
      </c>
      <c r="NB256" s="369">
        <v>6.5242349617202176E-3</v>
      </c>
      <c r="NC256" s="369">
        <v>1.800051099256939E-3</v>
      </c>
      <c r="ND256" s="369">
        <v>8.656331687001137E-2</v>
      </c>
      <c r="NE256" s="369">
        <v>3.5704849038274856E-3</v>
      </c>
      <c r="NF256" s="369">
        <v>1.0147872228486194E-3</v>
      </c>
      <c r="NG256" s="369">
        <v>9.9304372497912869E-4</v>
      </c>
      <c r="NH256" s="369">
        <v>3.2259373695593062E-3</v>
      </c>
      <c r="NI256" s="369">
        <v>1.3924300312069407E-3</v>
      </c>
      <c r="NJ256" s="369">
        <v>5.0535301011917031E-4</v>
      </c>
      <c r="NK256" s="369">
        <v>6.3351427275082481E-4</v>
      </c>
      <c r="NL256" s="369">
        <v>1.4335253093662743E-3</v>
      </c>
      <c r="NM256" s="369">
        <v>1.149184442677695E-3</v>
      </c>
      <c r="NN256" s="369">
        <v>1.2168583884636974E-4</v>
      </c>
      <c r="NO256" s="369">
        <v>1.7420694825934012E-3</v>
      </c>
      <c r="NP256" s="369">
        <v>9.5721015266157165E-4</v>
      </c>
      <c r="NQ256" s="369">
        <v>1.382663524676175E-3</v>
      </c>
      <c r="NR256" s="369">
        <v>1.6455255140351887E-3</v>
      </c>
      <c r="NS256" s="369">
        <v>2.02484545474596E-3</v>
      </c>
      <c r="NT256" s="369">
        <v>1.8769602577577516E-3</v>
      </c>
      <c r="NU256" s="369">
        <v>3.2515033042175708E-5</v>
      </c>
      <c r="NV256" s="51">
        <v>1.5703295141326571E-3</v>
      </c>
      <c r="NW256" s="51">
        <v>4.4044322862977154E-3</v>
      </c>
      <c r="NX256" s="51">
        <v>5.2577015411482434E-3</v>
      </c>
      <c r="NY256" s="51">
        <v>2.1142108113321005E-3</v>
      </c>
      <c r="NZ256" s="51">
        <v>1.6091344305096398E-3</v>
      </c>
      <c r="OA256" s="51">
        <v>7.3338203385312963E-3</v>
      </c>
      <c r="OB256" s="51">
        <v>1.225666805322498E-3</v>
      </c>
      <c r="OC256" s="51">
        <v>1.6628705593664146E-3</v>
      </c>
      <c r="OD256" s="51">
        <v>5.5429270651172766E-3</v>
      </c>
      <c r="OE256" s="51">
        <v>5.5224221984318429E-3</v>
      </c>
      <c r="OF256" s="51">
        <v>0.13689655409133963</v>
      </c>
      <c r="OG256" s="51">
        <v>1.0126491207865431E-2</v>
      </c>
      <c r="OH256" s="51">
        <v>4.9658783092368557E-3</v>
      </c>
      <c r="OI256" s="51">
        <v>9.6466205430509981E-3</v>
      </c>
      <c r="OJ256" s="51">
        <v>6.5212593257526295E-3</v>
      </c>
      <c r="OK256" s="51">
        <v>6.8467320630588181E-3</v>
      </c>
      <c r="OL256" s="51">
        <v>1.7615086205973816E-3</v>
      </c>
      <c r="OM256" s="51">
        <v>8.9645407804061605E-2</v>
      </c>
      <c r="ON256" s="51">
        <v>3.4634998507638111E-3</v>
      </c>
      <c r="OO256" s="51">
        <v>9.8958435378663752E-4</v>
      </c>
      <c r="OP256" s="51">
        <v>9.9322057031739266E-4</v>
      </c>
      <c r="OQ256" s="51">
        <v>3.2072036837232825E-3</v>
      </c>
      <c r="OR256" s="51">
        <v>1.4301706850217827E-3</v>
      </c>
      <c r="OS256" s="51">
        <v>4.6788686736607272E-4</v>
      </c>
      <c r="OT256" s="51">
        <v>6.2912215919492111E-4</v>
      </c>
      <c r="OU256" s="51">
        <v>1.4481955196940035E-3</v>
      </c>
      <c r="OV256" s="51">
        <v>1.1078527587793457E-3</v>
      </c>
      <c r="OW256" s="51">
        <v>1.1674410448879235E-4</v>
      </c>
      <c r="OX256" s="51">
        <v>1.744046100984572E-3</v>
      </c>
      <c r="OY256" s="51">
        <v>9.7387392179446486E-4</v>
      </c>
      <c r="OZ256" s="51">
        <v>1.496529607057483E-3</v>
      </c>
      <c r="PA256" s="51">
        <v>1.6364099918033822E-3</v>
      </c>
      <c r="PB256" s="51">
        <v>1.9387263109176003E-3</v>
      </c>
      <c r="PC256" s="51">
        <v>1.8503724150954934E-3</v>
      </c>
      <c r="PD256" s="51">
        <v>2.9318057490642346E-5</v>
      </c>
      <c r="PE256" s="369">
        <v>1.5147181925636594E-3</v>
      </c>
      <c r="PF256" s="369">
        <v>4.5034007042833194E-3</v>
      </c>
      <c r="PG256" s="369">
        <v>5.3449072764912859E-3</v>
      </c>
      <c r="PH256" s="369">
        <v>2.1231063098165761E-3</v>
      </c>
      <c r="PI256" s="369">
        <v>1.6562982379358562E-3</v>
      </c>
      <c r="PJ256" s="369">
        <v>7.1259342939493991E-3</v>
      </c>
      <c r="PK256" s="369">
        <v>1.2558021894727965E-3</v>
      </c>
      <c r="PL256" s="369">
        <v>2.0674826797385565E-3</v>
      </c>
      <c r="PM256" s="369">
        <v>5.6330432652611801E-3</v>
      </c>
      <c r="PN256" s="369">
        <v>5.4279454487370475E-3</v>
      </c>
      <c r="PO256" s="369">
        <v>0.14395052064021049</v>
      </c>
      <c r="PP256" s="369">
        <v>1.0597201266207288E-2</v>
      </c>
      <c r="PQ256" s="369">
        <v>4.9660208383287135E-3</v>
      </c>
      <c r="PR256" s="369">
        <v>9.7907231701072593E-3</v>
      </c>
      <c r="PS256" s="369">
        <v>6.3555131189133758E-3</v>
      </c>
      <c r="PT256" s="369">
        <v>7.3040571986464752E-3</v>
      </c>
      <c r="PU256" s="369">
        <v>1.7947945955632443E-3</v>
      </c>
      <c r="PV256" s="369">
        <v>9.418820242054865E-2</v>
      </c>
      <c r="PW256" s="369">
        <v>3.6018677648087766E-3</v>
      </c>
      <c r="PX256" s="369">
        <v>9.8500095981305454E-4</v>
      </c>
      <c r="PY256" s="369">
        <v>1.0181905306431115E-3</v>
      </c>
      <c r="PZ256" s="369">
        <v>3.291456620248428E-3</v>
      </c>
      <c r="QA256" s="369">
        <v>1.4739361902692675E-3</v>
      </c>
      <c r="QB256" s="369">
        <v>4.3576884016342755E-4</v>
      </c>
      <c r="QC256" s="369">
        <v>6.6563785494611527E-4</v>
      </c>
      <c r="QD256" s="369">
        <v>1.4767798021264481E-3</v>
      </c>
      <c r="QE256" s="369">
        <v>1.0873986820119019E-3</v>
      </c>
      <c r="QF256" s="369">
        <v>1.1816461258392718E-4</v>
      </c>
      <c r="QG256" s="369">
        <v>1.7191400456272E-3</v>
      </c>
      <c r="QH256" s="369">
        <v>9.8279102906616744E-4</v>
      </c>
      <c r="QI256" s="369">
        <v>1.6251621336069698E-3</v>
      </c>
      <c r="QJ256" s="369">
        <v>1.7042314463857349E-3</v>
      </c>
      <c r="QK256" s="369">
        <v>1.9392746295866536E-3</v>
      </c>
      <c r="QL256" s="369">
        <v>1.8870881128240835E-3</v>
      </c>
      <c r="QM256" s="369">
        <v>2.58891067206158E-5</v>
      </c>
      <c r="QN256" s="51">
        <v>1.5006617371614824E-3</v>
      </c>
      <c r="QO256" s="51">
        <v>3.5157049710290615E-3</v>
      </c>
      <c r="QP256" s="51">
        <v>5.2705132648682247E-3</v>
      </c>
      <c r="QQ256" s="51">
        <v>2.0844518479287027E-3</v>
      </c>
      <c r="QR256" s="51">
        <v>1.6181032543686107E-3</v>
      </c>
      <c r="QS256" s="51">
        <v>6.6503381846255843E-3</v>
      </c>
      <c r="QT256" s="51">
        <v>1.2484168072519129E-3</v>
      </c>
      <c r="QU256" s="51">
        <v>1.648036295916666E-3</v>
      </c>
      <c r="QV256" s="51">
        <v>5.6073082349269859E-3</v>
      </c>
      <c r="QW256" s="51">
        <v>5.4118487644048219E-3</v>
      </c>
      <c r="QX256" s="51">
        <v>0.14564545025338177</v>
      </c>
      <c r="QY256" s="51">
        <v>1.0795907046618185E-2</v>
      </c>
      <c r="QZ256" s="51">
        <v>4.9717740254383736E-3</v>
      </c>
      <c r="RA256" s="51">
        <v>9.9194564124531585E-3</v>
      </c>
      <c r="RB256" s="51">
        <v>6.4403265016838547E-3</v>
      </c>
      <c r="RC256" s="51">
        <v>7.5244892388096505E-3</v>
      </c>
      <c r="RD256" s="51">
        <v>1.6341511037048419E-3</v>
      </c>
      <c r="RE256" s="51">
        <v>9.374020792302265E-2</v>
      </c>
      <c r="RF256" s="51">
        <v>3.5144572655786757E-3</v>
      </c>
      <c r="RG256" s="51">
        <v>9.5071971154537605E-4</v>
      </c>
      <c r="RH256" s="51">
        <v>9.8856572481262122E-4</v>
      </c>
      <c r="RI256" s="51">
        <v>3.2825707763775389E-3</v>
      </c>
      <c r="RJ256" s="51">
        <v>1.4545331255516644E-3</v>
      </c>
      <c r="RK256" s="51">
        <v>4.1478407019214145E-4</v>
      </c>
      <c r="RL256" s="51">
        <v>6.9466552230672718E-4</v>
      </c>
      <c r="RM256" s="51">
        <v>1.4909074236323307E-3</v>
      </c>
      <c r="RN256" s="51">
        <v>1.0621468013621155E-3</v>
      </c>
      <c r="RO256" s="51">
        <v>1.2030767776963763E-4</v>
      </c>
      <c r="RP256" s="51">
        <v>1.6095513096435188E-3</v>
      </c>
      <c r="RQ256" s="51">
        <v>9.8376917807019271E-4</v>
      </c>
      <c r="RR256" s="51">
        <v>1.4930223216873234E-3</v>
      </c>
      <c r="RS256" s="51">
        <v>1.7157112145644877E-3</v>
      </c>
      <c r="RT256" s="51">
        <v>1.9217485250645689E-3</v>
      </c>
      <c r="RU256" s="51">
        <v>1.8782403952175457E-3</v>
      </c>
      <c r="RV256" s="51">
        <v>2.8084044520233289E-5</v>
      </c>
      <c r="RW256" s="369">
        <v>1.3671809824123808E-3</v>
      </c>
      <c r="RX256" s="369">
        <v>3.5329170388825101E-3</v>
      </c>
      <c r="RY256" s="369">
        <v>4.7194994838285998E-3</v>
      </c>
      <c r="RZ256" s="369">
        <v>1.8439631681967349E-3</v>
      </c>
      <c r="SA256" s="369">
        <v>1.4963396320804275E-3</v>
      </c>
      <c r="SB256" s="369">
        <v>5.5866247882622611E-3</v>
      </c>
      <c r="SC256" s="369">
        <v>1.1671291696941392E-3</v>
      </c>
      <c r="SD256" s="369">
        <v>2.1192552960541695E-3</v>
      </c>
      <c r="SE256" s="369">
        <v>5.2930974261434114E-3</v>
      </c>
      <c r="SF256" s="369">
        <v>4.8914907065464386E-3</v>
      </c>
      <c r="SG256" s="369">
        <v>0.13976182836459752</v>
      </c>
      <c r="SH256" s="369">
        <v>1.0589932707746668E-2</v>
      </c>
      <c r="SI256" s="369">
        <v>4.860503777029063E-3</v>
      </c>
      <c r="SJ256" s="369">
        <v>9.4759313282014937E-3</v>
      </c>
      <c r="SK256" s="369">
        <v>5.9167797534123937E-3</v>
      </c>
      <c r="SL256" s="369">
        <v>7.39348326123927E-3</v>
      </c>
      <c r="SM256" s="369">
        <v>1.527620547756353E-3</v>
      </c>
      <c r="SN256" s="369">
        <v>9.015681872201893E-2</v>
      </c>
      <c r="SO256" s="369">
        <v>3.0839607098890158E-3</v>
      </c>
      <c r="SP256" s="369">
        <v>8.4573552062197524E-4</v>
      </c>
      <c r="SQ256" s="369">
        <v>8.5878708584815461E-4</v>
      </c>
      <c r="SR256" s="369">
        <v>2.9307868555698223E-3</v>
      </c>
      <c r="SS256" s="369">
        <v>1.362390681464906E-3</v>
      </c>
      <c r="ST256" s="369">
        <v>3.8910616489619198E-4</v>
      </c>
      <c r="SU256" s="369">
        <v>6.2278489115948586E-4</v>
      </c>
      <c r="SV256" s="369">
        <v>1.3463649590240618E-3</v>
      </c>
      <c r="SW256" s="369">
        <v>8.6569432165457317E-4</v>
      </c>
      <c r="SX256" s="369">
        <v>1.0114450300390549E-4</v>
      </c>
      <c r="SY256" s="369">
        <v>1.409437898845225E-3</v>
      </c>
      <c r="SZ256" s="369">
        <v>8.8175280789525305E-4</v>
      </c>
      <c r="TA256" s="369">
        <v>1.2876277049063284E-3</v>
      </c>
      <c r="TB256" s="369">
        <v>1.5888904197334803E-3</v>
      </c>
      <c r="TC256" s="369">
        <v>1.6533930412740284E-3</v>
      </c>
      <c r="TD256" s="369">
        <v>1.6677314229002528E-3</v>
      </c>
      <c r="TE256" s="369">
        <v>2.9748561048455182E-5</v>
      </c>
    </row>
    <row r="257" spans="1:525" x14ac:dyDescent="0.3">
      <c r="A257" s="369">
        <v>4.9789436098312623E-3</v>
      </c>
      <c r="B257" s="369">
        <v>2.4696071265452348E-2</v>
      </c>
      <c r="C257" s="369">
        <v>1.5131153962534014E-2</v>
      </c>
      <c r="D257" s="369">
        <v>5.4736940388149698E-3</v>
      </c>
      <c r="E257" s="369">
        <v>1.0707125910678161E-2</v>
      </c>
      <c r="F257" s="369">
        <v>2.6518803324448868E-2</v>
      </c>
      <c r="G257" s="369">
        <v>9.0968127422110193E-3</v>
      </c>
      <c r="H257" s="369">
        <v>6.6783986221526821E-3</v>
      </c>
      <c r="I257" s="369">
        <v>1.7810027064513425E-2</v>
      </c>
      <c r="J257" s="369">
        <v>2.3668337671658355E-2</v>
      </c>
      <c r="K257" s="369">
        <v>3.1360423277073772E-2</v>
      </c>
      <c r="L257" s="369">
        <v>0.31833470956631799</v>
      </c>
      <c r="M257" s="369">
        <v>0.1634822174250139</v>
      </c>
      <c r="N257" s="369">
        <v>7.8759540590622706E-2</v>
      </c>
      <c r="O257" s="369">
        <v>0.10037867341711328</v>
      </c>
      <c r="P257" s="369">
        <v>0.11114626558897056</v>
      </c>
      <c r="Q257" s="369">
        <v>7.5077274729851637E-3</v>
      </c>
      <c r="R257" s="369">
        <v>8.393253475328967E-2</v>
      </c>
      <c r="S257" s="369">
        <v>1.9970524028645669E-2</v>
      </c>
      <c r="T257" s="369">
        <v>5.3262765179868917E-3</v>
      </c>
      <c r="U257" s="369">
        <v>4.2697333557634269E-3</v>
      </c>
      <c r="V257" s="369">
        <v>4.7521423156800541E-3</v>
      </c>
      <c r="W257" s="369">
        <v>7.8643053546643416E-3</v>
      </c>
      <c r="X257" s="369">
        <v>1.1018146225771094E-2</v>
      </c>
      <c r="Y257" s="369">
        <v>8.3015112306240573E-3</v>
      </c>
      <c r="Z257" s="369">
        <v>6.8530296963042643E-3</v>
      </c>
      <c r="AA257" s="369">
        <v>3.8601497203866321E-3</v>
      </c>
      <c r="AB257" s="369">
        <v>8.8202667322408168E-4</v>
      </c>
      <c r="AC257" s="369">
        <v>2.5625048389980344E-3</v>
      </c>
      <c r="AD257" s="369">
        <v>3.1970671058937569E-3</v>
      </c>
      <c r="AE257" s="369">
        <v>5.1668093882748017E-3</v>
      </c>
      <c r="AF257" s="369">
        <v>1.7770986042056668E-3</v>
      </c>
      <c r="AG257" s="369">
        <v>2.5412655863030816E-3</v>
      </c>
      <c r="AH257" s="369">
        <v>4.9399884229875532E-3</v>
      </c>
      <c r="AI257" s="369">
        <v>3.4127197688730746E-4</v>
      </c>
      <c r="AJ257" s="51">
        <v>4.941888149360741E-3</v>
      </c>
      <c r="AK257" s="51">
        <v>2.5825577894049958E-2</v>
      </c>
      <c r="AL257" s="51">
        <v>1.4944872487513517E-2</v>
      </c>
      <c r="AM257" s="51">
        <v>5.5866584741555963E-3</v>
      </c>
      <c r="AN257" s="51">
        <v>1.0425593917018361E-2</v>
      </c>
      <c r="AO257" s="51">
        <v>2.7157615545921693E-2</v>
      </c>
      <c r="AP257" s="51">
        <v>9.1274692875212299E-3</v>
      </c>
      <c r="AQ257" s="51">
        <v>6.0370030471785319E-3</v>
      </c>
      <c r="AR257" s="51">
        <v>1.7653091089146585E-2</v>
      </c>
      <c r="AS257" s="51">
        <v>2.3560774127091618E-2</v>
      </c>
      <c r="AT257" s="51">
        <v>3.2070218494089767E-2</v>
      </c>
      <c r="AU257" s="51">
        <v>0.31461022153948254</v>
      </c>
      <c r="AV257" s="51">
        <v>0.16090518668749121</v>
      </c>
      <c r="AW257" s="51">
        <v>7.6686615030481381E-2</v>
      </c>
      <c r="AX257" s="51">
        <v>0.10023007434080441</v>
      </c>
      <c r="AY257" s="51">
        <v>0.1087674564221208</v>
      </c>
      <c r="AZ257" s="51">
        <v>7.4781824187450802E-3</v>
      </c>
      <c r="BA257" s="51">
        <v>8.5053701382592661E-2</v>
      </c>
      <c r="BB257" s="51">
        <v>1.9838284083788155E-2</v>
      </c>
      <c r="BC257" s="51">
        <v>5.090378014714997E-3</v>
      </c>
      <c r="BD257" s="51">
        <v>4.1371334759862568E-3</v>
      </c>
      <c r="BE257" s="51">
        <v>4.6712035470630126E-3</v>
      </c>
      <c r="BF257" s="51">
        <v>8.0091052113210933E-3</v>
      </c>
      <c r="BG257" s="51">
        <v>1.0828829669568708E-2</v>
      </c>
      <c r="BH257" s="51">
        <v>8.0081962263829198E-3</v>
      </c>
      <c r="BI257" s="51">
        <v>6.7639618784165571E-3</v>
      </c>
      <c r="BJ257" s="51">
        <v>3.8744505000211783E-3</v>
      </c>
      <c r="BK257" s="51">
        <v>9.1014054680173023E-4</v>
      </c>
      <c r="BL257" s="51">
        <v>2.5860217808203528E-3</v>
      </c>
      <c r="BM257" s="51">
        <v>3.3836188529385012E-3</v>
      </c>
      <c r="BN257" s="51">
        <v>5.0271239104865495E-3</v>
      </c>
      <c r="BO257" s="51">
        <v>1.8865683951308607E-3</v>
      </c>
      <c r="BP257" s="51">
        <v>2.6875502703954074E-3</v>
      </c>
      <c r="BQ257" s="51">
        <v>4.5010004117815444E-3</v>
      </c>
      <c r="BR257" s="51">
        <v>3.2462019772341389E-4</v>
      </c>
      <c r="BS257" s="369">
        <v>4.9872183431624879E-3</v>
      </c>
      <c r="BT257" s="369">
        <v>2.6546575459333512E-2</v>
      </c>
      <c r="BU257" s="369">
        <v>1.506382450484613E-2</v>
      </c>
      <c r="BV257" s="369">
        <v>5.7376784763356475E-3</v>
      </c>
      <c r="BW257" s="369">
        <v>1.0202628517592462E-2</v>
      </c>
      <c r="BX257" s="369">
        <v>2.6921352716857205E-2</v>
      </c>
      <c r="BY257" s="369">
        <v>9.161498651377456E-3</v>
      </c>
      <c r="BZ257" s="369">
        <v>6.2496025600139128E-3</v>
      </c>
      <c r="CA257" s="369">
        <v>1.7486698732116498E-2</v>
      </c>
      <c r="CB257" s="369">
        <v>2.3621301681910695E-2</v>
      </c>
      <c r="CC257" s="369">
        <v>3.1861546483473183E-2</v>
      </c>
      <c r="CD257" s="369">
        <v>0.31775045328925194</v>
      </c>
      <c r="CE257" s="369">
        <v>0.16149439973462365</v>
      </c>
      <c r="CF257" s="369">
        <v>7.5218629162454601E-2</v>
      </c>
      <c r="CG257" s="369">
        <v>0.10044525897083625</v>
      </c>
      <c r="CH257" s="369">
        <v>0.11108395445433869</v>
      </c>
      <c r="CI257" s="369">
        <v>7.5672265943338849E-3</v>
      </c>
      <c r="CJ257" s="369">
        <v>8.4790317975544843E-2</v>
      </c>
      <c r="CK257" s="369">
        <v>1.9729036538467304E-2</v>
      </c>
      <c r="CL257" s="369">
        <v>4.7852776378745398E-3</v>
      </c>
      <c r="CM257" s="369">
        <v>3.9440325628651825E-3</v>
      </c>
      <c r="CN257" s="369">
        <v>4.4473440555393038E-3</v>
      </c>
      <c r="CO257" s="369">
        <v>7.7703114437011429E-3</v>
      </c>
      <c r="CP257" s="369">
        <v>1.0434268814583368E-2</v>
      </c>
      <c r="CQ257" s="369">
        <v>7.75112041425582E-3</v>
      </c>
      <c r="CR257" s="369">
        <v>6.5446277072252106E-3</v>
      </c>
      <c r="CS257" s="369">
        <v>4.0460974067355318E-3</v>
      </c>
      <c r="CT257" s="369">
        <v>8.010879223806169E-4</v>
      </c>
      <c r="CU257" s="369">
        <v>2.5322471145170925E-3</v>
      </c>
      <c r="CV257" s="369">
        <v>3.3427017292166445E-3</v>
      </c>
      <c r="CW257" s="369">
        <v>5.2386681319387804E-3</v>
      </c>
      <c r="CX257" s="369">
        <v>2.022583614474173E-3</v>
      </c>
      <c r="CY257" s="369">
        <v>2.7529559903875893E-3</v>
      </c>
      <c r="CZ257" s="369">
        <v>4.606059989131505E-3</v>
      </c>
      <c r="DA257" s="369">
        <v>2.7773628232274596E-4</v>
      </c>
      <c r="DB257" s="51">
        <v>4.814640988370312E-3</v>
      </c>
      <c r="DC257" s="51">
        <v>2.5156514246064247E-2</v>
      </c>
      <c r="DD257" s="51">
        <v>1.4837981670921633E-2</v>
      </c>
      <c r="DE257" s="51">
        <v>5.6179692065088426E-3</v>
      </c>
      <c r="DF257" s="51">
        <v>9.7008716171096757E-3</v>
      </c>
      <c r="DG257" s="51">
        <v>2.6866734124279135E-2</v>
      </c>
      <c r="DH257" s="51">
        <v>9.2637164658957907E-3</v>
      </c>
      <c r="DI257" s="51">
        <v>6.6729746835131158E-3</v>
      </c>
      <c r="DJ257" s="51">
        <v>1.7580002735581773E-2</v>
      </c>
      <c r="DK257" s="51">
        <v>2.3900598714239368E-2</v>
      </c>
      <c r="DL257" s="51">
        <v>3.2233052495520907E-2</v>
      </c>
      <c r="DM257" s="51">
        <v>0.31442598981882297</v>
      </c>
      <c r="DN257" s="51">
        <v>0.15960811936623542</v>
      </c>
      <c r="DO257" s="51">
        <v>7.2836617480890625E-2</v>
      </c>
      <c r="DP257" s="51">
        <v>0.10065554370346629</v>
      </c>
      <c r="DQ257" s="51">
        <v>0.11864707877133505</v>
      </c>
      <c r="DR257" s="51">
        <v>7.850640177981337E-3</v>
      </c>
      <c r="DS257" s="51">
        <v>8.512190813194144E-2</v>
      </c>
      <c r="DT257" s="51">
        <v>1.9392239242260429E-2</v>
      </c>
      <c r="DU257" s="51">
        <v>4.6545369526679358E-3</v>
      </c>
      <c r="DV257" s="51">
        <v>3.9731619130892347E-3</v>
      </c>
      <c r="DW257" s="51">
        <v>4.4120568068579044E-3</v>
      </c>
      <c r="DX257" s="51">
        <v>7.7125480832712524E-3</v>
      </c>
      <c r="DY257" s="51">
        <v>9.1448925452853151E-3</v>
      </c>
      <c r="DZ257" s="51">
        <v>7.9685927399478166E-3</v>
      </c>
      <c r="EA257" s="51">
        <v>6.6432258280011555E-3</v>
      </c>
      <c r="EB257" s="51">
        <v>4.1256570989244776E-3</v>
      </c>
      <c r="EC257" s="51">
        <v>7.8828173366991437E-4</v>
      </c>
      <c r="ED257" s="51">
        <v>2.9335524121101631E-3</v>
      </c>
      <c r="EE257" s="51">
        <v>3.3009217664043593E-3</v>
      </c>
      <c r="EF257" s="51">
        <v>5.2523491742054998E-3</v>
      </c>
      <c r="EG257" s="51">
        <v>1.9081365374689467E-3</v>
      </c>
      <c r="EH257" s="51">
        <v>2.7258866078844241E-3</v>
      </c>
      <c r="EI257" s="51">
        <v>4.4745911761845444E-3</v>
      </c>
      <c r="EJ257" s="51">
        <v>3.4041852237909548E-4</v>
      </c>
      <c r="EK257" s="369">
        <v>4.6155955032924131E-3</v>
      </c>
      <c r="EL257" s="369">
        <v>2.4719109005763917E-2</v>
      </c>
      <c r="EM257" s="369">
        <v>1.3961172014199339E-2</v>
      </c>
      <c r="EN257" s="369">
        <v>5.6333737691253612E-3</v>
      </c>
      <c r="EO257" s="369">
        <v>9.9681871000448785E-3</v>
      </c>
      <c r="EP257" s="369">
        <v>2.4902919210801587E-2</v>
      </c>
      <c r="EQ257" s="369">
        <v>8.8704456026461164E-3</v>
      </c>
      <c r="ER257" s="369">
        <v>6.528964383760787E-3</v>
      </c>
      <c r="ES257" s="369">
        <v>1.7164328863855032E-2</v>
      </c>
      <c r="ET257" s="369">
        <v>2.3810263996406251E-2</v>
      </c>
      <c r="EU257" s="369">
        <v>3.1237036217513971E-2</v>
      </c>
      <c r="EV257" s="369">
        <v>0.30852970056376705</v>
      </c>
      <c r="EW257" s="369">
        <v>0.16160163391484636</v>
      </c>
      <c r="EX257" s="369">
        <v>6.746270841008821E-2</v>
      </c>
      <c r="EY257" s="369">
        <v>9.9836064691852522E-2</v>
      </c>
      <c r="EZ257" s="369">
        <v>9.3984100876197893E-2</v>
      </c>
      <c r="FA257" s="369">
        <v>7.6935710388196035E-3</v>
      </c>
      <c r="FB257" s="369">
        <v>8.5401307216808039E-2</v>
      </c>
      <c r="FC257" s="369">
        <v>1.9215386701878962E-2</v>
      </c>
      <c r="FD257" s="369">
        <v>4.4132788810932726E-3</v>
      </c>
      <c r="FE257" s="369">
        <v>3.8546106029479143E-3</v>
      </c>
      <c r="FF257" s="369">
        <v>4.3554466881319887E-3</v>
      </c>
      <c r="FG257" s="369">
        <v>7.4091208466799266E-3</v>
      </c>
      <c r="FH257" s="369">
        <v>8.1362989462456774E-3</v>
      </c>
      <c r="FI257" s="369">
        <v>6.8754392693861147E-3</v>
      </c>
      <c r="FJ257" s="369">
        <v>6.400083099388147E-3</v>
      </c>
      <c r="FK257" s="369">
        <v>4.1348776078521639E-3</v>
      </c>
      <c r="FL257" s="369">
        <v>7.6718244039927406E-4</v>
      </c>
      <c r="FM257" s="369">
        <v>2.8234870878059005E-3</v>
      </c>
      <c r="FN257" s="369">
        <v>3.4840776944812506E-3</v>
      </c>
      <c r="FO257" s="369">
        <v>5.1546455113078479E-3</v>
      </c>
      <c r="FP257" s="369">
        <v>1.9068677202360917E-3</v>
      </c>
      <c r="FQ257" s="369">
        <v>2.616662008104217E-3</v>
      </c>
      <c r="FR257" s="369">
        <v>4.5351193198799999E-3</v>
      </c>
      <c r="FS257" s="369">
        <v>3.5926257876366937E-4</v>
      </c>
      <c r="FT257" s="51">
        <v>4.5304215290064894E-3</v>
      </c>
      <c r="FU257" s="51">
        <v>2.2981485299454863E-2</v>
      </c>
      <c r="FV257" s="51">
        <v>1.3930755006377653E-2</v>
      </c>
      <c r="FW257" s="51">
        <v>5.6072462225221428E-3</v>
      </c>
      <c r="FX257" s="51">
        <v>1.0105972925316144E-2</v>
      </c>
      <c r="FY257" s="51">
        <v>2.584762323930051E-2</v>
      </c>
      <c r="FZ257" s="51">
        <v>8.9248877166941739E-3</v>
      </c>
      <c r="GA257" s="51">
        <v>6.1451591206986541E-3</v>
      </c>
      <c r="GB257" s="51">
        <v>1.5190960492503206E-2</v>
      </c>
      <c r="GC257" s="51">
        <v>2.4631466898965476E-2</v>
      </c>
      <c r="GD257" s="51">
        <v>3.1226398666582993E-2</v>
      </c>
      <c r="GE257" s="51">
        <v>0.31031502881595324</v>
      </c>
      <c r="GF257" s="51">
        <v>0.1583193866133849</v>
      </c>
      <c r="GG257" s="51">
        <v>6.1867274487319941E-2</v>
      </c>
      <c r="GH257" s="51">
        <v>9.7137198197182278E-2</v>
      </c>
      <c r="GI257" s="51">
        <v>9.669424183321218E-2</v>
      </c>
      <c r="GJ257" s="51">
        <v>7.0848522237441178E-3</v>
      </c>
      <c r="GK257" s="51">
        <v>8.5623633258466725E-2</v>
      </c>
      <c r="GL257" s="51">
        <v>1.7579105210245499E-2</v>
      </c>
      <c r="GM257" s="51">
        <v>4.4110109106515047E-3</v>
      </c>
      <c r="GN257" s="51">
        <v>3.8071401538783741E-3</v>
      </c>
      <c r="GO257" s="51">
        <v>4.4418305840734675E-3</v>
      </c>
      <c r="GP257" s="51">
        <v>6.7859611033776312E-3</v>
      </c>
      <c r="GQ257" s="51">
        <v>6.6176370892506026E-3</v>
      </c>
      <c r="GR257" s="51">
        <v>6.2009161603249173E-3</v>
      </c>
      <c r="GS257" s="51">
        <v>6.5381201725136298E-3</v>
      </c>
      <c r="GT257" s="51">
        <v>4.0564474378865321E-3</v>
      </c>
      <c r="GU257" s="51">
        <v>6.9385882076771605E-4</v>
      </c>
      <c r="GV257" s="51">
        <v>2.6266826041334243E-3</v>
      </c>
      <c r="GW257" s="51">
        <v>3.4443236062463305E-3</v>
      </c>
      <c r="GX257" s="51">
        <v>4.8006188598017736E-3</v>
      </c>
      <c r="GY257" s="51">
        <v>1.7711608510443272E-3</v>
      </c>
      <c r="GZ257" s="51">
        <v>2.4989640153584057E-3</v>
      </c>
      <c r="HA257" s="51">
        <v>4.5765725067920694E-3</v>
      </c>
      <c r="HB257" s="51">
        <v>2.2678737410682543E-4</v>
      </c>
      <c r="HC257" s="369">
        <v>4.5603482456993321E-3</v>
      </c>
      <c r="HD257" s="369">
        <v>2.2994075583743268E-2</v>
      </c>
      <c r="HE257" s="369">
        <v>1.3797070970838338E-2</v>
      </c>
      <c r="HF257" s="369">
        <v>5.7473640831702836E-3</v>
      </c>
      <c r="HG257" s="369">
        <v>1.0377934904347014E-2</v>
      </c>
      <c r="HH257" s="369">
        <v>2.5243830793413764E-2</v>
      </c>
      <c r="HI257" s="369">
        <v>8.7081226809724577E-3</v>
      </c>
      <c r="HJ257" s="369">
        <v>6.9659462937071686E-3</v>
      </c>
      <c r="HK257" s="369">
        <v>1.4639147429446832E-2</v>
      </c>
      <c r="HL257" s="369">
        <v>2.5015050916939459E-2</v>
      </c>
      <c r="HM257" s="369">
        <v>3.1797343278529816E-2</v>
      </c>
      <c r="HN257" s="369">
        <v>0.31220069645219917</v>
      </c>
      <c r="HO257" s="369">
        <v>0.15979244301510589</v>
      </c>
      <c r="HP257" s="369">
        <v>6.2791749151368856E-2</v>
      </c>
      <c r="HQ257" s="369">
        <v>9.4599653494163341E-2</v>
      </c>
      <c r="HR257" s="369">
        <v>9.2904060966709487E-2</v>
      </c>
      <c r="HS257" s="369">
        <v>7.7811440910504443E-3</v>
      </c>
      <c r="HT257" s="369">
        <v>8.7054427656153996E-2</v>
      </c>
      <c r="HU257" s="369">
        <v>1.7926083791185425E-2</v>
      </c>
      <c r="HV257" s="369">
        <v>4.2033617422695914E-3</v>
      </c>
      <c r="HW257" s="369">
        <v>3.7142457978349493E-3</v>
      </c>
      <c r="HX257" s="369">
        <v>4.3033345766228361E-3</v>
      </c>
      <c r="HY257" s="369">
        <v>6.6331840707745757E-3</v>
      </c>
      <c r="HZ257" s="369">
        <v>6.4965663767278352E-3</v>
      </c>
      <c r="IA257" s="369">
        <v>5.3731794458400746E-3</v>
      </c>
      <c r="IB257" s="369">
        <v>6.3851521673859869E-3</v>
      </c>
      <c r="IC257" s="369">
        <v>3.9558279779781311E-3</v>
      </c>
      <c r="ID257" s="369">
        <v>6.6891784456106116E-4</v>
      </c>
      <c r="IE257" s="369">
        <v>2.5236636983090427E-3</v>
      </c>
      <c r="IF257" s="369">
        <v>3.5360434350582698E-3</v>
      </c>
      <c r="IG257" s="369">
        <v>4.5911983943431028E-3</v>
      </c>
      <c r="IH257" s="369">
        <v>1.771377662097988E-3</v>
      </c>
      <c r="II257" s="369">
        <v>2.3512613821814665E-3</v>
      </c>
      <c r="IJ257" s="369">
        <v>4.5210070519465595E-3</v>
      </c>
      <c r="IK257" s="369">
        <v>2.055711179643066E-4</v>
      </c>
      <c r="IL257" s="51">
        <v>4.6741996747738613E-3</v>
      </c>
      <c r="IM257" s="51">
        <v>2.1764386372619904E-2</v>
      </c>
      <c r="IN257" s="51">
        <v>1.3962696927078482E-2</v>
      </c>
      <c r="IO257" s="51">
        <v>5.8455846206115648E-3</v>
      </c>
      <c r="IP257" s="51">
        <v>1.0056668153784185E-2</v>
      </c>
      <c r="IQ257" s="51">
        <v>2.5067902303110918E-2</v>
      </c>
      <c r="IR257" s="51">
        <v>9.136160951688406E-3</v>
      </c>
      <c r="IS257" s="51">
        <v>6.7844977264174067E-3</v>
      </c>
      <c r="IT257" s="51">
        <v>1.4490575518005686E-2</v>
      </c>
      <c r="IU257" s="51">
        <v>2.5233813742684439E-2</v>
      </c>
      <c r="IV257" s="51">
        <v>3.1855507188212541E-2</v>
      </c>
      <c r="IW257" s="51">
        <v>0.31571104448455034</v>
      </c>
      <c r="IX257" s="51">
        <v>0.16387182916493878</v>
      </c>
      <c r="IY257" s="51">
        <v>6.2887224195083621E-2</v>
      </c>
      <c r="IZ257" s="51">
        <v>9.4565947279009757E-2</v>
      </c>
      <c r="JA257" s="51">
        <v>7.9638509493652768E-2</v>
      </c>
      <c r="JB257" s="51">
        <v>7.3545537115493002E-3</v>
      </c>
      <c r="JC257" s="51">
        <v>8.8202427766221794E-2</v>
      </c>
      <c r="JD257" s="51">
        <v>1.7421614328118836E-2</v>
      </c>
      <c r="JE257" s="51">
        <v>4.1444698051225828E-3</v>
      </c>
      <c r="JF257" s="51">
        <v>3.6924283087715433E-3</v>
      </c>
      <c r="JG257" s="51">
        <v>4.5486686088245399E-3</v>
      </c>
      <c r="JH257" s="51">
        <v>7.0270961597225581E-3</v>
      </c>
      <c r="JI257" s="51">
        <v>7.3068185599455019E-3</v>
      </c>
      <c r="JJ257" s="51">
        <v>4.1102581369778313E-3</v>
      </c>
      <c r="JK257" s="51">
        <v>6.487789031467398E-3</v>
      </c>
      <c r="JL257" s="51">
        <v>4.0568490142022977E-3</v>
      </c>
      <c r="JM257" s="51">
        <v>6.6612645287821904E-4</v>
      </c>
      <c r="JN257" s="51">
        <v>2.2432519762926673E-3</v>
      </c>
      <c r="JO257" s="51">
        <v>3.6804717868628841E-3</v>
      </c>
      <c r="JP257" s="51">
        <v>4.6622564615522175E-3</v>
      </c>
      <c r="JQ257" s="51">
        <v>1.7651713641483138E-3</v>
      </c>
      <c r="JR257" s="51">
        <v>2.201140930857548E-3</v>
      </c>
      <c r="JS257" s="51">
        <v>4.452414143135454E-3</v>
      </c>
      <c r="JT257" s="51">
        <v>2.0066488239373772E-4</v>
      </c>
      <c r="JU257" s="369">
        <v>4.4534830905697109E-3</v>
      </c>
      <c r="JV257" s="369">
        <v>2.1162387948239571E-2</v>
      </c>
      <c r="JW257" s="369">
        <v>1.2831160670975443E-2</v>
      </c>
      <c r="JX257" s="369">
        <v>5.6811575097801695E-3</v>
      </c>
      <c r="JY257" s="369">
        <v>1.0133514594042048E-2</v>
      </c>
      <c r="JZ257" s="369">
        <v>2.4429949018732518E-2</v>
      </c>
      <c r="KA257" s="369">
        <v>8.7037165814994166E-3</v>
      </c>
      <c r="KB257" s="369">
        <v>5.6130182721852223E-3</v>
      </c>
      <c r="KC257" s="369">
        <v>1.3668005591381387E-2</v>
      </c>
      <c r="KD257" s="369">
        <v>2.4378987774410329E-2</v>
      </c>
      <c r="KE257" s="369">
        <v>3.2033465245509429E-2</v>
      </c>
      <c r="KF257" s="369">
        <v>0.31673169839325099</v>
      </c>
      <c r="KG257" s="369">
        <v>0.16180366598081614</v>
      </c>
      <c r="KH257" s="369">
        <v>6.288678480061205E-2</v>
      </c>
      <c r="KI257" s="369">
        <v>9.2960336897000964E-2</v>
      </c>
      <c r="KJ257" s="369">
        <v>7.5951364377242675E-2</v>
      </c>
      <c r="KK257" s="369">
        <v>7.0353145923156817E-3</v>
      </c>
      <c r="KL257" s="369">
        <v>8.874330323216259E-2</v>
      </c>
      <c r="KM257" s="369">
        <v>1.7419472306651394E-2</v>
      </c>
      <c r="KN257" s="369">
        <v>3.9397920567430939E-3</v>
      </c>
      <c r="KO257" s="369">
        <v>3.5399385479134775E-3</v>
      </c>
      <c r="KP257" s="369">
        <v>4.2651074995415815E-3</v>
      </c>
      <c r="KQ257" s="369">
        <v>6.705759521470807E-3</v>
      </c>
      <c r="KR257" s="369">
        <v>6.4718863570338743E-3</v>
      </c>
      <c r="KS257" s="369">
        <v>4.7394352655706967E-3</v>
      </c>
      <c r="KT257" s="369">
        <v>6.9376424742102474E-3</v>
      </c>
      <c r="KU257" s="369">
        <v>3.8862061188229529E-3</v>
      </c>
      <c r="KV257" s="369">
        <v>6.3646697767344733E-4</v>
      </c>
      <c r="KW257" s="369">
        <v>2.0261481730454133E-3</v>
      </c>
      <c r="KX257" s="369">
        <v>3.6364344605671877E-3</v>
      </c>
      <c r="KY257" s="369">
        <v>4.6291016341857396E-3</v>
      </c>
      <c r="KZ257" s="369">
        <v>1.7361833250113044E-3</v>
      </c>
      <c r="LA257" s="369">
        <v>2.1787479637166815E-3</v>
      </c>
      <c r="LB257" s="369">
        <v>4.3233772597561729E-3</v>
      </c>
      <c r="LC257" s="369">
        <v>1.8378397656589304E-4</v>
      </c>
      <c r="LD257" s="51">
        <v>4.2614213490304509E-3</v>
      </c>
      <c r="LE257" s="51">
        <v>2.0362028112964274E-2</v>
      </c>
      <c r="LF257" s="51">
        <v>1.2386326456909487E-2</v>
      </c>
      <c r="LG257" s="51">
        <v>5.2721694729971876E-3</v>
      </c>
      <c r="LH257" s="51">
        <v>1.0199828089727634E-2</v>
      </c>
      <c r="LI257" s="51">
        <v>2.3280841673928587E-2</v>
      </c>
      <c r="LJ257" s="51">
        <v>8.5705570087982012E-3</v>
      </c>
      <c r="LK257" s="51">
        <v>5.6718944583114793E-3</v>
      </c>
      <c r="LL257" s="51">
        <v>1.2397709749715715E-2</v>
      </c>
      <c r="LM257" s="51">
        <v>2.3555356424233665E-2</v>
      </c>
      <c r="LN257" s="51">
        <v>3.1333724433086657E-2</v>
      </c>
      <c r="LO257" s="51">
        <v>0.32151824630451314</v>
      </c>
      <c r="LP257" s="51">
        <v>0.15967825947074399</v>
      </c>
      <c r="LQ257" s="51">
        <v>6.3751554800098698E-2</v>
      </c>
      <c r="LR257" s="51">
        <v>9.3853037496691702E-2</v>
      </c>
      <c r="LS257" s="51">
        <v>7.4937804365295443E-2</v>
      </c>
      <c r="LT257" s="51">
        <v>6.6135127729809199E-3</v>
      </c>
      <c r="LU257" s="51">
        <v>8.6532224441564956E-2</v>
      </c>
      <c r="LV257" s="51">
        <v>1.5888972866024968E-2</v>
      </c>
      <c r="LW257" s="51">
        <v>3.6258403415914001E-3</v>
      </c>
      <c r="LX257" s="51">
        <v>3.4334196327256107E-3</v>
      </c>
      <c r="LY257" s="51">
        <v>4.0470032592581388E-3</v>
      </c>
      <c r="LZ257" s="51">
        <v>6.3772294615443217E-3</v>
      </c>
      <c r="MA257" s="51">
        <v>5.2827946416028511E-3</v>
      </c>
      <c r="MB257" s="51">
        <v>4.3240350657919573E-3</v>
      </c>
      <c r="MC257" s="51">
        <v>7.1712676545650387E-3</v>
      </c>
      <c r="MD257" s="51">
        <v>3.6211240920303485E-3</v>
      </c>
      <c r="ME257" s="51">
        <v>5.7801846165666713E-4</v>
      </c>
      <c r="MF257" s="51">
        <v>2.4414641333982095E-3</v>
      </c>
      <c r="MG257" s="51">
        <v>3.6555307283285079E-3</v>
      </c>
      <c r="MH257" s="51">
        <v>4.3611879685107897E-3</v>
      </c>
      <c r="MI257" s="51">
        <v>1.7506701692384323E-3</v>
      </c>
      <c r="MJ257" s="51">
        <v>2.1139655748702211E-3</v>
      </c>
      <c r="MK257" s="51">
        <v>4.3307306670507242E-3</v>
      </c>
      <c r="ML257" s="51">
        <v>1.549486469983536E-4</v>
      </c>
      <c r="MM257" s="369">
        <v>4.2128910334458623E-3</v>
      </c>
      <c r="MN257" s="369">
        <v>1.9269736014051471E-2</v>
      </c>
      <c r="MO257" s="369">
        <v>1.1596165059259589E-2</v>
      </c>
      <c r="MP257" s="369">
        <v>5.2750503140578109E-3</v>
      </c>
      <c r="MQ257" s="369">
        <v>9.936103832761653E-3</v>
      </c>
      <c r="MR257" s="369">
        <v>2.2201836056091127E-2</v>
      </c>
      <c r="MS257" s="369">
        <v>8.349380835489353E-3</v>
      </c>
      <c r="MT257" s="369">
        <v>5.6355188082158588E-3</v>
      </c>
      <c r="MU257" s="369">
        <v>1.2425235214790047E-2</v>
      </c>
      <c r="MV257" s="369">
        <v>2.3137855851040549E-2</v>
      </c>
      <c r="MW257" s="369">
        <v>3.1583390719634341E-2</v>
      </c>
      <c r="MX257" s="369">
        <v>0.32105330346513195</v>
      </c>
      <c r="MY257" s="369">
        <v>0.15859833521531666</v>
      </c>
      <c r="MZ257" s="369">
        <v>6.4321644577148299E-2</v>
      </c>
      <c r="NA257" s="369">
        <v>8.9955216210752142E-2</v>
      </c>
      <c r="NB257" s="369">
        <v>7.327947885529168E-2</v>
      </c>
      <c r="NC257" s="369">
        <v>6.6166729039103681E-3</v>
      </c>
      <c r="ND257" s="369">
        <v>8.6789933106907538E-2</v>
      </c>
      <c r="NE257" s="369">
        <v>1.5504323433529768E-2</v>
      </c>
      <c r="NF257" s="369">
        <v>3.3614437842534673E-3</v>
      </c>
      <c r="NG257" s="369">
        <v>3.0249483226188387E-3</v>
      </c>
      <c r="NH257" s="369">
        <v>3.930694294329214E-3</v>
      </c>
      <c r="NI257" s="369">
        <v>6.1907997628801387E-3</v>
      </c>
      <c r="NJ257" s="369">
        <v>4.2681138569680612E-3</v>
      </c>
      <c r="NK257" s="369">
        <v>3.7143652449643087E-3</v>
      </c>
      <c r="NL257" s="369">
        <v>7.8729323620531158E-3</v>
      </c>
      <c r="NM257" s="369">
        <v>3.441298845497336E-3</v>
      </c>
      <c r="NN257" s="369">
        <v>5.533369976850783E-4</v>
      </c>
      <c r="NO257" s="369">
        <v>2.4870587754772812E-3</v>
      </c>
      <c r="NP257" s="369">
        <v>3.5607728856826976E-3</v>
      </c>
      <c r="NQ257" s="369">
        <v>4.2308949865804153E-3</v>
      </c>
      <c r="NR257" s="369">
        <v>1.8041206522968448E-3</v>
      </c>
      <c r="NS257" s="369">
        <v>2.1717030517091227E-3</v>
      </c>
      <c r="NT257" s="369">
        <v>4.386366831871262E-3</v>
      </c>
      <c r="NU257" s="369">
        <v>1.4822932135531334E-4</v>
      </c>
      <c r="NV257" s="51">
        <v>4.2988048961192984E-3</v>
      </c>
      <c r="NW257" s="51">
        <v>1.8532625339478082E-2</v>
      </c>
      <c r="NX257" s="51">
        <v>1.1037826170069867E-2</v>
      </c>
      <c r="NY257" s="51">
        <v>5.1969412396525843E-3</v>
      </c>
      <c r="NZ257" s="51">
        <v>1.000176862964937E-2</v>
      </c>
      <c r="OA257" s="51">
        <v>2.2105439858181954E-2</v>
      </c>
      <c r="OB257" s="51">
        <v>8.6888941796595398E-3</v>
      </c>
      <c r="OC257" s="51">
        <v>5.4495531897324557E-3</v>
      </c>
      <c r="OD257" s="51">
        <v>1.260559214751068E-2</v>
      </c>
      <c r="OE257" s="51">
        <v>2.3370394410401524E-2</v>
      </c>
      <c r="OF257" s="51">
        <v>3.2989008057807877E-2</v>
      </c>
      <c r="OG257" s="51">
        <v>0.32906450079466082</v>
      </c>
      <c r="OH257" s="51">
        <v>0.15695012246682677</v>
      </c>
      <c r="OI257" s="51">
        <v>6.4640228056932661E-2</v>
      </c>
      <c r="OJ257" s="51">
        <v>8.8379727907607744E-2</v>
      </c>
      <c r="OK257" s="51">
        <v>7.5703718903695205E-2</v>
      </c>
      <c r="OL257" s="51">
        <v>6.6794371470545542E-3</v>
      </c>
      <c r="OM257" s="51">
        <v>8.8129125803194042E-2</v>
      </c>
      <c r="ON257" s="51">
        <v>1.4808776052724159E-2</v>
      </c>
      <c r="OO257" s="51">
        <v>3.2735218559522866E-3</v>
      </c>
      <c r="OP257" s="51">
        <v>2.921487948343363E-3</v>
      </c>
      <c r="OQ257" s="51">
        <v>3.9788741883586996E-3</v>
      </c>
      <c r="OR257" s="51">
        <v>6.1662586598417984E-3</v>
      </c>
      <c r="OS257" s="51">
        <v>4.6210990924057853E-3</v>
      </c>
      <c r="OT257" s="51">
        <v>3.7723190657804927E-3</v>
      </c>
      <c r="OU257" s="51">
        <v>7.9407821398623339E-3</v>
      </c>
      <c r="OV257" s="51">
        <v>3.2075288485223989E-3</v>
      </c>
      <c r="OW257" s="51">
        <v>5.2675971151827043E-4</v>
      </c>
      <c r="OX257" s="51">
        <v>2.495090564614855E-3</v>
      </c>
      <c r="OY257" s="51">
        <v>3.5678129788720985E-3</v>
      </c>
      <c r="OZ257" s="51">
        <v>4.2864830864528386E-3</v>
      </c>
      <c r="PA257" s="51">
        <v>1.8380055831259041E-3</v>
      </c>
      <c r="PB257" s="51">
        <v>2.1752556976139784E-3</v>
      </c>
      <c r="PC257" s="51">
        <v>4.4566767503071893E-3</v>
      </c>
      <c r="PD257" s="51">
        <v>1.5405084279046394E-4</v>
      </c>
      <c r="PE257" s="369">
        <v>4.3739243707467262E-3</v>
      </c>
      <c r="PF257" s="369">
        <v>1.9275632059214561E-2</v>
      </c>
      <c r="PG257" s="369">
        <v>1.0338281079600562E-2</v>
      </c>
      <c r="PH257" s="369">
        <v>5.0998737133198663E-3</v>
      </c>
      <c r="PI257" s="369">
        <v>9.717035087634945E-3</v>
      </c>
      <c r="PJ257" s="369">
        <v>2.1824164430239854E-2</v>
      </c>
      <c r="PK257" s="369">
        <v>9.0848415640770157E-3</v>
      </c>
      <c r="PL257" s="369">
        <v>5.9259236889182727E-3</v>
      </c>
      <c r="PM257" s="369">
        <v>1.2698204019670773E-2</v>
      </c>
      <c r="PN257" s="369">
        <v>2.3184612622984539E-2</v>
      </c>
      <c r="PO257" s="369">
        <v>3.4527210419251796E-2</v>
      </c>
      <c r="PP257" s="369">
        <v>0.3340975323979114</v>
      </c>
      <c r="PQ257" s="369">
        <v>0.15742877944799819</v>
      </c>
      <c r="PR257" s="369">
        <v>6.4043817235215891E-2</v>
      </c>
      <c r="PS257" s="369">
        <v>8.523198398258347E-2</v>
      </c>
      <c r="PT257" s="369">
        <v>7.6334155989299893E-2</v>
      </c>
      <c r="PU257" s="369">
        <v>6.976737898163869E-3</v>
      </c>
      <c r="PV257" s="369">
        <v>8.9242325807556311E-2</v>
      </c>
      <c r="PW257" s="369">
        <v>1.4778995285128363E-2</v>
      </c>
      <c r="PX257" s="369">
        <v>3.2013413518893852E-3</v>
      </c>
      <c r="PY257" s="369">
        <v>2.8641742511580567E-3</v>
      </c>
      <c r="PZ257" s="369">
        <v>4.0797961011789846E-3</v>
      </c>
      <c r="QA257" s="369">
        <v>6.3665249980914473E-3</v>
      </c>
      <c r="QB257" s="369">
        <v>4.9316135973705598E-3</v>
      </c>
      <c r="QC257" s="369">
        <v>4.2602305077995605E-3</v>
      </c>
      <c r="QD257" s="369">
        <v>8.3172893853805333E-3</v>
      </c>
      <c r="QE257" s="369">
        <v>3.1953964961886094E-3</v>
      </c>
      <c r="QF257" s="369">
        <v>5.401760841379109E-4</v>
      </c>
      <c r="QG257" s="369">
        <v>2.4447797621745637E-3</v>
      </c>
      <c r="QH257" s="369">
        <v>3.6261955841737754E-3</v>
      </c>
      <c r="QI257" s="369">
        <v>4.2944698144121579E-3</v>
      </c>
      <c r="QJ257" s="369">
        <v>1.8536910887100998E-3</v>
      </c>
      <c r="QK257" s="369">
        <v>2.1927425340593732E-3</v>
      </c>
      <c r="QL257" s="369">
        <v>4.6034795931202471E-3</v>
      </c>
      <c r="QM257" s="369">
        <v>1.2110544087423402E-4</v>
      </c>
      <c r="QN257" s="51">
        <v>4.3365208892359071E-3</v>
      </c>
      <c r="QO257" s="51">
        <v>1.6485225065541169E-2</v>
      </c>
      <c r="QP257" s="51">
        <v>1.019426860053161E-2</v>
      </c>
      <c r="QQ257" s="51">
        <v>4.9087372304711637E-3</v>
      </c>
      <c r="QR257" s="51">
        <v>9.1738663743557835E-3</v>
      </c>
      <c r="QS257" s="51">
        <v>2.1084941880865238E-2</v>
      </c>
      <c r="QT257" s="51">
        <v>9.3311236318629805E-3</v>
      </c>
      <c r="QU257" s="51">
        <v>5.2497024436949412E-3</v>
      </c>
      <c r="QV257" s="51">
        <v>1.2660540372736447E-2</v>
      </c>
      <c r="QW257" s="51">
        <v>2.3074626091778475E-2</v>
      </c>
      <c r="QX257" s="51">
        <v>3.4422730499027818E-2</v>
      </c>
      <c r="QY257" s="51">
        <v>0.32709789622234031</v>
      </c>
      <c r="QZ257" s="51">
        <v>0.1523748231239847</v>
      </c>
      <c r="RA257" s="51">
        <v>6.368438175068121E-2</v>
      </c>
      <c r="RB257" s="51">
        <v>8.5307337330296704E-2</v>
      </c>
      <c r="RC257" s="51">
        <v>7.5941267744681046E-2</v>
      </c>
      <c r="RD257" s="51">
        <v>6.4837659626631921E-3</v>
      </c>
      <c r="RE257" s="51">
        <v>9.026544840487162E-2</v>
      </c>
      <c r="RF257" s="51">
        <v>1.4426577174969932E-2</v>
      </c>
      <c r="RG257" s="51">
        <v>3.1926771641286951E-3</v>
      </c>
      <c r="RH257" s="51">
        <v>2.8653167902112373E-3</v>
      </c>
      <c r="RI257" s="51">
        <v>4.31362514685385E-3</v>
      </c>
      <c r="RJ257" s="51">
        <v>6.4025721688635521E-3</v>
      </c>
      <c r="RK257" s="51">
        <v>4.1205447242609987E-3</v>
      </c>
      <c r="RL257" s="51">
        <v>4.3720999597946699E-3</v>
      </c>
      <c r="RM257" s="51">
        <v>8.4744361111119444E-3</v>
      </c>
      <c r="RN257" s="51">
        <v>3.293518074071316E-3</v>
      </c>
      <c r="RO257" s="51">
        <v>5.7507462404958833E-4</v>
      </c>
      <c r="RP257" s="51">
        <v>2.199501033331617E-3</v>
      </c>
      <c r="RQ257" s="51">
        <v>3.7718772987133946E-3</v>
      </c>
      <c r="RR257" s="51">
        <v>4.1767899808881634E-3</v>
      </c>
      <c r="RS257" s="51">
        <v>1.8063517896152914E-3</v>
      </c>
      <c r="RT257" s="51">
        <v>2.215984978179385E-3</v>
      </c>
      <c r="RU257" s="51">
        <v>4.7073915121424916E-3</v>
      </c>
      <c r="RV257" s="51">
        <v>1.4287699393508092E-4</v>
      </c>
      <c r="RW257" s="369">
        <v>4.1957101529915154E-3</v>
      </c>
      <c r="RX257" s="369">
        <v>1.6544479793973176E-2</v>
      </c>
      <c r="RY257" s="369">
        <v>1.0277129491530026E-2</v>
      </c>
      <c r="RZ257" s="369">
        <v>4.8522527718678861E-3</v>
      </c>
      <c r="SA257" s="369">
        <v>9.1828438509426354E-3</v>
      </c>
      <c r="SB257" s="369">
        <v>2.0163864549375014E-2</v>
      </c>
      <c r="SC257" s="369">
        <v>9.4637521538764799E-3</v>
      </c>
      <c r="SD257" s="369">
        <v>7.0535847645366951E-3</v>
      </c>
      <c r="SE257" s="369">
        <v>1.2741075002129785E-2</v>
      </c>
      <c r="SF257" s="369">
        <v>2.3001731366130963E-2</v>
      </c>
      <c r="SG257" s="369">
        <v>3.6531267982932665E-2</v>
      </c>
      <c r="SH257" s="369">
        <v>0.33901594015679215</v>
      </c>
      <c r="SI257" s="369">
        <v>0.16298936827738025</v>
      </c>
      <c r="SJ257" s="369">
        <v>6.7501377202927232E-2</v>
      </c>
      <c r="SK257" s="369">
        <v>8.9442777131391482E-2</v>
      </c>
      <c r="SL257" s="369">
        <v>7.3888840942213901E-2</v>
      </c>
      <c r="SM257" s="369">
        <v>6.6387957087616399E-3</v>
      </c>
      <c r="SN257" s="369">
        <v>9.6896994610361928E-2</v>
      </c>
      <c r="SO257" s="369">
        <v>1.3674036454243378E-2</v>
      </c>
      <c r="SP257" s="369">
        <v>2.8508755067335966E-3</v>
      </c>
      <c r="SQ257" s="369">
        <v>2.6342077960001351E-3</v>
      </c>
      <c r="SR257" s="369">
        <v>4.1717007891179493E-3</v>
      </c>
      <c r="SS257" s="369">
        <v>6.3898466774612687E-3</v>
      </c>
      <c r="ST257" s="369">
        <v>4.3404235457758034E-3</v>
      </c>
      <c r="SU257" s="369">
        <v>3.876953879544049E-3</v>
      </c>
      <c r="SV257" s="369">
        <v>9.4229129721330063E-3</v>
      </c>
      <c r="SW257" s="369">
        <v>2.8368298976633706E-3</v>
      </c>
      <c r="SX257" s="369">
        <v>4.8843162428645727E-4</v>
      </c>
      <c r="SY257" s="369">
        <v>2.1898061782749311E-3</v>
      </c>
      <c r="SZ257" s="369">
        <v>3.7226397304340499E-3</v>
      </c>
      <c r="TA257" s="369">
        <v>4.097112993434438E-3</v>
      </c>
      <c r="TB257" s="369">
        <v>1.8801400926375272E-3</v>
      </c>
      <c r="TC257" s="369">
        <v>2.0844699922924451E-3</v>
      </c>
      <c r="TD257" s="369">
        <v>4.5078067388788319E-3</v>
      </c>
      <c r="TE257" s="369">
        <v>1.5149392598418738E-4</v>
      </c>
    </row>
    <row r="258" spans="1:525" x14ac:dyDescent="0.3">
      <c r="A258" s="369">
        <v>7.1590616902497684E-3</v>
      </c>
      <c r="B258" s="369">
        <v>1.9789371809119213E-2</v>
      </c>
      <c r="C258" s="369">
        <v>3.9307840802994837E-3</v>
      </c>
      <c r="D258" s="369">
        <v>6.3646230142361902E-3</v>
      </c>
      <c r="E258" s="369">
        <v>5.0475995126216923E-3</v>
      </c>
      <c r="F258" s="369">
        <v>8.8104129551903835E-3</v>
      </c>
      <c r="G258" s="369">
        <v>7.2619058656152331E-3</v>
      </c>
      <c r="H258" s="369">
        <v>5.0467814003327758E-3</v>
      </c>
      <c r="I258" s="369">
        <v>7.72564393471269E-3</v>
      </c>
      <c r="J258" s="369">
        <v>1.061402736306959E-2</v>
      </c>
      <c r="K258" s="369">
        <v>1.2167067714276903E-2</v>
      </c>
      <c r="L258" s="369">
        <v>1.6049185850742612E-2</v>
      </c>
      <c r="M258" s="369">
        <v>0.11765576630022512</v>
      </c>
      <c r="N258" s="369">
        <v>1.6133821817343543E-2</v>
      </c>
      <c r="O258" s="369">
        <v>2.914729053748805E-2</v>
      </c>
      <c r="P258" s="369">
        <v>9.5215855868420393E-3</v>
      </c>
      <c r="Q258" s="369">
        <v>7.4676499311191686E-3</v>
      </c>
      <c r="R258" s="369">
        <v>1.6148044992642756E-2</v>
      </c>
      <c r="S258" s="369">
        <v>2.1855496118443649E-2</v>
      </c>
      <c r="T258" s="369">
        <v>3.8918294434909487E-3</v>
      </c>
      <c r="U258" s="369">
        <v>3.3866298839099109E-3</v>
      </c>
      <c r="V258" s="369">
        <v>2.3330645033369174E-3</v>
      </c>
      <c r="W258" s="369">
        <v>6.360711532294133E-3</v>
      </c>
      <c r="X258" s="369">
        <v>5.0062275590959078E-3</v>
      </c>
      <c r="Y258" s="369">
        <v>3.9466959734706644E-3</v>
      </c>
      <c r="Z258" s="369">
        <v>4.3465911743542623E-3</v>
      </c>
      <c r="AA258" s="369">
        <v>2.9323299589811931E-3</v>
      </c>
      <c r="AB258" s="369">
        <v>1.2371777315005369E-3</v>
      </c>
      <c r="AC258" s="369">
        <v>1.4404618808890454E-3</v>
      </c>
      <c r="AD258" s="369">
        <v>3.0558731307210054E-3</v>
      </c>
      <c r="AE258" s="369">
        <v>6.2510663238294906E-3</v>
      </c>
      <c r="AF258" s="369">
        <v>2.3052638831178814E-3</v>
      </c>
      <c r="AG258" s="369">
        <v>2.0753903955657341E-3</v>
      </c>
      <c r="AH258" s="369">
        <v>3.5486775991216213E-3</v>
      </c>
      <c r="AI258" s="369">
        <v>1.8325517722509049E-4</v>
      </c>
      <c r="AJ258" s="51">
        <v>7.0294811497371417E-3</v>
      </c>
      <c r="AK258" s="51">
        <v>1.9238909514969815E-2</v>
      </c>
      <c r="AL258" s="51">
        <v>3.8543895677992045E-3</v>
      </c>
      <c r="AM258" s="51">
        <v>6.3653939072733211E-3</v>
      </c>
      <c r="AN258" s="51">
        <v>4.9049157668105666E-3</v>
      </c>
      <c r="AO258" s="51">
        <v>8.6701651968846584E-3</v>
      </c>
      <c r="AP258" s="51">
        <v>7.0580314170364559E-3</v>
      </c>
      <c r="AQ258" s="51">
        <v>4.4450440023710586E-3</v>
      </c>
      <c r="AR258" s="51">
        <v>7.6463844441657085E-3</v>
      </c>
      <c r="AS258" s="51">
        <v>1.055834854829347E-2</v>
      </c>
      <c r="AT258" s="51">
        <v>1.2429830406250172E-2</v>
      </c>
      <c r="AU258" s="51">
        <v>1.6089830953313854E-2</v>
      </c>
      <c r="AV258" s="51">
        <v>0.1187613516437879</v>
      </c>
      <c r="AW258" s="51">
        <v>1.5214806215877823E-2</v>
      </c>
      <c r="AX258" s="51">
        <v>2.8773903241376596E-2</v>
      </c>
      <c r="AY258" s="51">
        <v>9.3954589458868573E-3</v>
      </c>
      <c r="AZ258" s="51">
        <v>7.4724592090176113E-3</v>
      </c>
      <c r="BA258" s="51">
        <v>1.6047226502180351E-2</v>
      </c>
      <c r="BB258" s="51">
        <v>2.3756651461681197E-2</v>
      </c>
      <c r="BC258" s="51">
        <v>3.9273141683115534E-3</v>
      </c>
      <c r="BD258" s="51">
        <v>3.2032202888413182E-3</v>
      </c>
      <c r="BE258" s="51">
        <v>2.276601634672676E-3</v>
      </c>
      <c r="BF258" s="51">
        <v>6.6232725290145894E-3</v>
      </c>
      <c r="BG258" s="51">
        <v>5.4883683437292182E-3</v>
      </c>
      <c r="BH258" s="51">
        <v>4.20780198058196E-3</v>
      </c>
      <c r="BI258" s="51">
        <v>4.6529875705724035E-3</v>
      </c>
      <c r="BJ258" s="51">
        <v>2.9622289924624932E-3</v>
      </c>
      <c r="BK258" s="51">
        <v>1.2241051701003486E-3</v>
      </c>
      <c r="BL258" s="51">
        <v>1.4253843689826433E-3</v>
      </c>
      <c r="BM258" s="51">
        <v>3.0789683949553185E-3</v>
      </c>
      <c r="BN258" s="51">
        <v>6.4147346609980385E-3</v>
      </c>
      <c r="BO258" s="51">
        <v>2.1420681639679573E-3</v>
      </c>
      <c r="BP258" s="51">
        <v>2.195865938070939E-3</v>
      </c>
      <c r="BQ258" s="51">
        <v>3.5824156940266281E-3</v>
      </c>
      <c r="BR258" s="51">
        <v>1.799877546202237E-4</v>
      </c>
      <c r="BS258" s="369">
        <v>7.2452205923124527E-3</v>
      </c>
      <c r="BT258" s="369">
        <v>1.952440061478776E-2</v>
      </c>
      <c r="BU258" s="369">
        <v>3.8386853490027855E-3</v>
      </c>
      <c r="BV258" s="369">
        <v>6.3806066027017163E-3</v>
      </c>
      <c r="BW258" s="369">
        <v>4.843375444444133E-3</v>
      </c>
      <c r="BX258" s="369">
        <v>8.6190637262733242E-3</v>
      </c>
      <c r="BY258" s="369">
        <v>7.0449349058186467E-3</v>
      </c>
      <c r="BZ258" s="369">
        <v>4.7684158285751675E-3</v>
      </c>
      <c r="CA258" s="369">
        <v>7.5938532653863277E-3</v>
      </c>
      <c r="CB258" s="369">
        <v>1.0353450423083803E-2</v>
      </c>
      <c r="CC258" s="369">
        <v>1.2985006221875208E-2</v>
      </c>
      <c r="CD258" s="369">
        <v>1.6108924652095125E-2</v>
      </c>
      <c r="CE258" s="369">
        <v>0.11803118337527745</v>
      </c>
      <c r="CF258" s="369">
        <v>1.4966190644849928E-2</v>
      </c>
      <c r="CG258" s="369">
        <v>2.8692186019566607E-2</v>
      </c>
      <c r="CH258" s="369">
        <v>8.8950936995214197E-3</v>
      </c>
      <c r="CI258" s="369">
        <v>7.6821385583316091E-3</v>
      </c>
      <c r="CJ258" s="369">
        <v>1.589978701151281E-2</v>
      </c>
      <c r="CK258" s="369">
        <v>2.2930145513729506E-2</v>
      </c>
      <c r="CL258" s="369">
        <v>3.9542801824401785E-3</v>
      </c>
      <c r="CM258" s="369">
        <v>3.0436541629990741E-3</v>
      </c>
      <c r="CN258" s="369">
        <v>2.163009869792135E-3</v>
      </c>
      <c r="CO258" s="369">
        <v>6.4698395768011492E-3</v>
      </c>
      <c r="CP258" s="369">
        <v>5.9143916226751516E-3</v>
      </c>
      <c r="CQ258" s="369">
        <v>4.1446478385014198E-3</v>
      </c>
      <c r="CR258" s="369">
        <v>4.7444288582325703E-3</v>
      </c>
      <c r="CS258" s="369">
        <v>3.228868475697832E-3</v>
      </c>
      <c r="CT258" s="369">
        <v>1.1882167473496951E-3</v>
      </c>
      <c r="CU258" s="369">
        <v>1.4334164726605106E-3</v>
      </c>
      <c r="CV258" s="369">
        <v>3.0200281528811324E-3</v>
      </c>
      <c r="CW258" s="369">
        <v>6.5284702354040719E-3</v>
      </c>
      <c r="CX258" s="369">
        <v>2.4625216373845753E-3</v>
      </c>
      <c r="CY258" s="369">
        <v>2.4343776055614726E-3</v>
      </c>
      <c r="CZ258" s="369">
        <v>3.6735768026037122E-3</v>
      </c>
      <c r="DA258" s="369">
        <v>1.5399266865651336E-4</v>
      </c>
      <c r="DB258" s="51">
        <v>7.0197783234344493E-3</v>
      </c>
      <c r="DC258" s="51">
        <v>1.8800051928999584E-2</v>
      </c>
      <c r="DD258" s="51">
        <v>3.7442053030190599E-3</v>
      </c>
      <c r="DE258" s="51">
        <v>6.2662917569994729E-3</v>
      </c>
      <c r="DF258" s="51">
        <v>4.7757752227362577E-3</v>
      </c>
      <c r="DG258" s="51">
        <v>8.4815829139239136E-3</v>
      </c>
      <c r="DH258" s="51">
        <v>6.8603674546467534E-3</v>
      </c>
      <c r="DI258" s="51">
        <v>4.6760988567243738E-3</v>
      </c>
      <c r="DJ258" s="51">
        <v>7.4776878198993917E-3</v>
      </c>
      <c r="DK258" s="51">
        <v>1.0071357008376795E-2</v>
      </c>
      <c r="DL258" s="51">
        <v>1.2843855950751078E-2</v>
      </c>
      <c r="DM258" s="51">
        <v>1.6006902400737242E-2</v>
      </c>
      <c r="DN258" s="51">
        <v>0.11251757688942682</v>
      </c>
      <c r="DO258" s="51">
        <v>1.4377996558712901E-2</v>
      </c>
      <c r="DP258" s="51">
        <v>2.7951034876313275E-2</v>
      </c>
      <c r="DQ258" s="51">
        <v>9.4318449520798178E-3</v>
      </c>
      <c r="DR258" s="51">
        <v>8.0472053592675133E-3</v>
      </c>
      <c r="DS258" s="51">
        <v>1.5831557798528573E-2</v>
      </c>
      <c r="DT258" s="51">
        <v>2.1962932631952082E-2</v>
      </c>
      <c r="DU258" s="51">
        <v>4.0167281767117986E-3</v>
      </c>
      <c r="DV258" s="51">
        <v>3.0940563995793869E-3</v>
      </c>
      <c r="DW258" s="51">
        <v>2.0887129193201672E-3</v>
      </c>
      <c r="DX258" s="51">
        <v>6.6302856817045145E-3</v>
      </c>
      <c r="DY258" s="51">
        <v>5.7024302158564461E-3</v>
      </c>
      <c r="DZ258" s="51">
        <v>4.0711136572198388E-3</v>
      </c>
      <c r="EA258" s="51">
        <v>4.9150823366494144E-3</v>
      </c>
      <c r="EB258" s="51">
        <v>3.0811309116542283E-3</v>
      </c>
      <c r="EC258" s="51">
        <v>1.2639581013887981E-3</v>
      </c>
      <c r="ED258" s="51">
        <v>1.6238536142063283E-3</v>
      </c>
      <c r="EE258" s="51">
        <v>2.8668130630940783E-3</v>
      </c>
      <c r="EF258" s="51">
        <v>6.417023072955782E-3</v>
      </c>
      <c r="EG258" s="51">
        <v>2.3496117365954285E-3</v>
      </c>
      <c r="EH258" s="51">
        <v>2.476192465028912E-3</v>
      </c>
      <c r="EI258" s="51">
        <v>3.4554605124274902E-3</v>
      </c>
      <c r="EJ258" s="51">
        <v>1.887472482507961E-4</v>
      </c>
      <c r="EK258" s="369">
        <v>6.5687058910483117E-3</v>
      </c>
      <c r="EL258" s="369">
        <v>1.6706603384324944E-2</v>
      </c>
      <c r="EM258" s="369">
        <v>3.7810858947068282E-3</v>
      </c>
      <c r="EN258" s="369">
        <v>6.7042257251726401E-3</v>
      </c>
      <c r="EO258" s="369">
        <v>5.0613059959032517E-3</v>
      </c>
      <c r="EP258" s="369">
        <v>7.7587448743521954E-3</v>
      </c>
      <c r="EQ258" s="369">
        <v>6.4321324571511868E-3</v>
      </c>
      <c r="ER258" s="369">
        <v>4.7782036198156684E-3</v>
      </c>
      <c r="ES258" s="369">
        <v>7.2250766730219814E-3</v>
      </c>
      <c r="ET258" s="369">
        <v>1.0412542977978197E-2</v>
      </c>
      <c r="EU258" s="369">
        <v>1.3476781607955199E-2</v>
      </c>
      <c r="EV258" s="369">
        <v>1.5837435730564977E-2</v>
      </c>
      <c r="EW258" s="369">
        <v>0.11340163488824817</v>
      </c>
      <c r="EX258" s="369">
        <v>1.3648290929587683E-2</v>
      </c>
      <c r="EY258" s="369">
        <v>2.8901697056546702E-2</v>
      </c>
      <c r="EZ258" s="369">
        <v>8.5920063020447947E-3</v>
      </c>
      <c r="FA258" s="369">
        <v>7.5429526605365147E-3</v>
      </c>
      <c r="FB258" s="369">
        <v>1.5928958646151955E-2</v>
      </c>
      <c r="FC258" s="369">
        <v>2.0948511288660956E-2</v>
      </c>
      <c r="FD258" s="369">
        <v>3.913828714654702E-3</v>
      </c>
      <c r="FE258" s="369">
        <v>2.9068713868281751E-3</v>
      </c>
      <c r="FF258" s="369">
        <v>2.0105243048856823E-3</v>
      </c>
      <c r="FG258" s="369">
        <v>5.9433131032840284E-3</v>
      </c>
      <c r="FH258" s="369">
        <v>6.3929668049619703E-3</v>
      </c>
      <c r="FI258" s="369">
        <v>3.8700619142258271E-3</v>
      </c>
      <c r="FJ258" s="369">
        <v>4.3123617323548406E-3</v>
      </c>
      <c r="FK258" s="369">
        <v>2.9480731420933777E-3</v>
      </c>
      <c r="FL258" s="369">
        <v>1.0383083473687075E-3</v>
      </c>
      <c r="FM258" s="369">
        <v>1.4435281378276583E-3</v>
      </c>
      <c r="FN258" s="369">
        <v>2.890739760911747E-3</v>
      </c>
      <c r="FO258" s="369">
        <v>6.0402601494709334E-3</v>
      </c>
      <c r="FP258" s="369">
        <v>2.207974234814703E-3</v>
      </c>
      <c r="FQ258" s="369">
        <v>2.4973419718160566E-3</v>
      </c>
      <c r="FR258" s="369">
        <v>3.423048593083781E-3</v>
      </c>
      <c r="FS258" s="369">
        <v>1.9919543774999602E-4</v>
      </c>
      <c r="FT258" s="51">
        <v>6.7701392053231783E-3</v>
      </c>
      <c r="FU258" s="51">
        <v>1.5228868214837234E-2</v>
      </c>
      <c r="FV258" s="51">
        <v>4.101775788899387E-3</v>
      </c>
      <c r="FW258" s="51">
        <v>7.1786510106275703E-3</v>
      </c>
      <c r="FX258" s="51">
        <v>5.0726606640698552E-3</v>
      </c>
      <c r="FY258" s="51">
        <v>7.9324303563066603E-3</v>
      </c>
      <c r="FZ258" s="51">
        <v>6.5504955226162506E-3</v>
      </c>
      <c r="GA258" s="51">
        <v>5.3745593332688154E-3</v>
      </c>
      <c r="GB258" s="51">
        <v>6.6146672404341963E-3</v>
      </c>
      <c r="GC258" s="51">
        <v>1.0675712922530346E-2</v>
      </c>
      <c r="GD258" s="51">
        <v>1.4243506102051839E-2</v>
      </c>
      <c r="GE258" s="51">
        <v>1.5547565441308144E-2</v>
      </c>
      <c r="GF258" s="51">
        <v>0.11755717477474348</v>
      </c>
      <c r="GG258" s="51">
        <v>1.3287772783401451E-2</v>
      </c>
      <c r="GH258" s="51">
        <v>2.9770885890684686E-2</v>
      </c>
      <c r="GI258" s="51">
        <v>9.3478674341655014E-3</v>
      </c>
      <c r="GJ258" s="51">
        <v>7.7056369008823462E-3</v>
      </c>
      <c r="GK258" s="51">
        <v>1.646505319425566E-2</v>
      </c>
      <c r="GL258" s="51">
        <v>2.189720263620392E-2</v>
      </c>
      <c r="GM258" s="51">
        <v>4.1685295583752781E-3</v>
      </c>
      <c r="GN258" s="51">
        <v>2.8107146935648056E-3</v>
      </c>
      <c r="GO258" s="51">
        <v>2.1371435814830542E-3</v>
      </c>
      <c r="GP258" s="51">
        <v>5.9479531683976541E-3</v>
      </c>
      <c r="GQ258" s="51">
        <v>7.6732429085574535E-3</v>
      </c>
      <c r="GR258" s="51">
        <v>4.0311124811589312E-3</v>
      </c>
      <c r="GS258" s="51">
        <v>4.2741409635962055E-3</v>
      </c>
      <c r="GT258" s="51">
        <v>2.9718560295025486E-3</v>
      </c>
      <c r="GU258" s="51">
        <v>9.8761231697509907E-4</v>
      </c>
      <c r="GV258" s="51">
        <v>1.4138007173419231E-3</v>
      </c>
      <c r="GW258" s="51">
        <v>2.9600473605369015E-3</v>
      </c>
      <c r="GX258" s="51">
        <v>6.3841866906028102E-3</v>
      </c>
      <c r="GY258" s="51">
        <v>2.0999252053606884E-3</v>
      </c>
      <c r="GZ258" s="51">
        <v>2.5466952767453197E-3</v>
      </c>
      <c r="HA258" s="51">
        <v>3.5134599596780614E-3</v>
      </c>
      <c r="HB258" s="51">
        <v>1.2436976138920953E-4</v>
      </c>
      <c r="HC258" s="369">
        <v>6.8587380041275495E-3</v>
      </c>
      <c r="HD258" s="369">
        <v>1.553685021879961E-2</v>
      </c>
      <c r="HE258" s="369">
        <v>3.9472702687828199E-3</v>
      </c>
      <c r="HF258" s="369">
        <v>7.8926321349351691E-3</v>
      </c>
      <c r="HG258" s="369">
        <v>5.2405276574998896E-3</v>
      </c>
      <c r="HH258" s="369">
        <v>8.0514172852910338E-3</v>
      </c>
      <c r="HI258" s="369">
        <v>6.4509060254552926E-3</v>
      </c>
      <c r="HJ258" s="369">
        <v>5.8344897034375018E-3</v>
      </c>
      <c r="HK258" s="369">
        <v>6.5625527013744604E-3</v>
      </c>
      <c r="HL258" s="369">
        <v>1.0853823538974499E-2</v>
      </c>
      <c r="HM258" s="369">
        <v>1.614028582547495E-2</v>
      </c>
      <c r="HN258" s="369">
        <v>1.6048995331272606E-2</v>
      </c>
      <c r="HO258" s="369">
        <v>0.12198429166964823</v>
      </c>
      <c r="HP258" s="369">
        <v>1.4158785692711435E-2</v>
      </c>
      <c r="HQ258" s="369">
        <v>3.0117702410353657E-2</v>
      </c>
      <c r="HR258" s="369">
        <v>9.6831592566031556E-3</v>
      </c>
      <c r="HS258" s="369">
        <v>8.0874134157037994E-3</v>
      </c>
      <c r="HT258" s="369">
        <v>1.6935003996653875E-2</v>
      </c>
      <c r="HU258" s="369">
        <v>2.1623769460678191E-2</v>
      </c>
      <c r="HV258" s="369">
        <v>3.9587427979855764E-3</v>
      </c>
      <c r="HW258" s="369">
        <v>2.6722841661806348E-3</v>
      </c>
      <c r="HX258" s="369">
        <v>2.1067672459258334E-3</v>
      </c>
      <c r="HY258" s="369">
        <v>5.5803654721532855E-3</v>
      </c>
      <c r="HZ258" s="369">
        <v>8.4481553848464418E-3</v>
      </c>
      <c r="IA258" s="369">
        <v>4.3143604792153113E-3</v>
      </c>
      <c r="IB258" s="369">
        <v>4.6736835581930583E-3</v>
      </c>
      <c r="IC258" s="369">
        <v>2.8911177054858289E-3</v>
      </c>
      <c r="ID258" s="369">
        <v>1.0046855688788071E-3</v>
      </c>
      <c r="IE258" s="369">
        <v>1.4123516076293521E-3</v>
      </c>
      <c r="IF258" s="369">
        <v>2.9839198908485657E-3</v>
      </c>
      <c r="IG258" s="369">
        <v>5.8972050043232206E-3</v>
      </c>
      <c r="IH258" s="369">
        <v>2.156877985633261E-3</v>
      </c>
      <c r="II258" s="369">
        <v>2.3913371340644721E-3</v>
      </c>
      <c r="IJ258" s="369">
        <v>3.4329369675999131E-3</v>
      </c>
      <c r="IK258" s="369">
        <v>8.5273462880402988E-5</v>
      </c>
      <c r="IL258" s="51">
        <v>6.9176277025691044E-3</v>
      </c>
      <c r="IM258" s="51">
        <v>1.4690789597145803E-2</v>
      </c>
      <c r="IN258" s="51">
        <v>3.8712587077164061E-3</v>
      </c>
      <c r="IO258" s="51">
        <v>8.247428282686842E-3</v>
      </c>
      <c r="IP258" s="51">
        <v>5.135917994160355E-3</v>
      </c>
      <c r="IQ258" s="51">
        <v>8.0806528109795793E-3</v>
      </c>
      <c r="IR258" s="51">
        <v>6.3255077830711801E-3</v>
      </c>
      <c r="IS258" s="51">
        <v>5.4710517003666772E-3</v>
      </c>
      <c r="IT258" s="51">
        <v>6.6257371099783698E-3</v>
      </c>
      <c r="IU258" s="51">
        <v>1.0811617513916376E-2</v>
      </c>
      <c r="IV258" s="51">
        <v>1.6704878236539499E-2</v>
      </c>
      <c r="IW258" s="51">
        <v>1.6071554235326722E-2</v>
      </c>
      <c r="IX258" s="51">
        <v>0.1242633214743116</v>
      </c>
      <c r="IY258" s="51">
        <v>1.4441467341835148E-2</v>
      </c>
      <c r="IZ258" s="51">
        <v>3.0336265277931849E-2</v>
      </c>
      <c r="JA258" s="51">
        <v>9.4138471691894085E-3</v>
      </c>
      <c r="JB258" s="51">
        <v>9.714776844589653E-3</v>
      </c>
      <c r="JC258" s="51">
        <v>1.721545691932919E-2</v>
      </c>
      <c r="JD258" s="51">
        <v>2.061149598491847E-2</v>
      </c>
      <c r="JE258" s="51">
        <v>3.8860392278173097E-3</v>
      </c>
      <c r="JF258" s="51">
        <v>2.5122369333435987E-3</v>
      </c>
      <c r="JG258" s="51">
        <v>2.0167809738503512E-3</v>
      </c>
      <c r="JH258" s="51">
        <v>5.6457188411042462E-3</v>
      </c>
      <c r="JI258" s="51">
        <v>9.2821124124762133E-3</v>
      </c>
      <c r="JJ258" s="51">
        <v>4.5794204222772156E-3</v>
      </c>
      <c r="JK258" s="51">
        <v>4.4982162799902569E-3</v>
      </c>
      <c r="JL258" s="51">
        <v>2.8673167423591459E-3</v>
      </c>
      <c r="JM258" s="51">
        <v>1.0114113683162068E-3</v>
      </c>
      <c r="JN258" s="51">
        <v>1.3905447149323623E-3</v>
      </c>
      <c r="JO258" s="51">
        <v>3.0271136726342414E-3</v>
      </c>
      <c r="JP258" s="51">
        <v>5.8682313442315502E-3</v>
      </c>
      <c r="JQ258" s="51">
        <v>2.1370763995511742E-3</v>
      </c>
      <c r="JR258" s="51">
        <v>2.237174774519284E-3</v>
      </c>
      <c r="JS258" s="51">
        <v>3.357562060781953E-3</v>
      </c>
      <c r="JT258" s="51">
        <v>7.7124994585254177E-5</v>
      </c>
      <c r="JU258" s="369">
        <v>6.8039986035618562E-3</v>
      </c>
      <c r="JV258" s="369">
        <v>1.5652379258142876E-2</v>
      </c>
      <c r="JW258" s="369">
        <v>3.8761080044772359E-3</v>
      </c>
      <c r="JX258" s="369">
        <v>8.3441800668858698E-3</v>
      </c>
      <c r="JY258" s="369">
        <v>5.8748779653486401E-3</v>
      </c>
      <c r="JZ258" s="369">
        <v>8.4499979793168627E-3</v>
      </c>
      <c r="KA258" s="369">
        <v>6.4977154072911264E-3</v>
      </c>
      <c r="KB258" s="369">
        <v>5.6566903405554448E-3</v>
      </c>
      <c r="KC258" s="369">
        <v>6.9615994798527051E-3</v>
      </c>
      <c r="KD258" s="369">
        <v>1.1514150582403408E-2</v>
      </c>
      <c r="KE258" s="369">
        <v>1.734421793665936E-2</v>
      </c>
      <c r="KF258" s="369">
        <v>1.8304355063105588E-2</v>
      </c>
      <c r="KG258" s="369">
        <v>0.13118698300444978</v>
      </c>
      <c r="KH258" s="369">
        <v>1.4874972346267681E-2</v>
      </c>
      <c r="KI258" s="369">
        <v>3.2739768183764492E-2</v>
      </c>
      <c r="KJ258" s="369">
        <v>9.4382044263264415E-3</v>
      </c>
      <c r="KK258" s="369">
        <v>8.6962437121056967E-3</v>
      </c>
      <c r="KL258" s="369">
        <v>1.747608697327031E-2</v>
      </c>
      <c r="KM258" s="369">
        <v>2.2226219705281564E-2</v>
      </c>
      <c r="KN258" s="369">
        <v>3.6911712789362335E-3</v>
      </c>
      <c r="KO258" s="369">
        <v>2.5354408916716453E-3</v>
      </c>
      <c r="KP258" s="369">
        <v>2.0764963327374909E-3</v>
      </c>
      <c r="KQ258" s="369">
        <v>5.5515805558402943E-3</v>
      </c>
      <c r="KR258" s="369">
        <v>9.4758568559891367E-3</v>
      </c>
      <c r="KS258" s="369">
        <v>5.3089803512389958E-3</v>
      </c>
      <c r="KT258" s="369">
        <v>5.3630472141152049E-3</v>
      </c>
      <c r="KU258" s="369">
        <v>2.8818378648860156E-3</v>
      </c>
      <c r="KV258" s="369">
        <v>9.3674305749240718E-4</v>
      </c>
      <c r="KW258" s="369">
        <v>1.3690292012029544E-3</v>
      </c>
      <c r="KX258" s="369">
        <v>2.9271227566756491E-3</v>
      </c>
      <c r="KY258" s="369">
        <v>5.9367220234453873E-3</v>
      </c>
      <c r="KZ258" s="369">
        <v>2.0673197626564386E-3</v>
      </c>
      <c r="LA258" s="369">
        <v>2.5942303345829814E-3</v>
      </c>
      <c r="LB258" s="369">
        <v>3.4996953623756101E-3</v>
      </c>
      <c r="LC258" s="369">
        <v>9.8533516108234654E-5</v>
      </c>
      <c r="LD258" s="51">
        <v>7.166828990197111E-3</v>
      </c>
      <c r="LE258" s="51">
        <v>1.634758801458322E-2</v>
      </c>
      <c r="LF258" s="51">
        <v>3.8097166967177858E-3</v>
      </c>
      <c r="LG258" s="51">
        <v>8.6393186343156087E-3</v>
      </c>
      <c r="LH258" s="51">
        <v>6.7284445582479974E-3</v>
      </c>
      <c r="LI258" s="51">
        <v>8.8949958714121986E-3</v>
      </c>
      <c r="LJ258" s="51">
        <v>6.7122895837193964E-3</v>
      </c>
      <c r="LK258" s="51">
        <v>6.2496650920693501E-3</v>
      </c>
      <c r="LL258" s="51">
        <v>7.1048449150252838E-3</v>
      </c>
      <c r="LM258" s="51">
        <v>1.1952328585388652E-2</v>
      </c>
      <c r="LN258" s="51">
        <v>1.815162549936003E-2</v>
      </c>
      <c r="LO258" s="51">
        <v>1.9719631168339233E-2</v>
      </c>
      <c r="LP258" s="51">
        <v>0.14181245113768445</v>
      </c>
      <c r="LQ258" s="51">
        <v>1.5956102035272542E-2</v>
      </c>
      <c r="LR258" s="51">
        <v>3.5506258358375793E-2</v>
      </c>
      <c r="LS258" s="51">
        <v>1.1054114998249357E-2</v>
      </c>
      <c r="LT258" s="51">
        <v>8.4538083799709889E-3</v>
      </c>
      <c r="LU258" s="51">
        <v>1.811499639901697E-2</v>
      </c>
      <c r="LV258" s="51">
        <v>2.4208671130693655E-2</v>
      </c>
      <c r="LW258" s="51">
        <v>3.4075954414840731E-3</v>
      </c>
      <c r="LX258" s="51">
        <v>2.6047800815256418E-3</v>
      </c>
      <c r="LY258" s="51">
        <v>2.2029625297877581E-3</v>
      </c>
      <c r="LZ258" s="51">
        <v>5.718247969761241E-3</v>
      </c>
      <c r="MA258" s="51">
        <v>9.2674502322019001E-3</v>
      </c>
      <c r="MB258" s="51">
        <v>6.3377657214068843E-3</v>
      </c>
      <c r="MC258" s="51">
        <v>6.2803289759329221E-3</v>
      </c>
      <c r="MD258" s="51">
        <v>3.0079887717906748E-3</v>
      </c>
      <c r="ME258" s="51">
        <v>8.9513494769855604E-4</v>
      </c>
      <c r="MF258" s="51">
        <v>1.632822620411744E-3</v>
      </c>
      <c r="MG258" s="51">
        <v>2.9672134263155543E-3</v>
      </c>
      <c r="MH258" s="51">
        <v>6.2394408760715996E-3</v>
      </c>
      <c r="MI258" s="51">
        <v>2.1856626755064755E-3</v>
      </c>
      <c r="MJ258" s="51">
        <v>3.050969536187434E-3</v>
      </c>
      <c r="MK258" s="51">
        <v>3.9016497743901432E-3</v>
      </c>
      <c r="ML258" s="51">
        <v>1.7765052085929749E-4</v>
      </c>
      <c r="MM258" s="369">
        <v>7.0973140848898039E-3</v>
      </c>
      <c r="MN258" s="369">
        <v>1.4448856611868649E-2</v>
      </c>
      <c r="MO258" s="369">
        <v>4.0198727441552078E-3</v>
      </c>
      <c r="MP258" s="369">
        <v>8.9213729528904336E-3</v>
      </c>
      <c r="MQ258" s="369">
        <v>6.9458242947647766E-3</v>
      </c>
      <c r="MR258" s="369">
        <v>9.0860335763484745E-3</v>
      </c>
      <c r="MS258" s="369">
        <v>6.9478007566057603E-3</v>
      </c>
      <c r="MT258" s="369">
        <v>6.9954107705618145E-3</v>
      </c>
      <c r="MU258" s="369">
        <v>7.538004359477048E-3</v>
      </c>
      <c r="MV258" s="369">
        <v>1.2359628418547106E-2</v>
      </c>
      <c r="MW258" s="369">
        <v>1.9290811998017427E-2</v>
      </c>
      <c r="MX258" s="369">
        <v>2.0762091405624964E-2</v>
      </c>
      <c r="MY258" s="369">
        <v>0.14725699308789814</v>
      </c>
      <c r="MZ258" s="369">
        <v>1.6488768473904365E-2</v>
      </c>
      <c r="NA258" s="369">
        <v>3.6528414962819111E-2</v>
      </c>
      <c r="NB258" s="369">
        <v>1.2319616996469093E-2</v>
      </c>
      <c r="NC258" s="369">
        <v>8.3981308135580007E-3</v>
      </c>
      <c r="ND258" s="369">
        <v>1.8261535001564178E-2</v>
      </c>
      <c r="NE258" s="369">
        <v>2.4191178199915918E-2</v>
      </c>
      <c r="NF258" s="369">
        <v>2.9856585304897155E-3</v>
      </c>
      <c r="NG258" s="369">
        <v>2.7404484246551387E-3</v>
      </c>
      <c r="NH258" s="369">
        <v>2.2331245438742494E-3</v>
      </c>
      <c r="NI258" s="369">
        <v>5.7242750188338607E-3</v>
      </c>
      <c r="NJ258" s="369">
        <v>8.8877883336655403E-3</v>
      </c>
      <c r="NK258" s="369">
        <v>6.7539921900540163E-3</v>
      </c>
      <c r="NL258" s="369">
        <v>7.1627333793570138E-3</v>
      </c>
      <c r="NM258" s="369">
        <v>2.9068767543437911E-3</v>
      </c>
      <c r="NN258" s="369">
        <v>8.6914161865494111E-4</v>
      </c>
      <c r="NO258" s="369">
        <v>1.6564311004420922E-3</v>
      </c>
      <c r="NP258" s="369">
        <v>2.8517615487044039E-3</v>
      </c>
      <c r="NQ258" s="369">
        <v>6.3009194741445061E-3</v>
      </c>
      <c r="NR258" s="369">
        <v>2.1125023580499387E-3</v>
      </c>
      <c r="NS258" s="369">
        <v>3.3110092425956343E-3</v>
      </c>
      <c r="NT258" s="369">
        <v>3.9470088709794311E-3</v>
      </c>
      <c r="NU258" s="369">
        <v>2.8829022740134365E-4</v>
      </c>
      <c r="NV258" s="51">
        <v>7.342646473304207E-3</v>
      </c>
      <c r="NW258" s="51">
        <v>1.5193346476431115E-2</v>
      </c>
      <c r="NX258" s="51">
        <v>4.1063889667436572E-3</v>
      </c>
      <c r="NY258" s="51">
        <v>9.8783735537605177E-3</v>
      </c>
      <c r="NZ258" s="51">
        <v>7.6505991332838971E-3</v>
      </c>
      <c r="OA258" s="51">
        <v>1.0156154175744099E-2</v>
      </c>
      <c r="OB258" s="51">
        <v>7.5324030642332663E-3</v>
      </c>
      <c r="OC258" s="51">
        <v>6.9406215047594392E-3</v>
      </c>
      <c r="OD258" s="51">
        <v>8.2249578975215048E-3</v>
      </c>
      <c r="OE258" s="51">
        <v>1.3489367739991948E-2</v>
      </c>
      <c r="OF258" s="51">
        <v>2.1669771293101062E-2</v>
      </c>
      <c r="OG258" s="51">
        <v>2.3872946036262048E-2</v>
      </c>
      <c r="OH258" s="51">
        <v>0.16007615529148428</v>
      </c>
      <c r="OI258" s="51">
        <v>1.7544115317939372E-2</v>
      </c>
      <c r="OJ258" s="51">
        <v>3.8851902728651432E-2</v>
      </c>
      <c r="OK258" s="51">
        <v>1.3713838697249528E-2</v>
      </c>
      <c r="OL258" s="51">
        <v>8.6958009012651771E-3</v>
      </c>
      <c r="OM258" s="51">
        <v>1.9172433115414354E-2</v>
      </c>
      <c r="ON258" s="51">
        <v>2.367484570752796E-2</v>
      </c>
      <c r="OO258" s="51">
        <v>2.8976180338276349E-3</v>
      </c>
      <c r="OP258" s="51">
        <v>2.6801438063931262E-3</v>
      </c>
      <c r="OQ258" s="51">
        <v>2.3943843461977188E-3</v>
      </c>
      <c r="OR258" s="51">
        <v>5.9237445489538527E-3</v>
      </c>
      <c r="OS258" s="51">
        <v>1.0155850490216046E-2</v>
      </c>
      <c r="OT258" s="51">
        <v>8.0259633865239766E-3</v>
      </c>
      <c r="OU258" s="51">
        <v>8.0096663452342426E-3</v>
      </c>
      <c r="OV258" s="51">
        <v>2.8676630632518954E-3</v>
      </c>
      <c r="OW258" s="51">
        <v>8.8181044821356675E-4</v>
      </c>
      <c r="OX258" s="51">
        <v>1.6734009341352208E-3</v>
      </c>
      <c r="OY258" s="51">
        <v>2.8689938693468053E-3</v>
      </c>
      <c r="OZ258" s="51">
        <v>6.4393161608716646E-3</v>
      </c>
      <c r="PA258" s="51">
        <v>2.229012835400074E-3</v>
      </c>
      <c r="PB258" s="51">
        <v>3.959570941197435E-3</v>
      </c>
      <c r="PC258" s="51">
        <v>4.0512403006904632E-3</v>
      </c>
      <c r="PD258" s="51">
        <v>3.4822916418495678E-4</v>
      </c>
      <c r="PE258" s="369">
        <v>7.6078789995704752E-3</v>
      </c>
      <c r="PF258" s="369">
        <v>1.6620170314346792E-2</v>
      </c>
      <c r="PG258" s="369">
        <v>4.2718867976373805E-3</v>
      </c>
      <c r="PH258" s="369">
        <v>1.0944035750841236E-2</v>
      </c>
      <c r="PI258" s="369">
        <v>8.4483905290237311E-3</v>
      </c>
      <c r="PJ258" s="369">
        <v>1.114769097094164E-2</v>
      </c>
      <c r="PK258" s="369">
        <v>8.0878240307550569E-3</v>
      </c>
      <c r="PL258" s="369">
        <v>8.382080973911233E-3</v>
      </c>
      <c r="PM258" s="369">
        <v>9.1178830570902182E-3</v>
      </c>
      <c r="PN258" s="369">
        <v>1.4504032732673561E-2</v>
      </c>
      <c r="PO258" s="369">
        <v>2.4184046409113324E-2</v>
      </c>
      <c r="PP258" s="369">
        <v>2.6327345527190401E-2</v>
      </c>
      <c r="PQ258" s="369">
        <v>0.17336782491919905</v>
      </c>
      <c r="PR258" s="369">
        <v>1.8526877937563333E-2</v>
      </c>
      <c r="PS258" s="369">
        <v>4.0877858674375829E-2</v>
      </c>
      <c r="PT258" s="369">
        <v>1.5341900223421049E-2</v>
      </c>
      <c r="PU258" s="369">
        <v>9.6971253271094567E-3</v>
      </c>
      <c r="PV258" s="369">
        <v>2.0143517571528526E-2</v>
      </c>
      <c r="PW258" s="369">
        <v>2.4554656312276497E-2</v>
      </c>
      <c r="PX258" s="369">
        <v>2.8482795281940163E-3</v>
      </c>
      <c r="PY258" s="369">
        <v>2.5950827047404065E-3</v>
      </c>
      <c r="PZ258" s="369">
        <v>2.4798656553028514E-3</v>
      </c>
      <c r="QA258" s="369">
        <v>6.121524965375812E-3</v>
      </c>
      <c r="QB258" s="369">
        <v>9.6864107410358172E-3</v>
      </c>
      <c r="QC258" s="369">
        <v>8.6281418639598054E-3</v>
      </c>
      <c r="QD258" s="369">
        <v>9.1700677712346235E-3</v>
      </c>
      <c r="QE258" s="369">
        <v>2.9315128757836347E-3</v>
      </c>
      <c r="QF258" s="369">
        <v>9.9716698227325716E-4</v>
      </c>
      <c r="QG258" s="369">
        <v>1.6648699572223327E-3</v>
      </c>
      <c r="QH258" s="369">
        <v>3.0977357457500207E-3</v>
      </c>
      <c r="QI258" s="369">
        <v>7.019183088045485E-3</v>
      </c>
      <c r="QJ258" s="369">
        <v>2.412790478805086E-3</v>
      </c>
      <c r="QK258" s="369">
        <v>4.4144778535513234E-3</v>
      </c>
      <c r="QL258" s="369">
        <v>4.2075002174583234E-3</v>
      </c>
      <c r="QM258" s="369">
        <v>3.3610736876182428E-4</v>
      </c>
      <c r="QN258" s="51">
        <v>7.9636764061068194E-3</v>
      </c>
      <c r="QO258" s="51">
        <v>1.3899417505909733E-2</v>
      </c>
      <c r="QP258" s="51">
        <v>4.3598888152397769E-3</v>
      </c>
      <c r="QQ258" s="51">
        <v>1.0970394408348164E-2</v>
      </c>
      <c r="QR258" s="51">
        <v>8.4957713635855636E-3</v>
      </c>
      <c r="QS258" s="51">
        <v>1.163615588865134E-2</v>
      </c>
      <c r="QT258" s="51">
        <v>8.2330522967145291E-3</v>
      </c>
      <c r="QU258" s="51">
        <v>7.8840517389494168E-3</v>
      </c>
      <c r="QV258" s="51">
        <v>9.1226311741631413E-3</v>
      </c>
      <c r="QW258" s="51">
        <v>1.5203000002201938E-2</v>
      </c>
      <c r="QX258" s="51">
        <v>2.4850547969896976E-2</v>
      </c>
      <c r="QY258" s="51">
        <v>2.6917792980784706E-2</v>
      </c>
      <c r="QZ258" s="51">
        <v>0.17598764353359739</v>
      </c>
      <c r="RA258" s="51">
        <v>1.8890286983621853E-2</v>
      </c>
      <c r="RB258" s="51">
        <v>4.3751645907262236E-2</v>
      </c>
      <c r="RC258" s="51">
        <v>1.6126966288894134E-2</v>
      </c>
      <c r="RD258" s="51">
        <v>9.3300794853037657E-3</v>
      </c>
      <c r="RE258" s="51">
        <v>2.0846595057253607E-2</v>
      </c>
      <c r="RF258" s="51">
        <v>2.5100152414869584E-2</v>
      </c>
      <c r="RG258" s="51">
        <v>2.9065271697248768E-3</v>
      </c>
      <c r="RH258" s="51">
        <v>2.6118257236170963E-3</v>
      </c>
      <c r="RI258" s="51">
        <v>2.6104315246732457E-3</v>
      </c>
      <c r="RJ258" s="51">
        <v>6.2930452977767509E-3</v>
      </c>
      <c r="RK258" s="51">
        <v>9.6290993449124323E-3</v>
      </c>
      <c r="RL258" s="51">
        <v>9.1113873385062806E-3</v>
      </c>
      <c r="RM258" s="51">
        <v>9.662975215073831E-3</v>
      </c>
      <c r="RN258" s="51">
        <v>2.9505256819996623E-3</v>
      </c>
      <c r="RO258" s="51">
        <v>1.1127867158335931E-3</v>
      </c>
      <c r="RP258" s="51">
        <v>1.6175821483708284E-3</v>
      </c>
      <c r="RQ258" s="51">
        <v>3.1679668469922449E-3</v>
      </c>
      <c r="RR258" s="51">
        <v>7.2401316866855725E-3</v>
      </c>
      <c r="RS258" s="51">
        <v>2.4779072024830994E-3</v>
      </c>
      <c r="RT258" s="51">
        <v>4.7850461942649273E-3</v>
      </c>
      <c r="RU258" s="51">
        <v>4.2974061518847896E-3</v>
      </c>
      <c r="RV258" s="51">
        <v>3.5856714560285802E-4</v>
      </c>
      <c r="RW258" s="369">
        <v>6.9858874704670781E-3</v>
      </c>
      <c r="RX258" s="369">
        <v>1.4421577319326011E-2</v>
      </c>
      <c r="RY258" s="369">
        <v>3.867991742362048E-3</v>
      </c>
      <c r="RZ258" s="369">
        <v>9.9432774738560069E-3</v>
      </c>
      <c r="SA258" s="369">
        <v>7.724056813665693E-3</v>
      </c>
      <c r="SB258" s="369">
        <v>1.0314999262379002E-2</v>
      </c>
      <c r="SC258" s="369">
        <v>7.5717748862498069E-3</v>
      </c>
      <c r="SD258" s="369">
        <v>7.9331603866271694E-3</v>
      </c>
      <c r="SE258" s="369">
        <v>8.5924270455407323E-3</v>
      </c>
      <c r="SF258" s="369">
        <v>1.379059967095494E-2</v>
      </c>
      <c r="SG258" s="369">
        <v>2.3366594158584626E-2</v>
      </c>
      <c r="SH258" s="369">
        <v>2.6605982578535466E-2</v>
      </c>
      <c r="SI258" s="369">
        <v>0.1672671127473033</v>
      </c>
      <c r="SJ258" s="369">
        <v>1.7241830411018892E-2</v>
      </c>
      <c r="SK258" s="369">
        <v>4.2802494478025518E-2</v>
      </c>
      <c r="SL258" s="369">
        <v>1.6601788094047411E-2</v>
      </c>
      <c r="SM258" s="369">
        <v>7.8523258708877702E-3</v>
      </c>
      <c r="SN258" s="369">
        <v>1.8857924589303996E-2</v>
      </c>
      <c r="SO258" s="369">
        <v>2.1131805576022688E-2</v>
      </c>
      <c r="SP258" s="369">
        <v>2.4345772783909547E-3</v>
      </c>
      <c r="SQ258" s="369">
        <v>2.1947562360329007E-3</v>
      </c>
      <c r="SR258" s="369">
        <v>2.2632262315620123E-3</v>
      </c>
      <c r="SS258" s="369">
        <v>5.4243501277654316E-3</v>
      </c>
      <c r="ST258" s="369">
        <v>9.4658644923831647E-3</v>
      </c>
      <c r="SU258" s="369">
        <v>7.4608314516921275E-3</v>
      </c>
      <c r="SV258" s="369">
        <v>8.2683302899619338E-3</v>
      </c>
      <c r="SW258" s="369">
        <v>2.4572258509581012E-3</v>
      </c>
      <c r="SX258" s="369">
        <v>7.7715155376482134E-4</v>
      </c>
      <c r="SY258" s="369">
        <v>1.2430918774667223E-3</v>
      </c>
      <c r="SZ258" s="369">
        <v>2.8508384021424019E-3</v>
      </c>
      <c r="TA258" s="369">
        <v>6.2220593190832306E-3</v>
      </c>
      <c r="TB258" s="369">
        <v>2.1934881884630867E-3</v>
      </c>
      <c r="TC258" s="369">
        <v>4.3900286801891114E-3</v>
      </c>
      <c r="TD258" s="369">
        <v>3.6548807659204448E-3</v>
      </c>
      <c r="TE258" s="369">
        <v>3.6652305236420764E-4</v>
      </c>
    </row>
    <row r="259" spans="1:525" x14ac:dyDescent="0.3">
      <c r="A259" s="369">
        <v>1.5211416548439305E-3</v>
      </c>
      <c r="B259" s="369">
        <v>7.1183855925442199E-3</v>
      </c>
      <c r="C259" s="369">
        <v>2.9585925881575963E-3</v>
      </c>
      <c r="D259" s="369">
        <v>4.2994394001601372E-3</v>
      </c>
      <c r="E259" s="369">
        <v>3.459131663253321E-3</v>
      </c>
      <c r="F259" s="369">
        <v>5.6963653737557487E-3</v>
      </c>
      <c r="G259" s="369">
        <v>8.5930644143319863E-3</v>
      </c>
      <c r="H259" s="369">
        <v>3.0341163562302015E-3</v>
      </c>
      <c r="I259" s="369">
        <v>8.2423931821035412E-3</v>
      </c>
      <c r="J259" s="369">
        <v>1.1356089339084939E-2</v>
      </c>
      <c r="K259" s="369">
        <v>7.7272119708307659E-3</v>
      </c>
      <c r="L259" s="369">
        <v>1.4178044954978705E-2</v>
      </c>
      <c r="M259" s="369">
        <v>6.8250934325669477E-2</v>
      </c>
      <c r="N259" s="369">
        <v>0.25016765685480646</v>
      </c>
      <c r="O259" s="369">
        <v>4.7661183621851656E-2</v>
      </c>
      <c r="P259" s="369">
        <v>1.8886631775765182E-2</v>
      </c>
      <c r="Q259" s="369">
        <v>1.1926088881356409E-2</v>
      </c>
      <c r="R259" s="369">
        <v>2.4755016577832252E-2</v>
      </c>
      <c r="S259" s="369">
        <v>2.3343849312864654E-2</v>
      </c>
      <c r="T259" s="369">
        <v>8.5155858847726917E-3</v>
      </c>
      <c r="U259" s="369">
        <v>7.5071260405430553E-3</v>
      </c>
      <c r="V259" s="369">
        <v>3.8201956657963115E-3</v>
      </c>
      <c r="W259" s="369">
        <v>5.6643232430452382E-3</v>
      </c>
      <c r="X259" s="369">
        <v>3.0278491155344683E-3</v>
      </c>
      <c r="Y259" s="369">
        <v>3.3758958767107958E-3</v>
      </c>
      <c r="Z259" s="369">
        <v>5.7309151734861261E-3</v>
      </c>
      <c r="AA259" s="369">
        <v>2.6054658352194792E-2</v>
      </c>
      <c r="AB259" s="369">
        <v>3.0562452523197016E-3</v>
      </c>
      <c r="AC259" s="369">
        <v>1.34764018883473E-3</v>
      </c>
      <c r="AD259" s="369">
        <v>1.1517958522055574E-2</v>
      </c>
      <c r="AE259" s="369">
        <v>1.1038881580144114E-2</v>
      </c>
      <c r="AF259" s="369">
        <v>5.125373528667437E-3</v>
      </c>
      <c r="AG259" s="369">
        <v>1.6906983333056205E-2</v>
      </c>
      <c r="AH259" s="369">
        <v>6.9999140762151933E-3</v>
      </c>
      <c r="AI259" s="369">
        <v>7.0433434492423873E-4</v>
      </c>
      <c r="AJ259" s="51">
        <v>1.5232211042351222E-3</v>
      </c>
      <c r="AK259" s="51">
        <v>6.8887263239059901E-3</v>
      </c>
      <c r="AL259" s="51">
        <v>3.1714746006781301E-3</v>
      </c>
      <c r="AM259" s="51">
        <v>4.6353556788804205E-3</v>
      </c>
      <c r="AN259" s="51">
        <v>3.4888421979923923E-3</v>
      </c>
      <c r="AO259" s="51">
        <v>6.3022934453385721E-3</v>
      </c>
      <c r="AP259" s="51">
        <v>9.1640459609456278E-3</v>
      </c>
      <c r="AQ259" s="51">
        <v>2.8861910243120513E-3</v>
      </c>
      <c r="AR259" s="51">
        <v>8.7657445149761804E-3</v>
      </c>
      <c r="AS259" s="51">
        <v>1.1921307171818652E-2</v>
      </c>
      <c r="AT259" s="51">
        <v>8.5180830606757588E-3</v>
      </c>
      <c r="AU259" s="51">
        <v>1.5551073594881018E-2</v>
      </c>
      <c r="AV259" s="51">
        <v>7.4059822121242361E-2</v>
      </c>
      <c r="AW259" s="51">
        <v>0.25384703895794053</v>
      </c>
      <c r="AX259" s="51">
        <v>4.9144999500626334E-2</v>
      </c>
      <c r="AY259" s="51">
        <v>2.0665879810087471E-2</v>
      </c>
      <c r="AZ259" s="51">
        <v>1.2282065536167956E-2</v>
      </c>
      <c r="BA259" s="51">
        <v>2.5782228100040248E-2</v>
      </c>
      <c r="BB259" s="51">
        <v>2.4469191291684966E-2</v>
      </c>
      <c r="BC259" s="51">
        <v>8.971577093995705E-3</v>
      </c>
      <c r="BD259" s="51">
        <v>7.8176872002287869E-3</v>
      </c>
      <c r="BE259" s="51">
        <v>4.0894240257519235E-3</v>
      </c>
      <c r="BF259" s="51">
        <v>6.2024201182499924E-3</v>
      </c>
      <c r="BG259" s="51">
        <v>3.1989376604022899E-3</v>
      </c>
      <c r="BH259" s="51">
        <v>3.6154921352930234E-3</v>
      </c>
      <c r="BI259" s="51">
        <v>6.5523460390776896E-3</v>
      </c>
      <c r="BJ259" s="51">
        <v>2.7716867664214547E-2</v>
      </c>
      <c r="BK259" s="51">
        <v>3.5553861569874992E-3</v>
      </c>
      <c r="BL259" s="51">
        <v>1.4933594680495389E-3</v>
      </c>
      <c r="BM259" s="51">
        <v>1.2475503490270833E-2</v>
      </c>
      <c r="BN259" s="51">
        <v>1.1685467233151992E-2</v>
      </c>
      <c r="BO259" s="51">
        <v>5.544197496064625E-3</v>
      </c>
      <c r="BP259" s="51">
        <v>1.802145911570309E-2</v>
      </c>
      <c r="BQ259" s="51">
        <v>7.6600163497485881E-3</v>
      </c>
      <c r="BR259" s="51">
        <v>6.5898294087415161E-4</v>
      </c>
      <c r="BS259" s="369">
        <v>1.6245208543883903E-3</v>
      </c>
      <c r="BT259" s="369">
        <v>7.5418027758592928E-3</v>
      </c>
      <c r="BU259" s="369">
        <v>3.2753776179970315E-3</v>
      </c>
      <c r="BV259" s="369">
        <v>4.7956883990820168E-3</v>
      </c>
      <c r="BW259" s="369">
        <v>3.5347029925972741E-3</v>
      </c>
      <c r="BX259" s="369">
        <v>6.5094921827873924E-3</v>
      </c>
      <c r="BY259" s="369">
        <v>9.411145278676248E-3</v>
      </c>
      <c r="BZ259" s="369">
        <v>3.0764982227665578E-3</v>
      </c>
      <c r="CA259" s="369">
        <v>8.8975232025899995E-3</v>
      </c>
      <c r="CB259" s="369">
        <v>1.2197487008685332E-2</v>
      </c>
      <c r="CC259" s="369">
        <v>8.3400764941911933E-3</v>
      </c>
      <c r="CD259" s="369">
        <v>1.5498800258133667E-2</v>
      </c>
      <c r="CE259" s="369">
        <v>7.3373934889397183E-2</v>
      </c>
      <c r="CF259" s="369">
        <v>0.25531973413289222</v>
      </c>
      <c r="CG259" s="369">
        <v>5.0641062074128475E-2</v>
      </c>
      <c r="CH259" s="369">
        <v>1.9680935983186654E-2</v>
      </c>
      <c r="CI259" s="369">
        <v>1.2659562292544004E-2</v>
      </c>
      <c r="CJ259" s="369">
        <v>2.6380252001527216E-2</v>
      </c>
      <c r="CK259" s="369">
        <v>2.4824280913414876E-2</v>
      </c>
      <c r="CL259" s="369">
        <v>9.0164718589288411E-3</v>
      </c>
      <c r="CM259" s="369">
        <v>7.7209502887849593E-3</v>
      </c>
      <c r="CN259" s="369">
        <v>4.0340767047246043E-3</v>
      </c>
      <c r="CO259" s="369">
        <v>6.1385581614279176E-3</v>
      </c>
      <c r="CP259" s="369">
        <v>3.1579915779718299E-3</v>
      </c>
      <c r="CQ259" s="369">
        <v>3.6159037337398755E-3</v>
      </c>
      <c r="CR259" s="369">
        <v>6.4337643017406002E-3</v>
      </c>
      <c r="CS259" s="369">
        <v>2.9225892257267776E-2</v>
      </c>
      <c r="CT259" s="369">
        <v>3.4691639572458181E-3</v>
      </c>
      <c r="CU259" s="369">
        <v>1.6051055016549703E-3</v>
      </c>
      <c r="CV259" s="369">
        <v>1.303084904913202E-2</v>
      </c>
      <c r="CW259" s="369">
        <v>1.2094827942368118E-2</v>
      </c>
      <c r="CX259" s="369">
        <v>5.997798706360009E-3</v>
      </c>
      <c r="CY259" s="369">
        <v>1.8637748931650003E-2</v>
      </c>
      <c r="CZ259" s="369">
        <v>7.8320269255366913E-3</v>
      </c>
      <c r="DA259" s="369">
        <v>5.6380802202516116E-4</v>
      </c>
      <c r="DB259" s="51">
        <v>1.6456115751636972E-3</v>
      </c>
      <c r="DC259" s="51">
        <v>7.7510862600311059E-3</v>
      </c>
      <c r="DD259" s="51">
        <v>3.3917814102135571E-3</v>
      </c>
      <c r="DE259" s="51">
        <v>4.8812596279343128E-3</v>
      </c>
      <c r="DF259" s="51">
        <v>3.6418225385772551E-3</v>
      </c>
      <c r="DG259" s="51">
        <v>7.1248795319378217E-3</v>
      </c>
      <c r="DH259" s="51">
        <v>9.4943896953325595E-3</v>
      </c>
      <c r="DI259" s="51">
        <v>3.4147190754801504E-3</v>
      </c>
      <c r="DJ259" s="51">
        <v>9.3953322322592875E-3</v>
      </c>
      <c r="DK259" s="51">
        <v>1.2805781783207737E-2</v>
      </c>
      <c r="DL259" s="51">
        <v>8.7768589969139561E-3</v>
      </c>
      <c r="DM259" s="51">
        <v>1.6064279317357967E-2</v>
      </c>
      <c r="DN259" s="51">
        <v>7.4276366672742872E-2</v>
      </c>
      <c r="DO259" s="51">
        <v>0.2559534043480271</v>
      </c>
      <c r="DP259" s="51">
        <v>5.0897917144138244E-2</v>
      </c>
      <c r="DQ259" s="51">
        <v>2.1563466852155159E-2</v>
      </c>
      <c r="DR259" s="51">
        <v>1.2873267338468641E-2</v>
      </c>
      <c r="DS259" s="51">
        <v>2.7448285633289354E-2</v>
      </c>
      <c r="DT259" s="51">
        <v>2.4128029013890519E-2</v>
      </c>
      <c r="DU259" s="51">
        <v>9.0133682914994729E-3</v>
      </c>
      <c r="DV259" s="51">
        <v>8.1044103736522301E-3</v>
      </c>
      <c r="DW259" s="51">
        <v>4.116885050966506E-3</v>
      </c>
      <c r="DX259" s="51">
        <v>6.3198763471217067E-3</v>
      </c>
      <c r="DY259" s="51">
        <v>3.4150028035709154E-3</v>
      </c>
      <c r="DZ259" s="51">
        <v>3.7902187217543808E-3</v>
      </c>
      <c r="EA259" s="51">
        <v>6.6717798019874314E-3</v>
      </c>
      <c r="EB259" s="51">
        <v>3.1504143638857965E-2</v>
      </c>
      <c r="EC259" s="51">
        <v>3.5549791925997601E-3</v>
      </c>
      <c r="ED259" s="51">
        <v>1.8193477280916603E-3</v>
      </c>
      <c r="EE259" s="51">
        <v>1.3365908681032415E-2</v>
      </c>
      <c r="EF259" s="51">
        <v>1.2654495422481522E-2</v>
      </c>
      <c r="EG259" s="51">
        <v>6.0482131848495413E-3</v>
      </c>
      <c r="EH259" s="51">
        <v>1.9621681846132603E-2</v>
      </c>
      <c r="EI259" s="51">
        <v>8.062307895779313E-3</v>
      </c>
      <c r="EJ259" s="51">
        <v>6.910537567901457E-4</v>
      </c>
      <c r="EK259" s="369">
        <v>1.7127377329713496E-3</v>
      </c>
      <c r="EL259" s="369">
        <v>7.1578254267122216E-3</v>
      </c>
      <c r="EM259" s="369">
        <v>3.4161457948681793E-3</v>
      </c>
      <c r="EN259" s="369">
        <v>5.4165922115008217E-3</v>
      </c>
      <c r="EO259" s="369">
        <v>4.0563169740863375E-3</v>
      </c>
      <c r="EP259" s="369">
        <v>6.9711359589896072E-3</v>
      </c>
      <c r="EQ259" s="369">
        <v>9.8568686668999098E-3</v>
      </c>
      <c r="ER259" s="369">
        <v>3.6635938517614389E-3</v>
      </c>
      <c r="ES259" s="369">
        <v>9.7932764671294515E-3</v>
      </c>
      <c r="ET259" s="369">
        <v>1.3745158514649252E-2</v>
      </c>
      <c r="EU259" s="369">
        <v>9.3197770727868213E-3</v>
      </c>
      <c r="EV259" s="369">
        <v>1.662893685700851E-2</v>
      </c>
      <c r="EW259" s="369">
        <v>8.122079496349642E-2</v>
      </c>
      <c r="EX259" s="369">
        <v>0.27165514806765689</v>
      </c>
      <c r="EY259" s="369">
        <v>5.327892017728849E-2</v>
      </c>
      <c r="EZ259" s="369">
        <v>2.0554866288162339E-2</v>
      </c>
      <c r="FA259" s="369">
        <v>1.3841979468398316E-2</v>
      </c>
      <c r="FB259" s="369">
        <v>2.8017087081613296E-2</v>
      </c>
      <c r="FC259" s="369">
        <v>2.5350844390947348E-2</v>
      </c>
      <c r="FD259" s="369">
        <v>9.2434993132597242E-3</v>
      </c>
      <c r="FE259" s="369">
        <v>8.5677824372375096E-3</v>
      </c>
      <c r="FF259" s="369">
        <v>4.2601981175565216E-3</v>
      </c>
      <c r="FG259" s="369">
        <v>6.4096445436618585E-3</v>
      </c>
      <c r="FH259" s="369">
        <v>3.5956876925781435E-3</v>
      </c>
      <c r="FI259" s="369">
        <v>3.8839191704188418E-3</v>
      </c>
      <c r="FJ259" s="369">
        <v>6.7656661614349193E-3</v>
      </c>
      <c r="FK259" s="369">
        <v>3.6543225003217404E-2</v>
      </c>
      <c r="FL259" s="369">
        <v>3.7615407098453893E-3</v>
      </c>
      <c r="FM259" s="369">
        <v>1.8704675660156718E-3</v>
      </c>
      <c r="FN259" s="369">
        <v>1.4293017629759023E-2</v>
      </c>
      <c r="FO259" s="369">
        <v>1.2760494219644047E-2</v>
      </c>
      <c r="FP259" s="369">
        <v>6.1388807611836276E-3</v>
      </c>
      <c r="FQ259" s="369">
        <v>1.9908418367522284E-2</v>
      </c>
      <c r="FR259" s="369">
        <v>8.8976602331896949E-3</v>
      </c>
      <c r="FS259" s="369">
        <v>7.2930741871279122E-4</v>
      </c>
      <c r="FT259" s="51">
        <v>1.8772520513274712E-3</v>
      </c>
      <c r="FU259" s="51">
        <v>6.0764241634021906E-3</v>
      </c>
      <c r="FV259" s="51">
        <v>3.7067535683596173E-3</v>
      </c>
      <c r="FW259" s="51">
        <v>6.3585915797274104E-3</v>
      </c>
      <c r="FX259" s="51">
        <v>4.586636330477744E-3</v>
      </c>
      <c r="FY259" s="51">
        <v>7.3536232272749828E-3</v>
      </c>
      <c r="FZ259" s="51">
        <v>1.0749610497875022E-2</v>
      </c>
      <c r="GA259" s="51">
        <v>3.7343939662723333E-3</v>
      </c>
      <c r="GB259" s="51">
        <v>1.0083569013676118E-2</v>
      </c>
      <c r="GC259" s="51">
        <v>1.4827704494989439E-2</v>
      </c>
      <c r="GD259" s="51">
        <v>1.0471719897353036E-2</v>
      </c>
      <c r="GE259" s="51">
        <v>1.7888630970741046E-2</v>
      </c>
      <c r="GF259" s="51">
        <v>8.5214762902561914E-2</v>
      </c>
      <c r="GG259" s="51">
        <v>0.29265839049047732</v>
      </c>
      <c r="GH259" s="51">
        <v>5.5096687367220169E-2</v>
      </c>
      <c r="GI259" s="51">
        <v>2.5504389382405984E-2</v>
      </c>
      <c r="GJ259" s="51">
        <v>1.4943852362147609E-2</v>
      </c>
      <c r="GK259" s="51">
        <v>3.0257737203592983E-2</v>
      </c>
      <c r="GL259" s="51">
        <v>2.7280742567239884E-2</v>
      </c>
      <c r="GM259" s="51">
        <v>1.0188717060777647E-2</v>
      </c>
      <c r="GN259" s="51">
        <v>8.8402203283060067E-3</v>
      </c>
      <c r="GO259" s="51">
        <v>4.7946330858579739E-3</v>
      </c>
      <c r="GP259" s="51">
        <v>6.5490791714499473E-3</v>
      </c>
      <c r="GQ259" s="51">
        <v>4.025572717968425E-3</v>
      </c>
      <c r="GR259" s="51">
        <v>4.2390132843553767E-3</v>
      </c>
      <c r="GS259" s="51">
        <v>7.422990656085272E-3</v>
      </c>
      <c r="GT259" s="51">
        <v>4.2638630476423967E-2</v>
      </c>
      <c r="GU259" s="51">
        <v>3.8959461056960595E-3</v>
      </c>
      <c r="GV259" s="51">
        <v>1.9301471783918802E-3</v>
      </c>
      <c r="GW259" s="51">
        <v>1.504294757909555E-2</v>
      </c>
      <c r="GX259" s="51">
        <v>1.389247573328845E-2</v>
      </c>
      <c r="GY259" s="51">
        <v>6.0007296991899028E-3</v>
      </c>
      <c r="GZ259" s="51">
        <v>2.0233699193243419E-2</v>
      </c>
      <c r="HA259" s="51">
        <v>9.7560277973444565E-3</v>
      </c>
      <c r="HB259" s="51">
        <v>6.2110007151633222E-4</v>
      </c>
      <c r="HC259" s="369">
        <v>1.8676450978757689E-3</v>
      </c>
      <c r="HD259" s="369">
        <v>6.5728500415970096E-3</v>
      </c>
      <c r="HE259" s="369">
        <v>3.5079776221086699E-3</v>
      </c>
      <c r="HF259" s="369">
        <v>6.145469539844026E-3</v>
      </c>
      <c r="HG259" s="369">
        <v>5.0305069383152785E-3</v>
      </c>
      <c r="HH259" s="369">
        <v>6.5627705751542245E-3</v>
      </c>
      <c r="HI259" s="369">
        <v>9.7445102605436852E-3</v>
      </c>
      <c r="HJ259" s="369">
        <v>4.4992617963796177E-3</v>
      </c>
      <c r="HK259" s="369">
        <v>9.3692382954855356E-3</v>
      </c>
      <c r="HL259" s="369">
        <v>1.3849261963361333E-2</v>
      </c>
      <c r="HM259" s="369">
        <v>1.0280152345254262E-2</v>
      </c>
      <c r="HN259" s="369">
        <v>1.6554866447408556E-2</v>
      </c>
      <c r="HO259" s="369">
        <v>8.4004924634991832E-2</v>
      </c>
      <c r="HP259" s="369">
        <v>0.29402208376877959</v>
      </c>
      <c r="HQ259" s="369">
        <v>5.3506996850640309E-2</v>
      </c>
      <c r="HR259" s="369">
        <v>2.3279233330655839E-2</v>
      </c>
      <c r="HS259" s="369">
        <v>1.6017205575201615E-2</v>
      </c>
      <c r="HT259" s="369">
        <v>3.0917238244890944E-2</v>
      </c>
      <c r="HU259" s="369">
        <v>2.5719112777802897E-2</v>
      </c>
      <c r="HV259" s="369">
        <v>9.3138789685306405E-3</v>
      </c>
      <c r="HW259" s="369">
        <v>7.6485341872625165E-3</v>
      </c>
      <c r="HX259" s="369">
        <v>4.3946130753371136E-3</v>
      </c>
      <c r="HY259" s="369">
        <v>6.6026591024030464E-3</v>
      </c>
      <c r="HZ259" s="369">
        <v>4.2536706628111725E-3</v>
      </c>
      <c r="IA259" s="369">
        <v>4.3887945466399465E-3</v>
      </c>
      <c r="IB259" s="369">
        <v>7.7282188976998505E-3</v>
      </c>
      <c r="IC259" s="369">
        <v>3.974817858331664E-2</v>
      </c>
      <c r="ID259" s="369">
        <v>3.8121548264870887E-3</v>
      </c>
      <c r="IE259" s="369">
        <v>1.8665701492976794E-3</v>
      </c>
      <c r="IF259" s="369">
        <v>1.5239965297851984E-2</v>
      </c>
      <c r="IG259" s="369">
        <v>1.3623450475867306E-2</v>
      </c>
      <c r="IH259" s="369">
        <v>6.2848559410347499E-3</v>
      </c>
      <c r="II259" s="369">
        <v>2.0916650304046425E-2</v>
      </c>
      <c r="IJ259" s="369">
        <v>9.7847840666839339E-3</v>
      </c>
      <c r="IK259" s="369">
        <v>5.3865013992874416E-4</v>
      </c>
      <c r="IL259" s="51">
        <v>1.8771781753326373E-3</v>
      </c>
      <c r="IM259" s="51">
        <v>6.296257738514251E-3</v>
      </c>
      <c r="IN259" s="51">
        <v>3.3135417331072782E-3</v>
      </c>
      <c r="IO259" s="51">
        <v>5.9267111445985973E-3</v>
      </c>
      <c r="IP259" s="51">
        <v>4.8240599851053249E-3</v>
      </c>
      <c r="IQ259" s="51">
        <v>6.7343891525759002E-3</v>
      </c>
      <c r="IR259" s="51">
        <v>9.7809868811517854E-3</v>
      </c>
      <c r="IS259" s="51">
        <v>5.1282981297884507E-3</v>
      </c>
      <c r="IT259" s="51">
        <v>9.5273364884559692E-3</v>
      </c>
      <c r="IU259" s="51">
        <v>1.3783265753736807E-2</v>
      </c>
      <c r="IV259" s="51">
        <v>1.0840996963051932E-2</v>
      </c>
      <c r="IW259" s="51">
        <v>1.6199855065695601E-2</v>
      </c>
      <c r="IX259" s="51">
        <v>8.7766598308204963E-2</v>
      </c>
      <c r="IY259" s="51">
        <v>0.30239020059323607</v>
      </c>
      <c r="IZ259" s="51">
        <v>5.3805993961367302E-2</v>
      </c>
      <c r="JA259" s="51">
        <v>2.0846592486969684E-2</v>
      </c>
      <c r="JB259" s="51">
        <v>1.6422370802820024E-2</v>
      </c>
      <c r="JC259" s="51">
        <v>3.030577380809819E-2</v>
      </c>
      <c r="JD259" s="51">
        <v>2.6565345129877536E-2</v>
      </c>
      <c r="JE259" s="51">
        <v>9.052499841336643E-3</v>
      </c>
      <c r="JF259" s="51">
        <v>7.423474570016058E-3</v>
      </c>
      <c r="JG259" s="51">
        <v>4.1174473263043358E-3</v>
      </c>
      <c r="JH259" s="51">
        <v>6.5968516341224203E-3</v>
      </c>
      <c r="JI259" s="51">
        <v>4.4561614872554757E-3</v>
      </c>
      <c r="JJ259" s="51">
        <v>4.4724335337965838E-3</v>
      </c>
      <c r="JK259" s="51">
        <v>7.6963663541316655E-3</v>
      </c>
      <c r="JL259" s="51">
        <v>3.8518423845241609E-2</v>
      </c>
      <c r="JM259" s="51">
        <v>3.8617796317485936E-3</v>
      </c>
      <c r="JN259" s="51">
        <v>1.9002984444092921E-3</v>
      </c>
      <c r="JO259" s="51">
        <v>1.5009342424854726E-2</v>
      </c>
      <c r="JP259" s="51">
        <v>1.3651272376181033E-2</v>
      </c>
      <c r="JQ259" s="51">
        <v>6.2498131252435186E-3</v>
      </c>
      <c r="JR259" s="51">
        <v>2.1173281672906066E-2</v>
      </c>
      <c r="JS259" s="51">
        <v>9.7808419698329901E-3</v>
      </c>
      <c r="JT259" s="51">
        <v>5.8482187833424574E-4</v>
      </c>
      <c r="JU259" s="369">
        <v>1.7849285634562865E-3</v>
      </c>
      <c r="JV259" s="369">
        <v>6.3915310897304034E-3</v>
      </c>
      <c r="JW259" s="369">
        <v>3.4248460698368326E-3</v>
      </c>
      <c r="JX259" s="369">
        <v>6.2524461697377794E-3</v>
      </c>
      <c r="JY259" s="369">
        <v>4.8210267062669607E-3</v>
      </c>
      <c r="JZ259" s="369">
        <v>6.9041264965059371E-3</v>
      </c>
      <c r="KA259" s="369">
        <v>1.0011154215404576E-2</v>
      </c>
      <c r="KB259" s="369">
        <v>3.8935617345905874E-3</v>
      </c>
      <c r="KC259" s="369">
        <v>9.5518135567868208E-3</v>
      </c>
      <c r="KD259" s="369">
        <v>1.3621744237355885E-2</v>
      </c>
      <c r="KE259" s="369">
        <v>1.0620830341571038E-2</v>
      </c>
      <c r="KF259" s="369">
        <v>1.674013361383607E-2</v>
      </c>
      <c r="KG259" s="369">
        <v>9.2464574127767415E-2</v>
      </c>
      <c r="KH259" s="369">
        <v>0.31518036349836431</v>
      </c>
      <c r="KI259" s="369">
        <v>5.7901020068729679E-2</v>
      </c>
      <c r="KJ259" s="369">
        <v>2.3195583613646376E-2</v>
      </c>
      <c r="KK259" s="369">
        <v>1.8000115004504158E-2</v>
      </c>
      <c r="KL259" s="369">
        <v>3.2209472794958116E-2</v>
      </c>
      <c r="KM259" s="369">
        <v>2.9627641486248021E-2</v>
      </c>
      <c r="KN259" s="369">
        <v>8.8524232413402151E-3</v>
      </c>
      <c r="KO259" s="369">
        <v>7.6988790821582651E-3</v>
      </c>
      <c r="KP259" s="369">
        <v>4.3106721352576876E-3</v>
      </c>
      <c r="KQ259" s="369">
        <v>6.8032854930150533E-3</v>
      </c>
      <c r="KR259" s="369">
        <v>4.2123301459323133E-3</v>
      </c>
      <c r="KS259" s="369">
        <v>4.7917010246200549E-3</v>
      </c>
      <c r="KT259" s="369">
        <v>8.6309427174095441E-3</v>
      </c>
      <c r="KU259" s="369">
        <v>3.9104509995859134E-2</v>
      </c>
      <c r="KV259" s="369">
        <v>3.6664228892629921E-3</v>
      </c>
      <c r="KW259" s="369">
        <v>1.9707625622137691E-3</v>
      </c>
      <c r="KX259" s="369">
        <v>1.541377204098807E-2</v>
      </c>
      <c r="KY259" s="369">
        <v>1.4875500342614653E-2</v>
      </c>
      <c r="KZ259" s="369">
        <v>7.3900088728534492E-3</v>
      </c>
      <c r="LA259" s="369">
        <v>2.260587834375313E-2</v>
      </c>
      <c r="LB259" s="369">
        <v>1.0744905969436527E-2</v>
      </c>
      <c r="LC259" s="369">
        <v>6.5183167895122094E-4</v>
      </c>
      <c r="LD259" s="51">
        <v>1.9220949154529379E-3</v>
      </c>
      <c r="LE259" s="51">
        <v>7.0570382428548767E-3</v>
      </c>
      <c r="LF259" s="51">
        <v>3.6269988435672041E-3</v>
      </c>
      <c r="LG259" s="51">
        <v>6.1195272622956128E-3</v>
      </c>
      <c r="LH259" s="51">
        <v>5.091533713016883E-3</v>
      </c>
      <c r="LI259" s="51">
        <v>7.1791311169596035E-3</v>
      </c>
      <c r="LJ259" s="51">
        <v>1.0308780856619987E-2</v>
      </c>
      <c r="LK259" s="51">
        <v>3.6359231578941102E-3</v>
      </c>
      <c r="LL259" s="51">
        <v>9.8550216876455796E-3</v>
      </c>
      <c r="LM259" s="51">
        <v>1.3683245312762875E-2</v>
      </c>
      <c r="LN259" s="51">
        <v>1.0784588397158429E-2</v>
      </c>
      <c r="LO259" s="51">
        <v>1.6824308718599107E-2</v>
      </c>
      <c r="LP259" s="51">
        <v>9.7852883786429923E-2</v>
      </c>
      <c r="LQ259" s="51">
        <v>0.32943113188396439</v>
      </c>
      <c r="LR259" s="51">
        <v>6.0316567335812372E-2</v>
      </c>
      <c r="LS259" s="51">
        <v>2.4005189970747669E-2</v>
      </c>
      <c r="LT259" s="51">
        <v>2.0611597196937947E-2</v>
      </c>
      <c r="LU259" s="51">
        <v>3.4008026520735521E-2</v>
      </c>
      <c r="LV259" s="51">
        <v>3.1898234196534613E-2</v>
      </c>
      <c r="LW259" s="51">
        <v>8.7733779297028882E-3</v>
      </c>
      <c r="LX259" s="51">
        <v>8.3199265427561595E-3</v>
      </c>
      <c r="LY259" s="51">
        <v>4.751849488436757E-3</v>
      </c>
      <c r="LZ259" s="51">
        <v>7.0698638657478987E-3</v>
      </c>
      <c r="MA259" s="51">
        <v>4.0271929799498554E-3</v>
      </c>
      <c r="MB259" s="51">
        <v>5.1682738774171434E-3</v>
      </c>
      <c r="MC259" s="51">
        <v>9.6716802922203089E-3</v>
      </c>
      <c r="MD259" s="51">
        <v>4.0675901956549562E-2</v>
      </c>
      <c r="ME259" s="51">
        <v>3.9168068644623777E-3</v>
      </c>
      <c r="MF259" s="51">
        <v>2.3342409810144771E-3</v>
      </c>
      <c r="MG259" s="51">
        <v>1.627050310976761E-2</v>
      </c>
      <c r="MH259" s="51">
        <v>1.6336087194566893E-2</v>
      </c>
      <c r="MI259" s="51">
        <v>8.4712376786389466E-3</v>
      </c>
      <c r="MJ259" s="51">
        <v>2.388790180901549E-2</v>
      </c>
      <c r="MK259" s="51">
        <v>1.1778101408614877E-2</v>
      </c>
      <c r="ML259" s="51">
        <v>7.3531477951604919E-4</v>
      </c>
      <c r="MM259" s="369">
        <v>1.9311205491810708E-3</v>
      </c>
      <c r="MN259" s="369">
        <v>6.5755708683713629E-3</v>
      </c>
      <c r="MO259" s="369">
        <v>3.8189103291039459E-3</v>
      </c>
      <c r="MP259" s="369">
        <v>6.6270115374405403E-3</v>
      </c>
      <c r="MQ259" s="369">
        <v>5.0742950787673984E-3</v>
      </c>
      <c r="MR259" s="369">
        <v>7.5811053780870724E-3</v>
      </c>
      <c r="MS259" s="369">
        <v>1.0586794587075867E-2</v>
      </c>
      <c r="MT259" s="369">
        <v>3.861995887026935E-3</v>
      </c>
      <c r="MU259" s="369">
        <v>1.0379376250594586E-2</v>
      </c>
      <c r="MV259" s="369">
        <v>1.4053658599513918E-2</v>
      </c>
      <c r="MW259" s="369">
        <v>1.1425792434894499E-2</v>
      </c>
      <c r="MX259" s="369">
        <v>1.7930596013874169E-2</v>
      </c>
      <c r="MY259" s="369">
        <v>0.10095052181472546</v>
      </c>
      <c r="MZ259" s="369">
        <v>0.34871373159029823</v>
      </c>
      <c r="NA259" s="369">
        <v>6.2356742347546804E-2</v>
      </c>
      <c r="NB259" s="369">
        <v>2.6496408694597622E-2</v>
      </c>
      <c r="NC259" s="369">
        <v>2.2567543124824396E-2</v>
      </c>
      <c r="ND259" s="369">
        <v>3.6100144048050037E-2</v>
      </c>
      <c r="NE259" s="369">
        <v>3.2728609715539911E-2</v>
      </c>
      <c r="NF259" s="369">
        <v>8.6937736383162489E-3</v>
      </c>
      <c r="NG259" s="369">
        <v>8.8229879659549523E-3</v>
      </c>
      <c r="NH259" s="369">
        <v>4.9538567572639152E-3</v>
      </c>
      <c r="NI259" s="369">
        <v>7.7123060026661272E-3</v>
      </c>
      <c r="NJ259" s="369">
        <v>3.7970374010654513E-3</v>
      </c>
      <c r="NK259" s="369">
        <v>5.2824365385281289E-3</v>
      </c>
      <c r="NL259" s="369">
        <v>1.0253763944365349E-2</v>
      </c>
      <c r="NM259" s="369">
        <v>4.2060694668708952E-2</v>
      </c>
      <c r="NN259" s="369">
        <v>4.0081042043908013E-3</v>
      </c>
      <c r="NO259" s="369">
        <v>2.4721217083488777E-3</v>
      </c>
      <c r="NP259" s="369">
        <v>1.691934119330131E-2</v>
      </c>
      <c r="NQ259" s="369">
        <v>1.6552603726303041E-2</v>
      </c>
      <c r="NR259" s="369">
        <v>9.3398318979737039E-3</v>
      </c>
      <c r="NS259" s="369">
        <v>2.4449015228367454E-2</v>
      </c>
      <c r="NT259" s="369">
        <v>1.2624320842455523E-2</v>
      </c>
      <c r="NU259" s="369">
        <v>8.7122096076022075E-4</v>
      </c>
      <c r="NV259" s="51">
        <v>2.0531024313978404E-3</v>
      </c>
      <c r="NW259" s="51">
        <v>7.3615630992225779E-3</v>
      </c>
      <c r="NX259" s="51">
        <v>3.9732773272299193E-3</v>
      </c>
      <c r="NY259" s="51">
        <v>7.027595524774932E-3</v>
      </c>
      <c r="NZ259" s="51">
        <v>5.4174255305262913E-3</v>
      </c>
      <c r="OA259" s="51">
        <v>8.1476828406192008E-3</v>
      </c>
      <c r="OB259" s="51">
        <v>1.0799406506844623E-2</v>
      </c>
      <c r="OC259" s="51">
        <v>3.6930254833619932E-3</v>
      </c>
      <c r="OD259" s="51">
        <v>1.0790753517723054E-2</v>
      </c>
      <c r="OE259" s="51">
        <v>1.4753359114636082E-2</v>
      </c>
      <c r="OF259" s="51">
        <v>1.2393513152650517E-2</v>
      </c>
      <c r="OG259" s="51">
        <v>1.8687794808456077E-2</v>
      </c>
      <c r="OH259" s="51">
        <v>0.10693626738934389</v>
      </c>
      <c r="OI259" s="51">
        <v>0.37271668421202309</v>
      </c>
      <c r="OJ259" s="51">
        <v>6.4471939531791894E-2</v>
      </c>
      <c r="OK259" s="51">
        <v>3.0904504429217279E-2</v>
      </c>
      <c r="OL259" s="51">
        <v>2.5080097443591225E-2</v>
      </c>
      <c r="OM259" s="51">
        <v>3.9767809323949355E-2</v>
      </c>
      <c r="ON259" s="51">
        <v>3.2629009690066768E-2</v>
      </c>
      <c r="OO259" s="51">
        <v>8.8647974377279413E-3</v>
      </c>
      <c r="OP259" s="51">
        <v>8.9237216325277098E-3</v>
      </c>
      <c r="OQ259" s="51">
        <v>5.5097441491985168E-3</v>
      </c>
      <c r="OR259" s="51">
        <v>8.352088388839371E-3</v>
      </c>
      <c r="OS259" s="51">
        <v>4.0232821197891391E-3</v>
      </c>
      <c r="OT259" s="51">
        <v>5.7349033005141279E-3</v>
      </c>
      <c r="OU259" s="51">
        <v>1.0879778057242587E-2</v>
      </c>
      <c r="OV259" s="51">
        <v>4.3372301916076064E-2</v>
      </c>
      <c r="OW259" s="51">
        <v>4.0232927295970273E-3</v>
      </c>
      <c r="OX259" s="51">
        <v>2.6676192863782275E-3</v>
      </c>
      <c r="OY259" s="51">
        <v>1.8365180023195524E-2</v>
      </c>
      <c r="OZ259" s="51">
        <v>1.7894273561299984E-2</v>
      </c>
      <c r="PA259" s="51">
        <v>1.118877194265409E-2</v>
      </c>
      <c r="PB259" s="51">
        <v>2.5698506497101013E-2</v>
      </c>
      <c r="PC259" s="51">
        <v>1.3795860307297094E-2</v>
      </c>
      <c r="PD259" s="51">
        <v>1.1133167710769842E-3</v>
      </c>
      <c r="PE259" s="369">
        <v>2.0507576843336412E-3</v>
      </c>
      <c r="PF259" s="369">
        <v>8.5690244224122317E-3</v>
      </c>
      <c r="PG259" s="369">
        <v>4.0130302936581645E-3</v>
      </c>
      <c r="PH259" s="369">
        <v>6.7476054156028944E-3</v>
      </c>
      <c r="PI259" s="369">
        <v>5.4007881714198984E-3</v>
      </c>
      <c r="PJ259" s="369">
        <v>7.8458577963969704E-3</v>
      </c>
      <c r="PK259" s="369">
        <v>1.0705378962611638E-2</v>
      </c>
      <c r="PL259" s="369">
        <v>4.2262641194307487E-3</v>
      </c>
      <c r="PM259" s="369">
        <v>1.1148141679317285E-2</v>
      </c>
      <c r="PN259" s="369">
        <v>1.3604519988527602E-2</v>
      </c>
      <c r="PO259" s="369">
        <v>1.2311145679837401E-2</v>
      </c>
      <c r="PP259" s="369">
        <v>1.8641994600166446E-2</v>
      </c>
      <c r="PQ259" s="369">
        <v>0.10869309215272413</v>
      </c>
      <c r="PR259" s="369">
        <v>0.38946447772423121</v>
      </c>
      <c r="PS259" s="369">
        <v>6.6302181236726473E-2</v>
      </c>
      <c r="PT259" s="369">
        <v>3.2720706661444075E-2</v>
      </c>
      <c r="PU259" s="369">
        <v>2.9964276014307546E-2</v>
      </c>
      <c r="PV259" s="369">
        <v>4.2753965052150671E-2</v>
      </c>
      <c r="PW259" s="369">
        <v>3.3294218957439094E-2</v>
      </c>
      <c r="PX259" s="369">
        <v>9.0739313303704085E-3</v>
      </c>
      <c r="PY259" s="369">
        <v>8.3927473679017497E-3</v>
      </c>
      <c r="PZ259" s="369">
        <v>5.8455355148478343E-3</v>
      </c>
      <c r="QA259" s="369">
        <v>8.9390444701205416E-3</v>
      </c>
      <c r="QB259" s="369">
        <v>3.9152369819254003E-3</v>
      </c>
      <c r="QC259" s="369">
        <v>6.1883928290967592E-3</v>
      </c>
      <c r="QD259" s="369">
        <v>1.1450689353000931E-2</v>
      </c>
      <c r="QE259" s="369">
        <v>4.5407433391467127E-2</v>
      </c>
      <c r="QF259" s="369">
        <v>4.6624652423507022E-3</v>
      </c>
      <c r="QG259" s="369">
        <v>2.7500346947546984E-3</v>
      </c>
      <c r="QH259" s="369">
        <v>2.1107980988633108E-2</v>
      </c>
      <c r="QI259" s="369">
        <v>2.0313661273583541E-2</v>
      </c>
      <c r="QJ259" s="369">
        <v>1.297452911286133E-2</v>
      </c>
      <c r="QK259" s="369">
        <v>2.7801260981185301E-2</v>
      </c>
      <c r="QL259" s="369">
        <v>1.6240489674921768E-2</v>
      </c>
      <c r="QM259" s="369">
        <v>8.7741819357196188E-4</v>
      </c>
      <c r="QN259" s="51">
        <v>2.1438704083967617E-3</v>
      </c>
      <c r="QO259" s="51">
        <v>7.4546700518927748E-3</v>
      </c>
      <c r="QP259" s="51">
        <v>4.2260653071731439E-3</v>
      </c>
      <c r="QQ259" s="51">
        <v>7.0266697093738419E-3</v>
      </c>
      <c r="QR259" s="51">
        <v>5.4929837191014476E-3</v>
      </c>
      <c r="QS259" s="51">
        <v>7.8842475016677252E-3</v>
      </c>
      <c r="QT259" s="51">
        <v>1.0960724575365862E-2</v>
      </c>
      <c r="QU259" s="51">
        <v>3.6478273596049536E-3</v>
      </c>
      <c r="QV259" s="51">
        <v>1.1320182505107131E-2</v>
      </c>
      <c r="QW259" s="51">
        <v>1.3874864825367997E-2</v>
      </c>
      <c r="QX259" s="51">
        <v>1.2882551018924453E-2</v>
      </c>
      <c r="QY259" s="51">
        <v>1.8502715129959782E-2</v>
      </c>
      <c r="QZ259" s="51">
        <v>0.10916959611895732</v>
      </c>
      <c r="RA259" s="51">
        <v>0.40082951808221251</v>
      </c>
      <c r="RB259" s="51">
        <v>6.9859949241763628E-2</v>
      </c>
      <c r="RC259" s="51">
        <v>3.363658848481272E-2</v>
      </c>
      <c r="RD259" s="51">
        <v>3.0322263769003065E-2</v>
      </c>
      <c r="RE259" s="51">
        <v>4.4731989301805206E-2</v>
      </c>
      <c r="RF259" s="51">
        <v>3.3640675250835521E-2</v>
      </c>
      <c r="RG259" s="51">
        <v>9.5518521739142281E-3</v>
      </c>
      <c r="RH259" s="51">
        <v>8.0824824360501146E-3</v>
      </c>
      <c r="RI259" s="51">
        <v>6.213850259630351E-3</v>
      </c>
      <c r="RJ259" s="51">
        <v>9.6519539616998062E-3</v>
      </c>
      <c r="RK259" s="51">
        <v>3.9324462851402899E-3</v>
      </c>
      <c r="RL259" s="51">
        <v>6.5887934100469442E-3</v>
      </c>
      <c r="RM259" s="51">
        <v>1.2161828191495602E-2</v>
      </c>
      <c r="RN259" s="51">
        <v>4.4581972625373174E-2</v>
      </c>
      <c r="RO259" s="51">
        <v>4.9206925204424851E-3</v>
      </c>
      <c r="RP259" s="51">
        <v>2.5983261333978828E-3</v>
      </c>
      <c r="RQ259" s="51">
        <v>2.2078824450003778E-2</v>
      </c>
      <c r="RR259" s="51">
        <v>2.1791146318981616E-2</v>
      </c>
      <c r="RS259" s="51">
        <v>1.4094387464113121E-2</v>
      </c>
      <c r="RT259" s="51">
        <v>2.9122744794970377E-2</v>
      </c>
      <c r="RU259" s="51">
        <v>1.769417409314147E-2</v>
      </c>
      <c r="RV259" s="51">
        <v>9.5327839294320846E-4</v>
      </c>
      <c r="RW259" s="369">
        <v>2.0762543116534769E-3</v>
      </c>
      <c r="RX259" s="369">
        <v>8.6074234116780834E-3</v>
      </c>
      <c r="RY259" s="369">
        <v>4.1573726249246618E-3</v>
      </c>
      <c r="RZ259" s="369">
        <v>6.9865338095540788E-3</v>
      </c>
      <c r="SA259" s="369">
        <v>5.3503857655206053E-3</v>
      </c>
      <c r="SB259" s="369">
        <v>7.6418334646978659E-3</v>
      </c>
      <c r="SC259" s="369">
        <v>1.0797926422824457E-2</v>
      </c>
      <c r="SD259" s="369">
        <v>5.6463765013379883E-3</v>
      </c>
      <c r="SE259" s="369">
        <v>1.1493636685812905E-2</v>
      </c>
      <c r="SF259" s="369">
        <v>1.3464256482539955E-2</v>
      </c>
      <c r="SG259" s="369">
        <v>1.2848552863874351E-2</v>
      </c>
      <c r="SH259" s="369">
        <v>1.8963134855821472E-2</v>
      </c>
      <c r="SI259" s="369">
        <v>0.11246322319502822</v>
      </c>
      <c r="SJ259" s="369">
        <v>0.41012008542449724</v>
      </c>
      <c r="SK259" s="369">
        <v>7.3587762380731933E-2</v>
      </c>
      <c r="SL259" s="369">
        <v>3.9961627459107377E-2</v>
      </c>
      <c r="SM259" s="369">
        <v>3.1271109004195177E-2</v>
      </c>
      <c r="SN259" s="369">
        <v>4.4916504541371687E-2</v>
      </c>
      <c r="SO259" s="369">
        <v>3.267707541428673E-2</v>
      </c>
      <c r="SP259" s="369">
        <v>8.9054439887833129E-3</v>
      </c>
      <c r="SQ259" s="369">
        <v>8.0383527820647831E-3</v>
      </c>
      <c r="SR259" s="369">
        <v>6.0866140923919211E-3</v>
      </c>
      <c r="SS259" s="369">
        <v>9.6679429370207289E-3</v>
      </c>
      <c r="ST259" s="369">
        <v>4.0774454879985668E-3</v>
      </c>
      <c r="SU259" s="369">
        <v>6.685304952366097E-3</v>
      </c>
      <c r="SV259" s="369">
        <v>1.1861366738392057E-2</v>
      </c>
      <c r="SW259" s="369">
        <v>4.3522873818056598E-2</v>
      </c>
      <c r="SX259" s="369">
        <v>4.2379319391245432E-3</v>
      </c>
      <c r="SY259" s="369">
        <v>2.5130601609811604E-3</v>
      </c>
      <c r="SZ259" s="369">
        <v>2.2895611047113726E-2</v>
      </c>
      <c r="TA259" s="369">
        <v>2.0959557869909717E-2</v>
      </c>
      <c r="TB259" s="369">
        <v>1.3882704879120404E-2</v>
      </c>
      <c r="TC259" s="369">
        <v>2.7666056163727075E-2</v>
      </c>
      <c r="TD259" s="369">
        <v>1.7874436427752893E-2</v>
      </c>
      <c r="TE259" s="369">
        <v>1.08314960306606E-3</v>
      </c>
    </row>
    <row r="260" spans="1:525" x14ac:dyDescent="0.3">
      <c r="A260" s="369">
        <v>3.6329302158810239E-3</v>
      </c>
      <c r="B260" s="369">
        <v>5.7074565408207481E-3</v>
      </c>
      <c r="C260" s="369">
        <v>1.6824980948009784E-3</v>
      </c>
      <c r="D260" s="369">
        <v>2.4790754128201043E-3</v>
      </c>
      <c r="E260" s="369">
        <v>2.1820763675662216E-3</v>
      </c>
      <c r="F260" s="369">
        <v>2.8562222285006328E-3</v>
      </c>
      <c r="G260" s="369">
        <v>1.8242744016900585E-3</v>
      </c>
      <c r="H260" s="369">
        <v>1.2098295659356674E-3</v>
      </c>
      <c r="I260" s="369">
        <v>1.951591534822534E-3</v>
      </c>
      <c r="J260" s="369">
        <v>3.1570476607499058E-3</v>
      </c>
      <c r="K260" s="369">
        <v>3.4767670572521574E-3</v>
      </c>
      <c r="L260" s="369">
        <v>4.8507539877066857E-3</v>
      </c>
      <c r="M260" s="369">
        <v>1.3438790871545894E-2</v>
      </c>
      <c r="N260" s="369">
        <v>4.7632304436985773E-3</v>
      </c>
      <c r="O260" s="369">
        <v>0.28876811359008703</v>
      </c>
      <c r="P260" s="369">
        <v>4.4790616447889387E-3</v>
      </c>
      <c r="Q260" s="369">
        <v>1.4551099100069797E-3</v>
      </c>
      <c r="R260" s="369">
        <v>3.851701595776344E-3</v>
      </c>
      <c r="S260" s="369">
        <v>8.9133189547877509E-2</v>
      </c>
      <c r="T260" s="369">
        <v>5.505144082066751E-3</v>
      </c>
      <c r="U260" s="369">
        <v>4.4356836847784615E-3</v>
      </c>
      <c r="V260" s="369">
        <v>1.2302702149277263E-3</v>
      </c>
      <c r="W260" s="369">
        <v>2.7101224346554112E-2</v>
      </c>
      <c r="X260" s="369">
        <v>3.5323586640845145E-2</v>
      </c>
      <c r="Y260" s="369">
        <v>4.667399432756502E-2</v>
      </c>
      <c r="Z260" s="369">
        <v>9.4726659777754525E-3</v>
      </c>
      <c r="AA260" s="369">
        <v>3.0305421177201719E-3</v>
      </c>
      <c r="AB260" s="369">
        <v>9.6104558252642369E-4</v>
      </c>
      <c r="AC260" s="369">
        <v>4.7933027560892932E-4</v>
      </c>
      <c r="AD260" s="369">
        <v>3.1280784111597207E-3</v>
      </c>
      <c r="AE260" s="369">
        <v>1.8118090771362654E-2</v>
      </c>
      <c r="AF260" s="369">
        <v>9.5298695636010337E-4</v>
      </c>
      <c r="AG260" s="369">
        <v>1.3235216897599109E-3</v>
      </c>
      <c r="AH260" s="369">
        <v>3.3892852337034035E-3</v>
      </c>
      <c r="AI260" s="369">
        <v>1.4956506102328858E-4</v>
      </c>
      <c r="AJ260" s="51">
        <v>3.738531215346251E-3</v>
      </c>
      <c r="AK260" s="51">
        <v>5.6978148956893628E-3</v>
      </c>
      <c r="AL260" s="51">
        <v>1.730610388690678E-3</v>
      </c>
      <c r="AM260" s="51">
        <v>2.535992762880847E-3</v>
      </c>
      <c r="AN260" s="51">
        <v>2.261394540030155E-3</v>
      </c>
      <c r="AO260" s="51">
        <v>2.880742550895442E-3</v>
      </c>
      <c r="AP260" s="51">
        <v>1.8603204634419443E-3</v>
      </c>
      <c r="AQ260" s="51">
        <v>1.018175299426606E-3</v>
      </c>
      <c r="AR260" s="51">
        <v>2.0457155956510042E-3</v>
      </c>
      <c r="AS260" s="51">
        <v>3.3051578124407397E-3</v>
      </c>
      <c r="AT260" s="51">
        <v>3.5251088047292137E-3</v>
      </c>
      <c r="AU260" s="51">
        <v>4.7300730688518448E-3</v>
      </c>
      <c r="AV260" s="51">
        <v>1.3542158273785618E-2</v>
      </c>
      <c r="AW260" s="51">
        <v>4.7509810073451389E-3</v>
      </c>
      <c r="AX260" s="51">
        <v>0.2913899187098416</v>
      </c>
      <c r="AY260" s="51">
        <v>4.349003062510938E-3</v>
      </c>
      <c r="AZ260" s="51">
        <v>1.4874421736319021E-3</v>
      </c>
      <c r="BA260" s="51">
        <v>3.8424351679110908E-3</v>
      </c>
      <c r="BB260" s="51">
        <v>8.9299965617841315E-2</v>
      </c>
      <c r="BC260" s="51">
        <v>5.3404743417903387E-3</v>
      </c>
      <c r="BD260" s="51">
        <v>4.42361212504392E-3</v>
      </c>
      <c r="BE260" s="51">
        <v>1.2620647878743467E-3</v>
      </c>
      <c r="BF260" s="51">
        <v>2.9036696574534705E-2</v>
      </c>
      <c r="BG260" s="51">
        <v>3.974216661881802E-2</v>
      </c>
      <c r="BH260" s="51">
        <v>4.4933337516192731E-2</v>
      </c>
      <c r="BI260" s="51">
        <v>1.019274048365814E-2</v>
      </c>
      <c r="BJ260" s="51">
        <v>2.944393489603844E-3</v>
      </c>
      <c r="BK260" s="51">
        <v>8.6637225981337157E-4</v>
      </c>
      <c r="BL260" s="51">
        <v>4.6325600206860977E-4</v>
      </c>
      <c r="BM260" s="51">
        <v>3.0553011031936857E-3</v>
      </c>
      <c r="BN260" s="51">
        <v>1.7995726750861394E-2</v>
      </c>
      <c r="BO260" s="51">
        <v>9.8919706300549777E-4</v>
      </c>
      <c r="BP260" s="51">
        <v>1.3648356499276948E-3</v>
      </c>
      <c r="BQ260" s="51">
        <v>3.2600642724130192E-3</v>
      </c>
      <c r="BR260" s="51">
        <v>1.2687255738351921E-4</v>
      </c>
      <c r="BS260" s="369">
        <v>4.1020399792816992E-3</v>
      </c>
      <c r="BT260" s="369">
        <v>5.6859693172451407E-3</v>
      </c>
      <c r="BU260" s="369">
        <v>1.7810846988729472E-3</v>
      </c>
      <c r="BV260" s="369">
        <v>2.5642579759930974E-3</v>
      </c>
      <c r="BW260" s="369">
        <v>2.2464052281707492E-3</v>
      </c>
      <c r="BX260" s="369">
        <v>2.9325538240325762E-3</v>
      </c>
      <c r="BY260" s="369">
        <v>1.9085616651173449E-3</v>
      </c>
      <c r="BZ260" s="369">
        <v>1.0013337780805473E-3</v>
      </c>
      <c r="CA260" s="369">
        <v>2.0790931744814494E-3</v>
      </c>
      <c r="CB260" s="369">
        <v>3.3090500570604475E-3</v>
      </c>
      <c r="CC260" s="369">
        <v>3.4698263405411574E-3</v>
      </c>
      <c r="CD260" s="369">
        <v>4.9074343748548351E-3</v>
      </c>
      <c r="CE260" s="369">
        <v>1.3748012921014815E-2</v>
      </c>
      <c r="CF260" s="369">
        <v>4.9341645971097484E-3</v>
      </c>
      <c r="CG260" s="369">
        <v>0.29208638334071058</v>
      </c>
      <c r="CH260" s="369">
        <v>4.5199060811467306E-3</v>
      </c>
      <c r="CI260" s="369">
        <v>1.5673872027020025E-3</v>
      </c>
      <c r="CJ260" s="369">
        <v>4.1249690153607353E-3</v>
      </c>
      <c r="CK260" s="369">
        <v>8.5582923115473747E-2</v>
      </c>
      <c r="CL260" s="369">
        <v>5.0654099728903472E-3</v>
      </c>
      <c r="CM260" s="369">
        <v>4.2653975585352534E-3</v>
      </c>
      <c r="CN260" s="369">
        <v>1.2405643990246124E-3</v>
      </c>
      <c r="CO260" s="369">
        <v>3.0257954927761555E-2</v>
      </c>
      <c r="CP260" s="369">
        <v>4.0978321877007388E-2</v>
      </c>
      <c r="CQ260" s="369">
        <v>4.5861866009266471E-2</v>
      </c>
      <c r="CR260" s="369">
        <v>1.0308989705076887E-2</v>
      </c>
      <c r="CS260" s="369">
        <v>3.0380085657917325E-3</v>
      </c>
      <c r="CT260" s="369">
        <v>8.3424802247213808E-4</v>
      </c>
      <c r="CU260" s="369">
        <v>5.0662056298734603E-4</v>
      </c>
      <c r="CV260" s="369">
        <v>2.9754559367690006E-3</v>
      </c>
      <c r="CW260" s="369">
        <v>1.8382084702202046E-2</v>
      </c>
      <c r="CX260" s="369">
        <v>1.0026165207454862E-3</v>
      </c>
      <c r="CY260" s="369">
        <v>1.4317806625503099E-3</v>
      </c>
      <c r="CZ260" s="369">
        <v>3.2748862706788139E-3</v>
      </c>
      <c r="DA260" s="369">
        <v>1.0854873019705446E-4</v>
      </c>
      <c r="DB260" s="51">
        <v>4.1065054481550971E-3</v>
      </c>
      <c r="DC260" s="51">
        <v>6.3419713730662255E-3</v>
      </c>
      <c r="DD260" s="51">
        <v>1.8843745468711437E-3</v>
      </c>
      <c r="DE260" s="51">
        <v>2.6848281396835241E-3</v>
      </c>
      <c r="DF260" s="51">
        <v>2.3466259781948226E-3</v>
      </c>
      <c r="DG260" s="51">
        <v>3.2745874596299559E-3</v>
      </c>
      <c r="DH260" s="51">
        <v>2.0935314342635037E-3</v>
      </c>
      <c r="DI260" s="51">
        <v>1.0396147751931453E-3</v>
      </c>
      <c r="DJ260" s="51">
        <v>2.0959284664807732E-3</v>
      </c>
      <c r="DK260" s="51">
        <v>3.3762963937771727E-3</v>
      </c>
      <c r="DL260" s="51">
        <v>3.4958535545981375E-3</v>
      </c>
      <c r="DM260" s="51">
        <v>5.2367862471568672E-3</v>
      </c>
      <c r="DN260" s="51">
        <v>1.3669909313786005E-2</v>
      </c>
      <c r="DO260" s="51">
        <v>5.0931642965331694E-3</v>
      </c>
      <c r="DP260" s="51">
        <v>0.28246261725847399</v>
      </c>
      <c r="DQ260" s="51">
        <v>4.9089320664631826E-3</v>
      </c>
      <c r="DR260" s="51">
        <v>1.776240709129732E-3</v>
      </c>
      <c r="DS260" s="51">
        <v>4.4778036101270529E-3</v>
      </c>
      <c r="DT260" s="51">
        <v>8.6666916620765325E-2</v>
      </c>
      <c r="DU260" s="51">
        <v>5.2301511420404789E-3</v>
      </c>
      <c r="DV260" s="51">
        <v>4.1811047601401467E-3</v>
      </c>
      <c r="DW260" s="51">
        <v>1.3968708401206501E-3</v>
      </c>
      <c r="DX260" s="51">
        <v>3.1956189470807805E-2</v>
      </c>
      <c r="DY260" s="51">
        <v>3.711273485940856E-2</v>
      </c>
      <c r="DZ260" s="51">
        <v>4.6472379182707843E-2</v>
      </c>
      <c r="EA260" s="51">
        <v>1.2697813233896543E-2</v>
      </c>
      <c r="EB260" s="51">
        <v>3.437435670177966E-3</v>
      </c>
      <c r="EC260" s="51">
        <v>9.3611140872927655E-4</v>
      </c>
      <c r="ED260" s="51">
        <v>9.2198625817735641E-4</v>
      </c>
      <c r="EE260" s="51">
        <v>3.2909888979278197E-3</v>
      </c>
      <c r="EF260" s="51">
        <v>1.7927172335637547E-2</v>
      </c>
      <c r="EG260" s="51">
        <v>1.1334075981032079E-3</v>
      </c>
      <c r="EH260" s="51">
        <v>1.5404079480453761E-3</v>
      </c>
      <c r="EI260" s="51">
        <v>3.5015120480488826E-3</v>
      </c>
      <c r="EJ260" s="51">
        <v>1.3304708508755131E-4</v>
      </c>
      <c r="EK260" s="369">
        <v>3.9286640265039068E-3</v>
      </c>
      <c r="EL260" s="369">
        <v>6.4243302951724583E-3</v>
      </c>
      <c r="EM260" s="369">
        <v>1.9117354685490823E-3</v>
      </c>
      <c r="EN260" s="369">
        <v>2.5181681812866709E-3</v>
      </c>
      <c r="EO260" s="369">
        <v>2.5586415862021701E-3</v>
      </c>
      <c r="EP260" s="369">
        <v>3.0731529843983944E-3</v>
      </c>
      <c r="EQ260" s="369">
        <v>2.0924297358095013E-3</v>
      </c>
      <c r="ER260" s="369">
        <v>9.8064009525809857E-4</v>
      </c>
      <c r="ES260" s="369">
        <v>2.0578219302228445E-3</v>
      </c>
      <c r="ET260" s="369">
        <v>3.5164825166052053E-3</v>
      </c>
      <c r="EU260" s="369">
        <v>3.3541819462749593E-3</v>
      </c>
      <c r="EV260" s="369">
        <v>4.9570523273383535E-3</v>
      </c>
      <c r="EW260" s="369">
        <v>1.3376785252299368E-2</v>
      </c>
      <c r="EX260" s="369">
        <v>4.8057953414116497E-3</v>
      </c>
      <c r="EY260" s="369">
        <v>0.28621203933859268</v>
      </c>
      <c r="EZ260" s="369">
        <v>4.5127594894786138E-3</v>
      </c>
      <c r="FA260" s="369">
        <v>1.6860968193256264E-3</v>
      </c>
      <c r="FB260" s="369">
        <v>4.1339724350591637E-3</v>
      </c>
      <c r="FC260" s="369">
        <v>9.0151691785306978E-2</v>
      </c>
      <c r="FD260" s="369">
        <v>5.3701271609752407E-3</v>
      </c>
      <c r="FE260" s="369">
        <v>4.3012359759272475E-3</v>
      </c>
      <c r="FF260" s="369">
        <v>1.3063012705821278E-3</v>
      </c>
      <c r="FG260" s="369">
        <v>3.2056586244052603E-2</v>
      </c>
      <c r="FH260" s="369">
        <v>3.8413525925598525E-2</v>
      </c>
      <c r="FI260" s="369">
        <v>4.6818153394204275E-2</v>
      </c>
      <c r="FJ260" s="369">
        <v>1.0898697375669248E-2</v>
      </c>
      <c r="FK260" s="369">
        <v>3.5449698489153142E-3</v>
      </c>
      <c r="FL260" s="369">
        <v>9.863970121063376E-4</v>
      </c>
      <c r="FM260" s="369">
        <v>9.8570381132916454E-4</v>
      </c>
      <c r="FN260" s="369">
        <v>3.6459538531939607E-3</v>
      </c>
      <c r="FO260" s="369">
        <v>1.6982615947240941E-2</v>
      </c>
      <c r="FP260" s="369">
        <v>1.2697249506343784E-3</v>
      </c>
      <c r="FQ260" s="369">
        <v>1.4730783396291584E-3</v>
      </c>
      <c r="FR260" s="369">
        <v>3.4269303613862702E-3</v>
      </c>
      <c r="FS260" s="369">
        <v>1.4041196776725442E-4</v>
      </c>
      <c r="FT260" s="51">
        <v>4.0670054655016444E-3</v>
      </c>
      <c r="FU260" s="51">
        <v>6.1441993015008611E-3</v>
      </c>
      <c r="FV260" s="51">
        <v>2.1163468560797768E-3</v>
      </c>
      <c r="FW260" s="51">
        <v>2.7084076622776905E-3</v>
      </c>
      <c r="FX260" s="51">
        <v>2.4068450726525956E-3</v>
      </c>
      <c r="FY260" s="51">
        <v>3.2749452461967856E-3</v>
      </c>
      <c r="FZ260" s="51">
        <v>2.2232820973058119E-3</v>
      </c>
      <c r="GA260" s="51">
        <v>8.637333773917886E-4</v>
      </c>
      <c r="GB260" s="51">
        <v>2.3575853846298715E-3</v>
      </c>
      <c r="GC260" s="51">
        <v>3.9132691194244127E-3</v>
      </c>
      <c r="GD260" s="51">
        <v>3.4792150409273183E-3</v>
      </c>
      <c r="GE260" s="51">
        <v>4.9363874757703289E-3</v>
      </c>
      <c r="GF260" s="51">
        <v>1.2961112835951165E-2</v>
      </c>
      <c r="GG260" s="51">
        <v>4.5163123673109271E-3</v>
      </c>
      <c r="GH260" s="51">
        <v>0.29261210565816126</v>
      </c>
      <c r="GI260" s="51">
        <v>4.5196607758467081E-3</v>
      </c>
      <c r="GJ260" s="51">
        <v>1.7654345271652927E-3</v>
      </c>
      <c r="GK260" s="51">
        <v>4.2284868749549375E-3</v>
      </c>
      <c r="GL260" s="51">
        <v>9.1037410395279947E-2</v>
      </c>
      <c r="GM260" s="51">
        <v>5.838360490766646E-3</v>
      </c>
      <c r="GN260" s="51">
        <v>4.6942951983251144E-3</v>
      </c>
      <c r="GO260" s="51">
        <v>1.3343516561112241E-3</v>
      </c>
      <c r="GP260" s="51">
        <v>3.2625607856169567E-2</v>
      </c>
      <c r="GQ260" s="51">
        <v>3.9038354699684225E-2</v>
      </c>
      <c r="GR260" s="51">
        <v>4.8760152035716042E-2</v>
      </c>
      <c r="GS260" s="51">
        <v>1.1957664515846027E-2</v>
      </c>
      <c r="GT260" s="51">
        <v>3.5284200700133016E-3</v>
      </c>
      <c r="GU260" s="51">
        <v>1.0270530894714743E-3</v>
      </c>
      <c r="GV260" s="51">
        <v>9.2658138140960344E-4</v>
      </c>
      <c r="GW260" s="51">
        <v>3.9344305622752143E-3</v>
      </c>
      <c r="GX260" s="51">
        <v>1.717693062026085E-2</v>
      </c>
      <c r="GY260" s="51">
        <v>1.3856453343178859E-3</v>
      </c>
      <c r="GZ260" s="51">
        <v>1.4290099340686644E-3</v>
      </c>
      <c r="HA260" s="51">
        <v>3.5264624184470923E-3</v>
      </c>
      <c r="HB260" s="51">
        <v>2.0219050938416591E-4</v>
      </c>
      <c r="HC260" s="369">
        <v>4.2786246563690476E-3</v>
      </c>
      <c r="HD260" s="369">
        <v>6.1443215729402737E-3</v>
      </c>
      <c r="HE260" s="369">
        <v>2.1981830636944566E-3</v>
      </c>
      <c r="HF260" s="369">
        <v>2.7730676495239534E-3</v>
      </c>
      <c r="HG260" s="369">
        <v>2.4093097296038696E-3</v>
      </c>
      <c r="HH260" s="369">
        <v>3.3145161033436743E-3</v>
      </c>
      <c r="HI260" s="369">
        <v>2.2974761479163715E-3</v>
      </c>
      <c r="HJ260" s="369">
        <v>1.0593454590798466E-3</v>
      </c>
      <c r="HK260" s="369">
        <v>2.1832319526278966E-3</v>
      </c>
      <c r="HL260" s="369">
        <v>4.0714583481109646E-3</v>
      </c>
      <c r="HM260" s="369">
        <v>3.5748171878649355E-3</v>
      </c>
      <c r="HN260" s="369">
        <v>5.0826756105117835E-3</v>
      </c>
      <c r="HO260" s="369">
        <v>1.3197037652985204E-2</v>
      </c>
      <c r="HP260" s="369">
        <v>4.9195133112375127E-3</v>
      </c>
      <c r="HQ260" s="369">
        <v>0.29485863428744413</v>
      </c>
      <c r="HR260" s="369">
        <v>4.7144497636852521E-3</v>
      </c>
      <c r="HS260" s="369">
        <v>1.9482362812795553E-3</v>
      </c>
      <c r="HT260" s="369">
        <v>4.2355389214901555E-3</v>
      </c>
      <c r="HU260" s="369">
        <v>8.5669022311871401E-2</v>
      </c>
      <c r="HV260" s="369">
        <v>5.7662326435484286E-3</v>
      </c>
      <c r="HW260" s="369">
        <v>4.0517162970530787E-3</v>
      </c>
      <c r="HX260" s="369">
        <v>1.328201465227663E-3</v>
      </c>
      <c r="HY260" s="369">
        <v>3.3411680601132115E-2</v>
      </c>
      <c r="HZ260" s="369">
        <v>4.3136661769079515E-2</v>
      </c>
      <c r="IA260" s="369">
        <v>5.1092602551652343E-2</v>
      </c>
      <c r="IB260" s="369">
        <v>1.160433635806165E-2</v>
      </c>
      <c r="IC260" s="369">
        <v>3.5565724930708394E-3</v>
      </c>
      <c r="ID260" s="369">
        <v>1.1281444490807086E-3</v>
      </c>
      <c r="IE260" s="369">
        <v>1.0083162026521284E-3</v>
      </c>
      <c r="IF260" s="369">
        <v>4.0027085745067865E-3</v>
      </c>
      <c r="IG260" s="369">
        <v>1.5814334627226215E-2</v>
      </c>
      <c r="IH260" s="369">
        <v>1.5187754242296111E-3</v>
      </c>
      <c r="II260" s="369">
        <v>1.3270683170712504E-3</v>
      </c>
      <c r="IJ260" s="369">
        <v>4.7463197673429519E-3</v>
      </c>
      <c r="IK260" s="369">
        <v>1.8371713527661301E-4</v>
      </c>
      <c r="IL260" s="51">
        <v>4.5082863869693188E-3</v>
      </c>
      <c r="IM260" s="51">
        <v>5.9844238735033053E-3</v>
      </c>
      <c r="IN260" s="51">
        <v>2.255963217969829E-3</v>
      </c>
      <c r="IO260" s="51">
        <v>2.8145096237800699E-3</v>
      </c>
      <c r="IP260" s="51">
        <v>2.5198281733255844E-3</v>
      </c>
      <c r="IQ260" s="51">
        <v>3.5423556082908184E-3</v>
      </c>
      <c r="IR260" s="51">
        <v>2.42439063846255E-3</v>
      </c>
      <c r="IS260" s="51">
        <v>1.2987547103913018E-3</v>
      </c>
      <c r="IT260" s="51">
        <v>2.2407033403984162E-3</v>
      </c>
      <c r="IU260" s="51">
        <v>4.4219460783572603E-3</v>
      </c>
      <c r="IV260" s="51">
        <v>3.6918931686873591E-3</v>
      </c>
      <c r="IW260" s="51">
        <v>5.3620496029088477E-3</v>
      </c>
      <c r="IX260" s="51">
        <v>1.4137100548342559E-2</v>
      </c>
      <c r="IY260" s="51">
        <v>5.0334213919738134E-3</v>
      </c>
      <c r="IZ260" s="51">
        <v>0.29978818057191758</v>
      </c>
      <c r="JA260" s="51">
        <v>4.7664890136630746E-3</v>
      </c>
      <c r="JB260" s="51">
        <v>2.0307944675234126E-3</v>
      </c>
      <c r="JC260" s="51">
        <v>4.4944974127605983E-3</v>
      </c>
      <c r="JD260" s="51">
        <v>8.9111882119363883E-2</v>
      </c>
      <c r="JE260" s="51">
        <v>6.0498974129736018E-3</v>
      </c>
      <c r="JF260" s="51">
        <v>4.3526607576202681E-3</v>
      </c>
      <c r="JG260" s="51">
        <v>1.3787397917922378E-3</v>
      </c>
      <c r="JH260" s="51">
        <v>3.5515817489792302E-2</v>
      </c>
      <c r="JI260" s="51">
        <v>4.1684978175854599E-2</v>
      </c>
      <c r="JJ260" s="51">
        <v>5.2458656521437656E-2</v>
      </c>
      <c r="JK260" s="51">
        <v>1.1671398569238446E-2</v>
      </c>
      <c r="JL260" s="51">
        <v>4.0055465789298108E-3</v>
      </c>
      <c r="JM260" s="51">
        <v>1.1979158980487191E-3</v>
      </c>
      <c r="JN260" s="51">
        <v>9.9147983312382055E-4</v>
      </c>
      <c r="JO260" s="51">
        <v>4.306040050939668E-3</v>
      </c>
      <c r="JP260" s="51">
        <v>1.623030721352544E-2</v>
      </c>
      <c r="JQ260" s="51">
        <v>1.605600328771971E-3</v>
      </c>
      <c r="JR260" s="51">
        <v>1.3316530019414343E-3</v>
      </c>
      <c r="JS260" s="51">
        <v>5.4054227211732557E-3</v>
      </c>
      <c r="JT260" s="51">
        <v>1.876909331352244E-4</v>
      </c>
      <c r="JU260" s="369">
        <v>4.4123822251045655E-3</v>
      </c>
      <c r="JV260" s="369">
        <v>5.7249472210770041E-3</v>
      </c>
      <c r="JW260" s="369">
        <v>2.0614761192298543E-3</v>
      </c>
      <c r="JX260" s="369">
        <v>2.793272969255457E-3</v>
      </c>
      <c r="JY260" s="369">
        <v>2.5192053908879249E-3</v>
      </c>
      <c r="JZ260" s="369">
        <v>3.4883702646714746E-3</v>
      </c>
      <c r="KA260" s="369">
        <v>2.5618198521752942E-3</v>
      </c>
      <c r="KB260" s="369">
        <v>1.1609891220127119E-3</v>
      </c>
      <c r="KC260" s="369">
        <v>2.3349024513748657E-3</v>
      </c>
      <c r="KD260" s="369">
        <v>4.6214481168987583E-3</v>
      </c>
      <c r="KE260" s="369">
        <v>4.3367100268917854E-3</v>
      </c>
      <c r="KF260" s="369">
        <v>5.8199013207229323E-3</v>
      </c>
      <c r="KG260" s="369">
        <v>1.4953002548192726E-2</v>
      </c>
      <c r="KH260" s="369">
        <v>4.8817427077654119E-3</v>
      </c>
      <c r="KI260" s="369">
        <v>0.30503198191873182</v>
      </c>
      <c r="KJ260" s="369">
        <v>5.2382266857040572E-3</v>
      </c>
      <c r="KK260" s="369">
        <v>2.3437545663380892E-3</v>
      </c>
      <c r="KL260" s="369">
        <v>4.7968335212797853E-3</v>
      </c>
      <c r="KM260" s="369">
        <v>8.7558060512240229E-2</v>
      </c>
      <c r="KN260" s="369">
        <v>5.5788680178706805E-3</v>
      </c>
      <c r="KO260" s="369">
        <v>3.9811613937454932E-3</v>
      </c>
      <c r="KP260" s="369">
        <v>1.4696691409255629E-3</v>
      </c>
      <c r="KQ260" s="369">
        <v>3.6391916503110924E-2</v>
      </c>
      <c r="KR260" s="369">
        <v>4.0763823315715396E-2</v>
      </c>
      <c r="KS260" s="369">
        <v>5.0506005638411407E-2</v>
      </c>
      <c r="KT260" s="369">
        <v>1.2038650891471206E-2</v>
      </c>
      <c r="KU260" s="369">
        <v>4.0636013248098249E-3</v>
      </c>
      <c r="KV260" s="369">
        <v>1.095536122962719E-3</v>
      </c>
      <c r="KW260" s="369">
        <v>8.8721235599689837E-4</v>
      </c>
      <c r="KX260" s="369">
        <v>4.2485089844809245E-3</v>
      </c>
      <c r="KY260" s="369">
        <v>1.7119607629752297E-2</v>
      </c>
      <c r="KZ260" s="369">
        <v>1.826159478748614E-3</v>
      </c>
      <c r="LA260" s="369">
        <v>1.318944518321892E-3</v>
      </c>
      <c r="LB260" s="369">
        <v>6.4734237531303383E-3</v>
      </c>
      <c r="LC260" s="369">
        <v>1.9297827245782215E-4</v>
      </c>
      <c r="LD260" s="51">
        <v>4.3208123182025635E-3</v>
      </c>
      <c r="LE260" s="51">
        <v>5.7533438265894082E-3</v>
      </c>
      <c r="LF260" s="51">
        <v>2.0099839853271462E-3</v>
      </c>
      <c r="LG260" s="51">
        <v>2.7391408359581002E-3</v>
      </c>
      <c r="LH260" s="51">
        <v>2.566014685972813E-3</v>
      </c>
      <c r="LI260" s="51">
        <v>3.4455673495880721E-3</v>
      </c>
      <c r="LJ260" s="51">
        <v>2.714257103162785E-3</v>
      </c>
      <c r="LK260" s="51">
        <v>1.1064651739382998E-3</v>
      </c>
      <c r="LL260" s="51">
        <v>2.2969969422141465E-3</v>
      </c>
      <c r="LM260" s="51">
        <v>4.5468094979846845E-3</v>
      </c>
      <c r="LN260" s="51">
        <v>4.5750480980828795E-3</v>
      </c>
      <c r="LO260" s="51">
        <v>6.0026798375689755E-3</v>
      </c>
      <c r="LP260" s="51">
        <v>1.5288035735339219E-2</v>
      </c>
      <c r="LQ260" s="51">
        <v>4.5855359073739433E-3</v>
      </c>
      <c r="LR260" s="51">
        <v>0.30577529820125599</v>
      </c>
      <c r="LS260" s="51">
        <v>5.9022067461165584E-3</v>
      </c>
      <c r="LT260" s="51">
        <v>2.6130616384522935E-3</v>
      </c>
      <c r="LU260" s="51">
        <v>4.9885135309406603E-3</v>
      </c>
      <c r="LV260" s="51">
        <v>8.8045703535464231E-2</v>
      </c>
      <c r="LW260" s="51">
        <v>4.9078806297829002E-3</v>
      </c>
      <c r="LX260" s="51">
        <v>4.0250616418031548E-3</v>
      </c>
      <c r="LY260" s="51">
        <v>1.6561711516401225E-3</v>
      </c>
      <c r="LZ260" s="51">
        <v>3.6445813692176469E-2</v>
      </c>
      <c r="MA260" s="51">
        <v>3.5195114939867378E-2</v>
      </c>
      <c r="MB260" s="51">
        <v>4.8640528956830721E-2</v>
      </c>
      <c r="MC260" s="51">
        <v>1.314877959632276E-2</v>
      </c>
      <c r="MD260" s="51">
        <v>3.8099021235594738E-3</v>
      </c>
      <c r="ME260" s="51">
        <v>1.0648281735934314E-3</v>
      </c>
      <c r="MF260" s="51">
        <v>9.7866706608471269E-4</v>
      </c>
      <c r="MG260" s="51">
        <v>4.2136272866461766E-3</v>
      </c>
      <c r="MH260" s="51">
        <v>1.6924261220012476E-2</v>
      </c>
      <c r="MI260" s="51">
        <v>1.9207957028296125E-3</v>
      </c>
      <c r="MJ260" s="51">
        <v>1.383488479347948E-3</v>
      </c>
      <c r="MK260" s="51">
        <v>7.2216468850339506E-3</v>
      </c>
      <c r="ML260" s="51">
        <v>2.1132838460033486E-4</v>
      </c>
      <c r="MM260" s="369">
        <v>4.4262179428701922E-3</v>
      </c>
      <c r="MN260" s="369">
        <v>5.3423839727283814E-3</v>
      </c>
      <c r="MO260" s="369">
        <v>2.0082596133060241E-3</v>
      </c>
      <c r="MP260" s="369">
        <v>2.8495184796425094E-3</v>
      </c>
      <c r="MQ260" s="369">
        <v>2.5410971977688768E-3</v>
      </c>
      <c r="MR260" s="369">
        <v>3.7507432130277725E-3</v>
      </c>
      <c r="MS260" s="369">
        <v>2.9867160434633618E-3</v>
      </c>
      <c r="MT260" s="369">
        <v>1.1808403729780138E-3</v>
      </c>
      <c r="MU260" s="369">
        <v>2.4043221410470351E-3</v>
      </c>
      <c r="MV260" s="369">
        <v>4.5866492946252261E-3</v>
      </c>
      <c r="MW260" s="369">
        <v>5.1878017847947914E-3</v>
      </c>
      <c r="MX260" s="369">
        <v>6.2380831853059877E-3</v>
      </c>
      <c r="MY260" s="369">
        <v>1.5956917761495996E-2</v>
      </c>
      <c r="MZ260" s="369">
        <v>4.7280539273711931E-3</v>
      </c>
      <c r="NA260" s="369">
        <v>0.31007272014301757</v>
      </c>
      <c r="NB260" s="369">
        <v>6.4277114345142562E-3</v>
      </c>
      <c r="NC260" s="369">
        <v>2.9164231157019337E-3</v>
      </c>
      <c r="ND260" s="369">
        <v>5.244733032632746E-3</v>
      </c>
      <c r="NE260" s="369">
        <v>8.5463362277416952E-2</v>
      </c>
      <c r="NF260" s="369">
        <v>4.2799976835153292E-3</v>
      </c>
      <c r="NG260" s="369">
        <v>4.527306489942564E-3</v>
      </c>
      <c r="NH260" s="369">
        <v>1.7811013810263997E-3</v>
      </c>
      <c r="NI260" s="369">
        <v>3.6757900324268879E-2</v>
      </c>
      <c r="NJ260" s="369">
        <v>3.5624065100038446E-2</v>
      </c>
      <c r="NK260" s="369">
        <v>5.0449192324048549E-2</v>
      </c>
      <c r="NL260" s="369">
        <v>1.4320341713569041E-2</v>
      </c>
      <c r="NM260" s="369">
        <v>3.7170436714977838E-3</v>
      </c>
      <c r="NN260" s="369">
        <v>1.0518775801889159E-3</v>
      </c>
      <c r="NO260" s="369">
        <v>9.8332376919423015E-4</v>
      </c>
      <c r="NP260" s="369">
        <v>4.2054791287102974E-3</v>
      </c>
      <c r="NQ260" s="369">
        <v>1.7287340538357905E-2</v>
      </c>
      <c r="NR260" s="369">
        <v>2.1120312880580929E-3</v>
      </c>
      <c r="NS260" s="369">
        <v>1.5613837353481382E-3</v>
      </c>
      <c r="NT260" s="369">
        <v>7.7566313811703782E-3</v>
      </c>
      <c r="NU260" s="369">
        <v>2.2426825890613317E-4</v>
      </c>
      <c r="NV260" s="51">
        <v>4.8197515376164684E-3</v>
      </c>
      <c r="NW260" s="51">
        <v>5.1342429829262385E-3</v>
      </c>
      <c r="NX260" s="51">
        <v>2.0183335886590874E-3</v>
      </c>
      <c r="NY260" s="51">
        <v>2.8946602071675547E-3</v>
      </c>
      <c r="NZ260" s="51">
        <v>2.6522245859968503E-3</v>
      </c>
      <c r="OA260" s="51">
        <v>4.0439859620408783E-3</v>
      </c>
      <c r="OB260" s="51">
        <v>3.3652757512286457E-3</v>
      </c>
      <c r="OC260" s="51">
        <v>1.1495122242812877E-3</v>
      </c>
      <c r="OD260" s="51">
        <v>2.507152874646138E-3</v>
      </c>
      <c r="OE260" s="51">
        <v>4.8160062303043011E-3</v>
      </c>
      <c r="OF260" s="51">
        <v>5.9348436129571273E-3</v>
      </c>
      <c r="OG260" s="51">
        <v>7.0507059598375324E-3</v>
      </c>
      <c r="OH260" s="51">
        <v>1.6272445595518849E-2</v>
      </c>
      <c r="OI260" s="51">
        <v>4.6268874056950814E-3</v>
      </c>
      <c r="OJ260" s="51">
        <v>0.31350850013055026</v>
      </c>
      <c r="OK260" s="51">
        <v>7.1876911551154929E-3</v>
      </c>
      <c r="OL260" s="51">
        <v>3.186130842914876E-3</v>
      </c>
      <c r="OM260" s="51">
        <v>5.5738342490460066E-3</v>
      </c>
      <c r="ON260" s="51">
        <v>8.0824592513563109E-2</v>
      </c>
      <c r="OO260" s="51">
        <v>4.3595281284895598E-3</v>
      </c>
      <c r="OP260" s="51">
        <v>4.4821991183189658E-3</v>
      </c>
      <c r="OQ260" s="51">
        <v>1.9463846940355103E-3</v>
      </c>
      <c r="OR260" s="51">
        <v>3.8389081436157532E-2</v>
      </c>
      <c r="OS260" s="51">
        <v>3.8811553584530679E-2</v>
      </c>
      <c r="OT260" s="51">
        <v>5.3172440181812365E-2</v>
      </c>
      <c r="OU260" s="51">
        <v>1.6418411132978719E-2</v>
      </c>
      <c r="OV260" s="51">
        <v>3.4692265265178217E-3</v>
      </c>
      <c r="OW260" s="51">
        <v>1.0517641800202194E-3</v>
      </c>
      <c r="OX260" s="51">
        <v>1.0319714325265589E-3</v>
      </c>
      <c r="OY260" s="51">
        <v>4.2255387232710906E-3</v>
      </c>
      <c r="OZ260" s="51">
        <v>1.7153164257380182E-2</v>
      </c>
      <c r="PA260" s="51">
        <v>2.373262736797391E-3</v>
      </c>
      <c r="PB260" s="51">
        <v>1.5734071644768245E-3</v>
      </c>
      <c r="PC260" s="51">
        <v>7.9415901503672864E-3</v>
      </c>
      <c r="PD260" s="51">
        <v>2.5760226201590393E-4</v>
      </c>
      <c r="PE260" s="369">
        <v>5.3271250113792416E-3</v>
      </c>
      <c r="PF260" s="369">
        <v>5.5579838625635257E-3</v>
      </c>
      <c r="PG260" s="369">
        <v>2.0558657735888718E-3</v>
      </c>
      <c r="PH260" s="369">
        <v>3.1481112722698398E-3</v>
      </c>
      <c r="PI260" s="369">
        <v>2.8823299440339954E-3</v>
      </c>
      <c r="PJ260" s="369">
        <v>4.7319985526214133E-3</v>
      </c>
      <c r="PK260" s="369">
        <v>4.1332000106840986E-3</v>
      </c>
      <c r="PL260" s="369">
        <v>1.4871856443074139E-3</v>
      </c>
      <c r="PM260" s="369">
        <v>2.6741441143091076E-3</v>
      </c>
      <c r="PN260" s="369">
        <v>5.2658545500757509E-3</v>
      </c>
      <c r="PO260" s="369">
        <v>7.3231669231503694E-3</v>
      </c>
      <c r="PP260" s="369">
        <v>8.0276804349848126E-3</v>
      </c>
      <c r="PQ260" s="369">
        <v>1.8088123950653002E-2</v>
      </c>
      <c r="PR260" s="369">
        <v>4.7005972905838373E-3</v>
      </c>
      <c r="PS260" s="369">
        <v>0.32283339961744051</v>
      </c>
      <c r="PT260" s="369">
        <v>8.0601566902497434E-3</v>
      </c>
      <c r="PU260" s="369">
        <v>4.0239454339352299E-3</v>
      </c>
      <c r="PV260" s="369">
        <v>6.1800630300501659E-3</v>
      </c>
      <c r="PW260" s="369">
        <v>8.0473383427971265E-2</v>
      </c>
      <c r="PX260" s="369">
        <v>5.244600604477968E-3</v>
      </c>
      <c r="PY260" s="369">
        <v>4.1141254030968508E-3</v>
      </c>
      <c r="PZ260" s="369">
        <v>2.0994599133111634E-3</v>
      </c>
      <c r="QA260" s="369">
        <v>4.1071847708128842E-2</v>
      </c>
      <c r="QB260" s="369">
        <v>4.0011798271934837E-2</v>
      </c>
      <c r="QC260" s="369">
        <v>5.8944702273457411E-2</v>
      </c>
      <c r="QD260" s="369">
        <v>1.8630649761788333E-2</v>
      </c>
      <c r="QE260" s="369">
        <v>3.5508461020045262E-3</v>
      </c>
      <c r="QF260" s="369">
        <v>1.1231721081746801E-3</v>
      </c>
      <c r="QG260" s="369">
        <v>1.2080237133974333E-3</v>
      </c>
      <c r="QH260" s="369">
        <v>4.4742240334138461E-3</v>
      </c>
      <c r="QI260" s="369">
        <v>1.9662988688467109E-2</v>
      </c>
      <c r="QJ260" s="369">
        <v>2.7661149413627456E-3</v>
      </c>
      <c r="QK260" s="369">
        <v>1.6175375974834443E-3</v>
      </c>
      <c r="QL260" s="369">
        <v>8.4934422133878095E-3</v>
      </c>
      <c r="QM260" s="369">
        <v>1.8281361568217724E-4</v>
      </c>
      <c r="QN260" s="51">
        <v>5.3692572653664516E-3</v>
      </c>
      <c r="QO260" s="51">
        <v>4.5206166015257319E-3</v>
      </c>
      <c r="QP260" s="51">
        <v>2.0312656548903602E-3</v>
      </c>
      <c r="QQ260" s="51">
        <v>3.2242893614179364E-3</v>
      </c>
      <c r="QR260" s="51">
        <v>2.8151998721804511E-3</v>
      </c>
      <c r="QS260" s="51">
        <v>4.9215016991744224E-3</v>
      </c>
      <c r="QT260" s="51">
        <v>4.370981660768246E-3</v>
      </c>
      <c r="QU260" s="51">
        <v>1.2256443612786183E-3</v>
      </c>
      <c r="QV260" s="51">
        <v>2.6752039735759682E-3</v>
      </c>
      <c r="QW260" s="51">
        <v>5.4650123758028645E-3</v>
      </c>
      <c r="QX260" s="51">
        <v>7.5065599573949657E-3</v>
      </c>
      <c r="QY260" s="51">
        <v>8.2889274369018894E-3</v>
      </c>
      <c r="QZ260" s="51">
        <v>1.7907835542648499E-2</v>
      </c>
      <c r="RA260" s="51">
        <v>4.6021339581495358E-3</v>
      </c>
      <c r="RB260" s="51">
        <v>0.32671496070506123</v>
      </c>
      <c r="RC260" s="51">
        <v>8.4981105868784761E-3</v>
      </c>
      <c r="RD260" s="51">
        <v>3.9753677675553193E-3</v>
      </c>
      <c r="RE260" s="51">
        <v>6.4590874351027989E-3</v>
      </c>
      <c r="RF260" s="51">
        <v>7.5061723828082155E-2</v>
      </c>
      <c r="RG260" s="51">
        <v>5.5468291199809077E-3</v>
      </c>
      <c r="RH260" s="51">
        <v>4.129093440896188E-3</v>
      </c>
      <c r="RI260" s="51">
        <v>2.165999581745862E-3</v>
      </c>
      <c r="RJ260" s="51">
        <v>4.0858253084867742E-2</v>
      </c>
      <c r="RK260" s="51">
        <v>3.9167354909592653E-2</v>
      </c>
      <c r="RL260" s="51">
        <v>6.2872625033587759E-2</v>
      </c>
      <c r="RM260" s="51">
        <v>2.1540209569771266E-2</v>
      </c>
      <c r="RN260" s="51">
        <v>3.6324572753351522E-3</v>
      </c>
      <c r="RO260" s="51">
        <v>1.1830823287310337E-3</v>
      </c>
      <c r="RP260" s="51">
        <v>1.3879422443650149E-3</v>
      </c>
      <c r="RQ260" s="51">
        <v>4.4423816620445871E-3</v>
      </c>
      <c r="RR260" s="51">
        <v>1.9173956059494682E-2</v>
      </c>
      <c r="RS260" s="51">
        <v>2.8009439755530487E-3</v>
      </c>
      <c r="RT260" s="51">
        <v>1.5781705214007878E-3</v>
      </c>
      <c r="RU260" s="51">
        <v>8.6832819806314122E-3</v>
      </c>
      <c r="RV260" s="51">
        <v>1.7549914448289521E-4</v>
      </c>
      <c r="RW260" s="369">
        <v>4.0534057236336169E-3</v>
      </c>
      <c r="RX260" s="369">
        <v>4.2291429427452698E-3</v>
      </c>
      <c r="RY260" s="369">
        <v>1.8472930029620319E-3</v>
      </c>
      <c r="RZ260" s="369">
        <v>3.0697725768525246E-3</v>
      </c>
      <c r="SA260" s="369">
        <v>2.5648655823546701E-3</v>
      </c>
      <c r="SB260" s="369">
        <v>4.3093660794250328E-3</v>
      </c>
      <c r="SC260" s="369">
        <v>4.5497255910168311E-3</v>
      </c>
      <c r="SD260" s="369">
        <v>1.6541161845966281E-3</v>
      </c>
      <c r="SE260" s="369">
        <v>2.6028493756815678E-3</v>
      </c>
      <c r="SF260" s="369">
        <v>5.1939574794271732E-3</v>
      </c>
      <c r="SG260" s="369">
        <v>7.0014735481489787E-3</v>
      </c>
      <c r="SH260" s="369">
        <v>8.3738152896709137E-3</v>
      </c>
      <c r="SI260" s="369">
        <v>1.7135722836601093E-2</v>
      </c>
      <c r="SJ260" s="369">
        <v>4.2371588985247221E-3</v>
      </c>
      <c r="SK260" s="369">
        <v>0.31531448044343291</v>
      </c>
      <c r="SL260" s="369">
        <v>9.8374256548215879E-3</v>
      </c>
      <c r="SM260" s="369">
        <v>3.8041623300989506E-3</v>
      </c>
      <c r="SN260" s="369">
        <v>5.2318982516930488E-3</v>
      </c>
      <c r="SO260" s="369">
        <v>6.8974527409383785E-2</v>
      </c>
      <c r="SP260" s="369">
        <v>4.894827285880728E-3</v>
      </c>
      <c r="SQ260" s="369">
        <v>3.5965404293236548E-3</v>
      </c>
      <c r="SR260" s="369">
        <v>2.1166573224364366E-3</v>
      </c>
      <c r="SS260" s="369">
        <v>3.9337586080987953E-2</v>
      </c>
      <c r="ST260" s="369">
        <v>4.1770376797065654E-2</v>
      </c>
      <c r="SU260" s="369">
        <v>5.8261149614590661E-2</v>
      </c>
      <c r="SV260" s="369">
        <v>1.4674401717661056E-2</v>
      </c>
      <c r="SW260" s="369">
        <v>3.3485038097225187E-3</v>
      </c>
      <c r="SX260" s="369">
        <v>1.0296314992418638E-3</v>
      </c>
      <c r="SY260" s="369">
        <v>8.9667610903979835E-4</v>
      </c>
      <c r="SZ260" s="369">
        <v>4.3649007618005884E-3</v>
      </c>
      <c r="TA260" s="369">
        <v>1.8523581367725604E-2</v>
      </c>
      <c r="TB260" s="369">
        <v>2.7331433362240169E-3</v>
      </c>
      <c r="TC260" s="369">
        <v>1.4182980778695263E-3</v>
      </c>
      <c r="TD260" s="369">
        <v>8.4416117607883125E-3</v>
      </c>
      <c r="TE260" s="369">
        <v>2.7322216091044208E-4</v>
      </c>
    </row>
    <row r="261" spans="1:525" x14ac:dyDescent="0.3">
      <c r="A261" s="369">
        <v>9.145271239522437E-4</v>
      </c>
      <c r="B261" s="369">
        <v>1.2542254629956642E-3</v>
      </c>
      <c r="C261" s="369">
        <v>1.0376954942171578E-3</v>
      </c>
      <c r="D261" s="369">
        <v>5.6564217971723854E-3</v>
      </c>
      <c r="E261" s="369">
        <v>3.5554050477268465E-3</v>
      </c>
      <c r="F261" s="369">
        <v>6.0297616441668178E-3</v>
      </c>
      <c r="G261" s="369">
        <v>3.0382808995523939E-3</v>
      </c>
      <c r="H261" s="369">
        <v>6.485392425289242E-4</v>
      </c>
      <c r="I261" s="369">
        <v>1.8317867639728455E-3</v>
      </c>
      <c r="J261" s="369">
        <v>2.5279665597702423E-3</v>
      </c>
      <c r="K261" s="369">
        <v>3.2145111942087465E-3</v>
      </c>
      <c r="L261" s="369">
        <v>6.8794202183208057E-3</v>
      </c>
      <c r="M261" s="369">
        <v>3.8176209481823936E-3</v>
      </c>
      <c r="N261" s="369">
        <v>3.0412326797788127E-3</v>
      </c>
      <c r="O261" s="369">
        <v>4.9409526254533898E-3</v>
      </c>
      <c r="P261" s="369">
        <v>3.4330384717281628E-2</v>
      </c>
      <c r="Q261" s="369">
        <v>8.9963438046289194E-4</v>
      </c>
      <c r="R261" s="369">
        <v>5.1424078309157909E-3</v>
      </c>
      <c r="S261" s="369">
        <v>2.1941719144564025E-3</v>
      </c>
      <c r="T261" s="369">
        <v>1.7507726518265988E-3</v>
      </c>
      <c r="U261" s="369">
        <v>1.7980920917896551E-3</v>
      </c>
      <c r="V261" s="369">
        <v>3.1404285989438323E-3</v>
      </c>
      <c r="W261" s="369">
        <v>1.2979135591716776E-3</v>
      </c>
      <c r="X261" s="369">
        <v>1.1226014846449034E-3</v>
      </c>
      <c r="Y261" s="369">
        <v>1.1683281670414373E-3</v>
      </c>
      <c r="Z261" s="369">
        <v>1.1377792653458967E-3</v>
      </c>
      <c r="AA261" s="369">
        <v>8.7980932572220177E-4</v>
      </c>
      <c r="AB261" s="369">
        <v>1.223265409623238E-3</v>
      </c>
      <c r="AC261" s="369">
        <v>9.8683566012747279E-4</v>
      </c>
      <c r="AD261" s="369">
        <v>2.4872242509333229E-3</v>
      </c>
      <c r="AE261" s="369">
        <v>3.88473722722728E-3</v>
      </c>
      <c r="AF261" s="369">
        <v>3.352243563066478E-3</v>
      </c>
      <c r="AG261" s="369">
        <v>2.9251074478789541E-3</v>
      </c>
      <c r="AH261" s="369">
        <v>5.9956198477867815E-3</v>
      </c>
      <c r="AI261" s="369">
        <v>4.1121828928079489E-3</v>
      </c>
      <c r="AJ261" s="51">
        <v>9.0564007670256757E-4</v>
      </c>
      <c r="AK261" s="51">
        <v>1.4331618457076778E-3</v>
      </c>
      <c r="AL261" s="51">
        <v>1.1395698774406642E-3</v>
      </c>
      <c r="AM261" s="51">
        <v>5.557363381953697E-3</v>
      </c>
      <c r="AN261" s="51">
        <v>3.5492426151760657E-3</v>
      </c>
      <c r="AO261" s="51">
        <v>6.3020173770145481E-3</v>
      </c>
      <c r="AP261" s="51">
        <v>3.1444546933145903E-3</v>
      </c>
      <c r="AQ261" s="51">
        <v>5.5826017771183438E-4</v>
      </c>
      <c r="AR261" s="51">
        <v>1.8299979307977341E-3</v>
      </c>
      <c r="AS261" s="51">
        <v>2.4700400844020298E-3</v>
      </c>
      <c r="AT261" s="51">
        <v>3.4525350331521278E-3</v>
      </c>
      <c r="AU261" s="51">
        <v>7.0229944389152603E-3</v>
      </c>
      <c r="AV261" s="51">
        <v>3.8848643554503311E-3</v>
      </c>
      <c r="AW261" s="51">
        <v>3.1828815433126057E-3</v>
      </c>
      <c r="AX261" s="51">
        <v>5.1166581270088432E-3</v>
      </c>
      <c r="AY261" s="51">
        <v>3.5689444357990395E-2</v>
      </c>
      <c r="AZ261" s="51">
        <v>1.0377616068667401E-3</v>
      </c>
      <c r="BA261" s="51">
        <v>4.973725078217861E-3</v>
      </c>
      <c r="BB261" s="51">
        <v>2.2360045237101835E-3</v>
      </c>
      <c r="BC261" s="51">
        <v>1.6055189823120858E-3</v>
      </c>
      <c r="BD261" s="51">
        <v>1.6774692758840593E-3</v>
      </c>
      <c r="BE261" s="51">
        <v>2.8761537550578749E-3</v>
      </c>
      <c r="BF261" s="51">
        <v>1.4303352031821398E-3</v>
      </c>
      <c r="BG261" s="51">
        <v>1.0370375192727068E-3</v>
      </c>
      <c r="BH261" s="51">
        <v>1.1731570879244808E-3</v>
      </c>
      <c r="BI261" s="51">
        <v>1.4044500046293371E-3</v>
      </c>
      <c r="BJ261" s="51">
        <v>9.3555281501331961E-4</v>
      </c>
      <c r="BK261" s="51">
        <v>1.213167255420604E-3</v>
      </c>
      <c r="BL261" s="51">
        <v>1.0657421257857372E-3</v>
      </c>
      <c r="BM261" s="51">
        <v>2.2909954578019744E-3</v>
      </c>
      <c r="BN261" s="51">
        <v>3.9299065098750835E-3</v>
      </c>
      <c r="BO261" s="51">
        <v>3.6301530333265339E-3</v>
      </c>
      <c r="BP261" s="51">
        <v>2.904066088845737E-3</v>
      </c>
      <c r="BQ261" s="51">
        <v>5.9565750497938613E-3</v>
      </c>
      <c r="BR261" s="51">
        <v>3.6285155934050175E-3</v>
      </c>
      <c r="BS261" s="369">
        <v>8.7132034890425127E-4</v>
      </c>
      <c r="BT261" s="369">
        <v>1.3744371414684911E-3</v>
      </c>
      <c r="BU261" s="369">
        <v>1.1467359561832746E-3</v>
      </c>
      <c r="BV261" s="369">
        <v>5.6006943070576179E-3</v>
      </c>
      <c r="BW261" s="369">
        <v>3.3181850734498712E-3</v>
      </c>
      <c r="BX261" s="369">
        <v>6.3062542253066118E-3</v>
      </c>
      <c r="BY261" s="369">
        <v>3.2352692467993685E-3</v>
      </c>
      <c r="BZ261" s="369">
        <v>6.0032401210749562E-4</v>
      </c>
      <c r="CA261" s="369">
        <v>1.9111960957959382E-3</v>
      </c>
      <c r="CB261" s="369">
        <v>2.5363733219470048E-3</v>
      </c>
      <c r="CC261" s="369">
        <v>3.4648744953637302E-3</v>
      </c>
      <c r="CD261" s="369">
        <v>7.0840698462482504E-3</v>
      </c>
      <c r="CE261" s="369">
        <v>3.8538593797158402E-3</v>
      </c>
      <c r="CF261" s="369">
        <v>2.9767858300425985E-3</v>
      </c>
      <c r="CG261" s="369">
        <v>5.1401214684784081E-3</v>
      </c>
      <c r="CH261" s="369">
        <v>3.5130306038431834E-2</v>
      </c>
      <c r="CI261" s="369">
        <v>1.062125248633832E-3</v>
      </c>
      <c r="CJ261" s="369">
        <v>5.2119289099006099E-3</v>
      </c>
      <c r="CK261" s="369">
        <v>2.2540644808331238E-3</v>
      </c>
      <c r="CL261" s="369">
        <v>1.5463936468834698E-3</v>
      </c>
      <c r="CM261" s="369">
        <v>1.747088996702287E-3</v>
      </c>
      <c r="CN261" s="369">
        <v>2.7844950668181423E-3</v>
      </c>
      <c r="CO261" s="369">
        <v>1.4827241114224762E-3</v>
      </c>
      <c r="CP261" s="369">
        <v>1.044169501334857E-3</v>
      </c>
      <c r="CQ261" s="369">
        <v>1.0469111268346877E-3</v>
      </c>
      <c r="CR261" s="369">
        <v>1.3471938098041311E-3</v>
      </c>
      <c r="CS261" s="369">
        <v>9.348625495073055E-4</v>
      </c>
      <c r="CT261" s="369">
        <v>1.2085740433798377E-3</v>
      </c>
      <c r="CU261" s="369">
        <v>1.1457066393334341E-3</v>
      </c>
      <c r="CV261" s="369">
        <v>2.4535721129652012E-3</v>
      </c>
      <c r="CW261" s="369">
        <v>4.0214842912078535E-3</v>
      </c>
      <c r="CX261" s="369">
        <v>3.5291014161265995E-3</v>
      </c>
      <c r="CY261" s="369">
        <v>3.0334892444434458E-3</v>
      </c>
      <c r="CZ261" s="369">
        <v>5.7759894429012604E-3</v>
      </c>
      <c r="DA261" s="369">
        <v>3.1044597768863035E-3</v>
      </c>
      <c r="DB261" s="51">
        <v>7.1745683026205431E-4</v>
      </c>
      <c r="DC261" s="51">
        <v>1.3493660947138377E-3</v>
      </c>
      <c r="DD261" s="51">
        <v>1.1240227957025816E-3</v>
      </c>
      <c r="DE261" s="51">
        <v>5.401247412123192E-3</v>
      </c>
      <c r="DF261" s="51">
        <v>3.0756960527152234E-3</v>
      </c>
      <c r="DG261" s="51">
        <v>6.4016915570502672E-3</v>
      </c>
      <c r="DH261" s="51">
        <v>3.3753665603569426E-3</v>
      </c>
      <c r="DI261" s="51">
        <v>5.7507619806229106E-4</v>
      </c>
      <c r="DJ261" s="51">
        <v>1.8965725114820434E-3</v>
      </c>
      <c r="DK261" s="51">
        <v>2.5287535230514675E-3</v>
      </c>
      <c r="DL261" s="51">
        <v>3.4601805973677427E-3</v>
      </c>
      <c r="DM261" s="51">
        <v>7.5427891411427462E-3</v>
      </c>
      <c r="DN261" s="51">
        <v>3.8826142951204862E-3</v>
      </c>
      <c r="DO261" s="51">
        <v>2.8781182642413396E-3</v>
      </c>
      <c r="DP261" s="51">
        <v>5.169253539291401E-3</v>
      </c>
      <c r="DQ261" s="51">
        <v>3.7936883015383123E-2</v>
      </c>
      <c r="DR261" s="51">
        <v>1.0614486146778178E-3</v>
      </c>
      <c r="DS261" s="51">
        <v>5.2110975568720038E-3</v>
      </c>
      <c r="DT261" s="51">
        <v>2.3546427132389164E-3</v>
      </c>
      <c r="DU261" s="51">
        <v>1.4455566921167079E-3</v>
      </c>
      <c r="DV261" s="51">
        <v>1.7318909013823165E-3</v>
      </c>
      <c r="DW261" s="51">
        <v>2.6289928965313731E-3</v>
      </c>
      <c r="DX261" s="51">
        <v>1.5672805415878411E-3</v>
      </c>
      <c r="DY261" s="51">
        <v>9.177818607366496E-4</v>
      </c>
      <c r="DZ261" s="51">
        <v>1.0040717878997641E-3</v>
      </c>
      <c r="EA261" s="51">
        <v>1.4200877774227566E-3</v>
      </c>
      <c r="EB261" s="51">
        <v>9.127402299058771E-4</v>
      </c>
      <c r="EC261" s="51">
        <v>1.19815348112041E-3</v>
      </c>
      <c r="ED261" s="51">
        <v>1.4366335379218304E-3</v>
      </c>
      <c r="EE261" s="51">
        <v>2.4368261084092282E-3</v>
      </c>
      <c r="EF261" s="51">
        <v>3.9961861039655372E-3</v>
      </c>
      <c r="EG261" s="51">
        <v>3.480916440582744E-3</v>
      </c>
      <c r="EH261" s="51">
        <v>3.1915664913462244E-3</v>
      </c>
      <c r="EI261" s="51">
        <v>5.6346993957283138E-3</v>
      </c>
      <c r="EJ261" s="51">
        <v>3.8051048988208386E-3</v>
      </c>
      <c r="EK261" s="369">
        <v>7.2613516219316606E-4</v>
      </c>
      <c r="EL261" s="369">
        <v>1.3642589824839286E-3</v>
      </c>
      <c r="EM261" s="369">
        <v>1.1610130042526388E-3</v>
      </c>
      <c r="EN261" s="369">
        <v>5.1670867320983962E-3</v>
      </c>
      <c r="EO261" s="369">
        <v>3.0786740461375343E-3</v>
      </c>
      <c r="EP261" s="369">
        <v>5.7325229137967686E-3</v>
      </c>
      <c r="EQ261" s="369">
        <v>3.4571425626128676E-3</v>
      </c>
      <c r="ER261" s="369">
        <v>5.3879371171985176E-4</v>
      </c>
      <c r="ES261" s="369">
        <v>1.8163591832598218E-3</v>
      </c>
      <c r="ET261" s="369">
        <v>2.565755158523495E-3</v>
      </c>
      <c r="EU261" s="369">
        <v>3.2397822237306634E-3</v>
      </c>
      <c r="EV261" s="369">
        <v>7.8769472782707125E-3</v>
      </c>
      <c r="EW261" s="369">
        <v>3.9154063886427332E-3</v>
      </c>
      <c r="EX261" s="369">
        <v>2.7974103260320132E-3</v>
      </c>
      <c r="EY261" s="369">
        <v>5.1320578620752061E-3</v>
      </c>
      <c r="EZ261" s="369">
        <v>3.7706544013816394E-2</v>
      </c>
      <c r="FA261" s="369">
        <v>1.1450938700014594E-3</v>
      </c>
      <c r="FB261" s="369">
        <v>5.1144320662237109E-3</v>
      </c>
      <c r="FC261" s="369">
        <v>2.3674208808351625E-3</v>
      </c>
      <c r="FD261" s="369">
        <v>1.3797688481373906E-3</v>
      </c>
      <c r="FE261" s="369">
        <v>1.6468561580653912E-3</v>
      </c>
      <c r="FF261" s="369">
        <v>2.6250829067708476E-3</v>
      </c>
      <c r="FG261" s="369">
        <v>1.6376014692724805E-3</v>
      </c>
      <c r="FH261" s="369">
        <v>8.3306462589905655E-4</v>
      </c>
      <c r="FI261" s="369">
        <v>1.0538117765664142E-3</v>
      </c>
      <c r="FJ261" s="369">
        <v>1.4758511914492469E-3</v>
      </c>
      <c r="FK261" s="369">
        <v>9.5475959309898053E-4</v>
      </c>
      <c r="FL261" s="369">
        <v>1.1205617059809343E-3</v>
      </c>
      <c r="FM261" s="369">
        <v>1.6817433984874174E-3</v>
      </c>
      <c r="FN261" s="369">
        <v>2.1012999826542076E-3</v>
      </c>
      <c r="FO261" s="369">
        <v>3.9103847610117305E-3</v>
      </c>
      <c r="FP261" s="369">
        <v>3.4476635378206805E-3</v>
      </c>
      <c r="FQ261" s="369">
        <v>2.9315425381914056E-3</v>
      </c>
      <c r="FR261" s="369">
        <v>5.3421238023536729E-3</v>
      </c>
      <c r="FS261" s="369">
        <v>4.0157381298049381E-3</v>
      </c>
      <c r="FT261" s="51">
        <v>7.1908779327598492E-4</v>
      </c>
      <c r="FU261" s="51">
        <v>1.2721306118209563E-3</v>
      </c>
      <c r="FV261" s="51">
        <v>1.1641214654655703E-3</v>
      </c>
      <c r="FW261" s="51">
        <v>5.3561249197777152E-3</v>
      </c>
      <c r="FX261" s="51">
        <v>3.0789260471452895E-3</v>
      </c>
      <c r="FY261" s="51">
        <v>5.0523773348689375E-3</v>
      </c>
      <c r="FZ261" s="51">
        <v>3.7330732695207329E-3</v>
      </c>
      <c r="GA261" s="51">
        <v>6.7222859907915366E-4</v>
      </c>
      <c r="GB261" s="51">
        <v>1.8012075915064345E-3</v>
      </c>
      <c r="GC261" s="51">
        <v>2.6191946689273285E-3</v>
      </c>
      <c r="GD261" s="51">
        <v>3.0457729305501092E-3</v>
      </c>
      <c r="GE261" s="51">
        <v>9.5564528005380629E-3</v>
      </c>
      <c r="GF261" s="51">
        <v>4.0061444533591008E-3</v>
      </c>
      <c r="GG261" s="51">
        <v>2.6700317443566859E-3</v>
      </c>
      <c r="GH261" s="51">
        <v>4.6610159685810341E-3</v>
      </c>
      <c r="GI261" s="51">
        <v>4.211343686297097E-2</v>
      </c>
      <c r="GJ261" s="51">
        <v>1.218218760638689E-3</v>
      </c>
      <c r="GK261" s="51">
        <v>5.0580780186109389E-3</v>
      </c>
      <c r="GL261" s="51">
        <v>2.4153121994024392E-3</v>
      </c>
      <c r="GM261" s="51">
        <v>1.3526410893638116E-3</v>
      </c>
      <c r="GN261" s="51">
        <v>1.5725374969622521E-3</v>
      </c>
      <c r="GO261" s="51">
        <v>2.8007485388452519E-3</v>
      </c>
      <c r="GP261" s="51">
        <v>1.743789870670639E-3</v>
      </c>
      <c r="GQ261" s="51">
        <v>8.259232906547429E-4</v>
      </c>
      <c r="GR261" s="51">
        <v>1.2415660306209285E-3</v>
      </c>
      <c r="GS261" s="51">
        <v>1.6541447297536592E-3</v>
      </c>
      <c r="GT261" s="51">
        <v>1.0424221888389576E-3</v>
      </c>
      <c r="GU261" s="51">
        <v>1.0138489666540881E-3</v>
      </c>
      <c r="GV261" s="51">
        <v>1.4700479267941724E-3</v>
      </c>
      <c r="GW261" s="51">
        <v>1.9955081605859486E-3</v>
      </c>
      <c r="GX261" s="51">
        <v>3.876465198485236E-3</v>
      </c>
      <c r="GY261" s="51">
        <v>3.4162490621045534E-3</v>
      </c>
      <c r="GZ261" s="51">
        <v>2.719725957851288E-3</v>
      </c>
      <c r="HA261" s="51">
        <v>5.5678300951140496E-3</v>
      </c>
      <c r="HB261" s="51">
        <v>2.3147900448423284E-3</v>
      </c>
      <c r="HC261" s="369">
        <v>7.1795692529063768E-4</v>
      </c>
      <c r="HD261" s="369">
        <v>1.25374566740409E-3</v>
      </c>
      <c r="HE261" s="369">
        <v>1.1481217857947836E-3</v>
      </c>
      <c r="HF261" s="369">
        <v>5.2736004052478334E-3</v>
      </c>
      <c r="HG261" s="369">
        <v>2.9893177041244554E-3</v>
      </c>
      <c r="HH261" s="369">
        <v>4.7432709304872818E-3</v>
      </c>
      <c r="HI261" s="369">
        <v>3.7433636564270251E-3</v>
      </c>
      <c r="HJ261" s="369">
        <v>6.244773293965849E-4</v>
      </c>
      <c r="HK261" s="369">
        <v>1.7874702727690586E-3</v>
      </c>
      <c r="HL261" s="369">
        <v>2.6282100476913033E-3</v>
      </c>
      <c r="HM261" s="369">
        <v>2.9920226295832133E-3</v>
      </c>
      <c r="HN261" s="369">
        <v>9.12002017535502E-3</v>
      </c>
      <c r="HO261" s="369">
        <v>3.8971692558065658E-3</v>
      </c>
      <c r="HP261" s="369">
        <v>2.7732546099682631E-3</v>
      </c>
      <c r="HQ261" s="369">
        <v>4.8346151186481343E-3</v>
      </c>
      <c r="HR261" s="369">
        <v>4.3813041306507532E-2</v>
      </c>
      <c r="HS261" s="369">
        <v>1.2642700760230313E-3</v>
      </c>
      <c r="HT261" s="369">
        <v>5.0097158127604775E-3</v>
      </c>
      <c r="HU261" s="369">
        <v>2.1843130874644578E-3</v>
      </c>
      <c r="HV261" s="369">
        <v>1.3178195005232839E-3</v>
      </c>
      <c r="HW261" s="369">
        <v>1.4943333643604847E-3</v>
      </c>
      <c r="HX261" s="369">
        <v>2.5731346157063946E-3</v>
      </c>
      <c r="HY261" s="369">
        <v>1.8487839197735964E-3</v>
      </c>
      <c r="HZ261" s="369">
        <v>7.8234594881148255E-4</v>
      </c>
      <c r="IA261" s="369">
        <v>1.3315297391734726E-3</v>
      </c>
      <c r="IB261" s="369">
        <v>1.6425487482775933E-3</v>
      </c>
      <c r="IC261" s="369">
        <v>1.0186658675659242E-3</v>
      </c>
      <c r="ID261" s="369">
        <v>9.4802467233634307E-4</v>
      </c>
      <c r="IE261" s="369">
        <v>1.4965619785633679E-3</v>
      </c>
      <c r="IF261" s="369">
        <v>1.935589120375105E-3</v>
      </c>
      <c r="IG261" s="369">
        <v>3.9153618615160582E-3</v>
      </c>
      <c r="IH261" s="369">
        <v>3.1364488735882842E-3</v>
      </c>
      <c r="II261" s="369">
        <v>2.6562455604629445E-3</v>
      </c>
      <c r="IJ261" s="369">
        <v>5.7586096354257481E-3</v>
      </c>
      <c r="IK261" s="369">
        <v>2.3293611904511759E-3</v>
      </c>
      <c r="IL261" s="51">
        <v>7.0412517052265524E-4</v>
      </c>
      <c r="IM261" s="51">
        <v>1.0249887732677679E-3</v>
      </c>
      <c r="IN261" s="51">
        <v>1.0951593891666094E-3</v>
      </c>
      <c r="IO261" s="51">
        <v>4.8481336121314351E-3</v>
      </c>
      <c r="IP261" s="51">
        <v>2.8787289450785355E-3</v>
      </c>
      <c r="IQ261" s="51">
        <v>4.729457322043145E-3</v>
      </c>
      <c r="IR261" s="51">
        <v>3.7197573749841004E-3</v>
      </c>
      <c r="IS261" s="51">
        <v>5.5969915270915238E-4</v>
      </c>
      <c r="IT261" s="51">
        <v>1.7014830609644732E-3</v>
      </c>
      <c r="IU261" s="51">
        <v>2.5623333634429046E-3</v>
      </c>
      <c r="IV261" s="51">
        <v>2.8414717638414865E-3</v>
      </c>
      <c r="IW261" s="51">
        <v>9.1939482130311678E-3</v>
      </c>
      <c r="IX261" s="51">
        <v>3.8681152209499555E-3</v>
      </c>
      <c r="IY261" s="51">
        <v>2.7683916080992461E-3</v>
      </c>
      <c r="IZ261" s="51">
        <v>4.9812480483567324E-3</v>
      </c>
      <c r="JA261" s="51">
        <v>4.1167932631886166E-2</v>
      </c>
      <c r="JB261" s="51">
        <v>1.2800154700688641E-3</v>
      </c>
      <c r="JC261" s="51">
        <v>5.0695010898031984E-3</v>
      </c>
      <c r="JD261" s="51">
        <v>2.2509412408602976E-3</v>
      </c>
      <c r="JE261" s="51">
        <v>1.3129286949227137E-3</v>
      </c>
      <c r="JF261" s="51">
        <v>1.5086342432696061E-3</v>
      </c>
      <c r="JG261" s="51">
        <v>2.4877437068117907E-3</v>
      </c>
      <c r="JH261" s="51">
        <v>1.8705582223423911E-3</v>
      </c>
      <c r="JI261" s="51">
        <v>7.4941683685426149E-4</v>
      </c>
      <c r="JJ261" s="51">
        <v>1.4090492936122965E-3</v>
      </c>
      <c r="JK261" s="51">
        <v>1.661299825344557E-3</v>
      </c>
      <c r="JL261" s="51">
        <v>1.0236354747541752E-3</v>
      </c>
      <c r="JM261" s="51">
        <v>9.2088591218620307E-4</v>
      </c>
      <c r="JN261" s="51">
        <v>1.6422367422245967E-3</v>
      </c>
      <c r="JO261" s="51">
        <v>1.895401600364431E-3</v>
      </c>
      <c r="JP261" s="51">
        <v>3.911703351596128E-3</v>
      </c>
      <c r="JQ261" s="51">
        <v>3.0980751576479173E-3</v>
      </c>
      <c r="JR261" s="51">
        <v>2.8203502137900439E-3</v>
      </c>
      <c r="JS261" s="51">
        <v>5.5106076820016919E-3</v>
      </c>
      <c r="JT261" s="51">
        <v>2.0376342790666031E-3</v>
      </c>
      <c r="JU261" s="369">
        <v>8.21098177634313E-4</v>
      </c>
      <c r="JV261" s="369">
        <v>8.549826913113722E-4</v>
      </c>
      <c r="JW261" s="369">
        <v>9.7682469394362007E-4</v>
      </c>
      <c r="JX261" s="369">
        <v>4.3505659370986971E-3</v>
      </c>
      <c r="JY261" s="369">
        <v>2.7063876115302342E-3</v>
      </c>
      <c r="JZ261" s="369">
        <v>4.479078689264962E-3</v>
      </c>
      <c r="KA261" s="369">
        <v>3.6621242478797229E-3</v>
      </c>
      <c r="KB261" s="369">
        <v>5.1502020200852561E-4</v>
      </c>
      <c r="KC261" s="369">
        <v>1.6561012291978795E-3</v>
      </c>
      <c r="KD261" s="369">
        <v>2.5746395010457354E-3</v>
      </c>
      <c r="KE261" s="369">
        <v>2.9057755676257292E-3</v>
      </c>
      <c r="KF261" s="369">
        <v>9.1812433727493873E-3</v>
      </c>
      <c r="KG261" s="369">
        <v>3.7473539740343013E-3</v>
      </c>
      <c r="KH261" s="369">
        <v>2.5725609049323151E-3</v>
      </c>
      <c r="KI261" s="369">
        <v>4.9068351489930566E-3</v>
      </c>
      <c r="KJ261" s="369">
        <v>4.4367213347422975E-2</v>
      </c>
      <c r="KK261" s="369">
        <v>1.1670161855476698E-3</v>
      </c>
      <c r="KL261" s="369">
        <v>5.0079959413420402E-3</v>
      </c>
      <c r="KM261" s="369">
        <v>1.9437852407299867E-3</v>
      </c>
      <c r="KN261" s="369">
        <v>1.2162604811599034E-3</v>
      </c>
      <c r="KO261" s="369">
        <v>1.4284433933424497E-3</v>
      </c>
      <c r="KP261" s="369">
        <v>2.3228258214754789E-3</v>
      </c>
      <c r="KQ261" s="369">
        <v>1.9332825456286912E-3</v>
      </c>
      <c r="KR261" s="369">
        <v>6.949951541798964E-4</v>
      </c>
      <c r="KS261" s="369">
        <v>1.5349283169623215E-3</v>
      </c>
      <c r="KT261" s="369">
        <v>1.4749166070607135E-3</v>
      </c>
      <c r="KU261" s="369">
        <v>9.6924693258760902E-4</v>
      </c>
      <c r="KV261" s="369">
        <v>8.5836811626253267E-4</v>
      </c>
      <c r="KW261" s="369">
        <v>1.1881813696464863E-3</v>
      </c>
      <c r="KX261" s="369">
        <v>1.7786165868849955E-3</v>
      </c>
      <c r="KY261" s="369">
        <v>3.7579296995716581E-3</v>
      </c>
      <c r="KZ261" s="369">
        <v>2.9191856872426264E-3</v>
      </c>
      <c r="LA261" s="369">
        <v>2.8764064881274171E-3</v>
      </c>
      <c r="LB261" s="369">
        <v>4.9922737182259043E-3</v>
      </c>
      <c r="LC261" s="369">
        <v>2.1106457063145199E-3</v>
      </c>
      <c r="LD261" s="51">
        <v>5.7939376113711274E-4</v>
      </c>
      <c r="LE261" s="51">
        <v>7.7808457236867021E-4</v>
      </c>
      <c r="LF261" s="51">
        <v>9.2491858879968712E-4</v>
      </c>
      <c r="LG261" s="51">
        <v>4.5123417687471393E-3</v>
      </c>
      <c r="LH261" s="51">
        <v>2.8676078631277705E-3</v>
      </c>
      <c r="LI261" s="51">
        <v>4.230448146798271E-3</v>
      </c>
      <c r="LJ261" s="51">
        <v>3.5599562300944994E-3</v>
      </c>
      <c r="LK261" s="51">
        <v>5.4411039890743572E-4</v>
      </c>
      <c r="LL261" s="51">
        <v>1.663058297910522E-3</v>
      </c>
      <c r="LM261" s="51">
        <v>2.5453917005074148E-3</v>
      </c>
      <c r="LN261" s="51">
        <v>2.799403656276228E-3</v>
      </c>
      <c r="LO261" s="51">
        <v>8.7318662122336521E-3</v>
      </c>
      <c r="LP261" s="51">
        <v>3.7303343836829904E-3</v>
      </c>
      <c r="LQ261" s="51">
        <v>2.3886842395754574E-3</v>
      </c>
      <c r="LR261" s="51">
        <v>5.0315517266341829E-3</v>
      </c>
      <c r="LS261" s="51">
        <v>4.5432723457310698E-2</v>
      </c>
      <c r="LT261" s="51">
        <v>1.2666386897440497E-3</v>
      </c>
      <c r="LU261" s="51">
        <v>5.1351008162489956E-3</v>
      </c>
      <c r="LV261" s="51">
        <v>1.9587535055210917E-3</v>
      </c>
      <c r="LW261" s="51">
        <v>1.2273864930995733E-3</v>
      </c>
      <c r="LX261" s="51">
        <v>1.5047875459056842E-3</v>
      </c>
      <c r="LY261" s="51">
        <v>2.3321284155542452E-3</v>
      </c>
      <c r="LZ261" s="51">
        <v>2.313716539420248E-3</v>
      </c>
      <c r="MA261" s="51">
        <v>7.3386237842843047E-4</v>
      </c>
      <c r="MB261" s="51">
        <v>1.8463073511837942E-3</v>
      </c>
      <c r="MC261" s="51">
        <v>1.5355960817423067E-3</v>
      </c>
      <c r="MD261" s="51">
        <v>9.742084990040519E-4</v>
      </c>
      <c r="ME261" s="51">
        <v>7.523058019299866E-4</v>
      </c>
      <c r="MF261" s="51">
        <v>1.3789411907591447E-3</v>
      </c>
      <c r="MG261" s="51">
        <v>1.7334136601378739E-3</v>
      </c>
      <c r="MH261" s="51">
        <v>3.6781714945615831E-3</v>
      </c>
      <c r="MI261" s="51">
        <v>2.8781372600107571E-3</v>
      </c>
      <c r="MJ261" s="51">
        <v>2.8520427311411779E-3</v>
      </c>
      <c r="MK261" s="51">
        <v>4.9462097694237721E-3</v>
      </c>
      <c r="ML261" s="51">
        <v>2.0959968160755823E-3</v>
      </c>
      <c r="MM261" s="369">
        <v>5.5868459320395681E-4</v>
      </c>
      <c r="MN261" s="369">
        <v>7.3380199614902467E-4</v>
      </c>
      <c r="MO261" s="369">
        <v>8.7629307127022062E-4</v>
      </c>
      <c r="MP261" s="369">
        <v>4.7896325853137483E-3</v>
      </c>
      <c r="MQ261" s="369">
        <v>2.8257704934549887E-3</v>
      </c>
      <c r="MR261" s="369">
        <v>4.1131937949677889E-3</v>
      </c>
      <c r="MS261" s="369">
        <v>3.3513861285596235E-3</v>
      </c>
      <c r="MT261" s="369">
        <v>5.916399897583067E-4</v>
      </c>
      <c r="MU261" s="369">
        <v>1.7286127054048292E-3</v>
      </c>
      <c r="MV261" s="369">
        <v>2.6041311243625706E-3</v>
      </c>
      <c r="MW261" s="369">
        <v>2.8424576518359819E-3</v>
      </c>
      <c r="MX261" s="369">
        <v>8.3787049219456317E-3</v>
      </c>
      <c r="MY261" s="369">
        <v>3.7300861391905238E-3</v>
      </c>
      <c r="MZ261" s="369">
        <v>2.4199179928815263E-3</v>
      </c>
      <c r="NA261" s="369">
        <v>5.0308592192120482E-3</v>
      </c>
      <c r="NB261" s="369">
        <v>4.61981512692652E-2</v>
      </c>
      <c r="NC261" s="369">
        <v>1.4590975133172109E-3</v>
      </c>
      <c r="ND261" s="369">
        <v>5.1464459673514493E-3</v>
      </c>
      <c r="NE261" s="369">
        <v>1.8612169138417394E-3</v>
      </c>
      <c r="NF261" s="369">
        <v>1.1445578156690647E-3</v>
      </c>
      <c r="NG261" s="369">
        <v>1.4793791378983792E-3</v>
      </c>
      <c r="NH261" s="369">
        <v>2.2557604400830389E-3</v>
      </c>
      <c r="NI261" s="369">
        <v>2.7801763953829869E-3</v>
      </c>
      <c r="NJ261" s="369">
        <v>7.110910859447258E-4</v>
      </c>
      <c r="NK261" s="369">
        <v>1.9605009825448901E-3</v>
      </c>
      <c r="NL261" s="369">
        <v>1.4536001382944969E-3</v>
      </c>
      <c r="NM261" s="369">
        <v>1.0583706941660188E-3</v>
      </c>
      <c r="NN261" s="369">
        <v>7.2438941617708117E-4</v>
      </c>
      <c r="NO261" s="369">
        <v>1.3591120009715813E-3</v>
      </c>
      <c r="NP261" s="369">
        <v>1.6788756907816246E-3</v>
      </c>
      <c r="NQ261" s="369">
        <v>3.5788278199009732E-3</v>
      </c>
      <c r="NR261" s="369">
        <v>3.010563825660346E-3</v>
      </c>
      <c r="NS261" s="369">
        <v>2.9121561620478091E-3</v>
      </c>
      <c r="NT261" s="369">
        <v>5.0852081850581606E-3</v>
      </c>
      <c r="NU261" s="369">
        <v>2.1375754821095446E-3</v>
      </c>
      <c r="NV261" s="51">
        <v>6.3118299604958861E-4</v>
      </c>
      <c r="NW261" s="51">
        <v>8.5934115748612842E-4</v>
      </c>
      <c r="NX261" s="51">
        <v>9.5291084425977153E-4</v>
      </c>
      <c r="NY261" s="51">
        <v>4.4047411849563621E-3</v>
      </c>
      <c r="NZ261" s="51">
        <v>2.6562902984454328E-3</v>
      </c>
      <c r="OA261" s="51">
        <v>3.9153510249826315E-3</v>
      </c>
      <c r="OB261" s="51">
        <v>4.1484571438326536E-3</v>
      </c>
      <c r="OC261" s="51">
        <v>5.6376289464297547E-4</v>
      </c>
      <c r="OD261" s="51">
        <v>1.6781647881367067E-3</v>
      </c>
      <c r="OE261" s="51">
        <v>2.8508468577501749E-3</v>
      </c>
      <c r="OF261" s="51">
        <v>3.175819759428431E-3</v>
      </c>
      <c r="OG261" s="51">
        <v>9.5703339864120548E-3</v>
      </c>
      <c r="OH261" s="51">
        <v>3.6443544706043001E-3</v>
      </c>
      <c r="OI261" s="51">
        <v>2.2501479292096173E-3</v>
      </c>
      <c r="OJ261" s="51">
        <v>4.7756296267932362E-3</v>
      </c>
      <c r="OK261" s="51">
        <v>4.6316112958786786E-2</v>
      </c>
      <c r="OL261" s="51">
        <v>1.378461274738924E-3</v>
      </c>
      <c r="OM261" s="51">
        <v>4.9441906525757827E-3</v>
      </c>
      <c r="ON261" s="51">
        <v>1.8085003557732394E-3</v>
      </c>
      <c r="OO261" s="51">
        <v>1.1291284617563953E-3</v>
      </c>
      <c r="OP261" s="51">
        <v>1.4136741315144705E-3</v>
      </c>
      <c r="OQ261" s="51">
        <v>2.2562901084590657E-3</v>
      </c>
      <c r="OR261" s="51">
        <v>2.5107776061291266E-3</v>
      </c>
      <c r="OS261" s="51">
        <v>7.2687421498623299E-4</v>
      </c>
      <c r="OT261" s="51">
        <v>1.8085597982827545E-3</v>
      </c>
      <c r="OU261" s="51">
        <v>1.538274987863724E-3</v>
      </c>
      <c r="OV261" s="51">
        <v>9.9699766627496305E-4</v>
      </c>
      <c r="OW261" s="51">
        <v>7.1368323637947026E-4</v>
      </c>
      <c r="OX261" s="51">
        <v>1.4141158012691345E-3</v>
      </c>
      <c r="OY261" s="51">
        <v>1.6259875791953537E-3</v>
      </c>
      <c r="OZ261" s="51">
        <v>3.6594977899641998E-3</v>
      </c>
      <c r="PA261" s="51">
        <v>3.4426826925055098E-3</v>
      </c>
      <c r="PB261" s="51">
        <v>2.9620128754883684E-3</v>
      </c>
      <c r="PC261" s="51">
        <v>5.1063651526552312E-3</v>
      </c>
      <c r="PD261" s="51">
        <v>1.7976435193544523E-3</v>
      </c>
      <c r="PE261" s="369">
        <v>6.3997175743955295E-4</v>
      </c>
      <c r="PF261" s="369">
        <v>9.1115405930835137E-4</v>
      </c>
      <c r="PG261" s="369">
        <v>9.809841845998923E-4</v>
      </c>
      <c r="PH261" s="369">
        <v>4.394357826677203E-3</v>
      </c>
      <c r="PI261" s="369">
        <v>2.8435234583590306E-3</v>
      </c>
      <c r="PJ261" s="369">
        <v>3.8804321386649685E-3</v>
      </c>
      <c r="PK261" s="369">
        <v>4.4210140198473798E-3</v>
      </c>
      <c r="PL261" s="369">
        <v>6.7031117020623109E-4</v>
      </c>
      <c r="PM261" s="369">
        <v>1.6893302429839845E-3</v>
      </c>
      <c r="PN261" s="369">
        <v>2.9433226395029549E-3</v>
      </c>
      <c r="PO261" s="369">
        <v>3.5263685263856375E-3</v>
      </c>
      <c r="PP261" s="369">
        <v>9.8972207357942276E-3</v>
      </c>
      <c r="PQ261" s="369">
        <v>3.7339488350577464E-3</v>
      </c>
      <c r="PR261" s="369">
        <v>2.2020286773842194E-3</v>
      </c>
      <c r="PS261" s="369">
        <v>4.73495431900598E-3</v>
      </c>
      <c r="PT261" s="369">
        <v>5.0432597862323271E-2</v>
      </c>
      <c r="PU261" s="369">
        <v>1.4966041535880389E-3</v>
      </c>
      <c r="PV261" s="369">
        <v>4.8198441052183134E-3</v>
      </c>
      <c r="PW261" s="369">
        <v>1.6965440081800614E-3</v>
      </c>
      <c r="PX261" s="369">
        <v>1.1198894065721106E-3</v>
      </c>
      <c r="PY261" s="369">
        <v>1.4095038336547163E-3</v>
      </c>
      <c r="PZ261" s="369">
        <v>2.3327538868263588E-3</v>
      </c>
      <c r="QA261" s="369">
        <v>2.6258569196701644E-3</v>
      </c>
      <c r="QB261" s="369">
        <v>7.114915398369904E-4</v>
      </c>
      <c r="QC261" s="369">
        <v>1.9243374974461445E-3</v>
      </c>
      <c r="QD261" s="369">
        <v>1.5210927152656316E-3</v>
      </c>
      <c r="QE261" s="369">
        <v>1.0708035679307779E-3</v>
      </c>
      <c r="QF261" s="369">
        <v>8.2915899216969978E-4</v>
      </c>
      <c r="QG261" s="369">
        <v>1.3706965158757382E-3</v>
      </c>
      <c r="QH261" s="369">
        <v>1.685983695648665E-3</v>
      </c>
      <c r="QI261" s="369">
        <v>3.6179679352654134E-3</v>
      </c>
      <c r="QJ261" s="369">
        <v>3.7841422797383387E-3</v>
      </c>
      <c r="QK261" s="369">
        <v>3.0580469613987688E-3</v>
      </c>
      <c r="QL261" s="369">
        <v>5.2498547707607304E-3</v>
      </c>
      <c r="QM261" s="369">
        <v>1.4620696036364625E-3</v>
      </c>
      <c r="QN261" s="51">
        <v>7.1749479718615362E-4</v>
      </c>
      <c r="QO261" s="51">
        <v>7.264702043171473E-4</v>
      </c>
      <c r="QP261" s="51">
        <v>9.7183400610964153E-4</v>
      </c>
      <c r="QQ261" s="51">
        <v>4.8676368095350638E-3</v>
      </c>
      <c r="QR261" s="51">
        <v>2.9347692497109774E-3</v>
      </c>
      <c r="QS261" s="51">
        <v>3.7353080463802591E-3</v>
      </c>
      <c r="QT261" s="51">
        <v>4.2008110605279677E-3</v>
      </c>
      <c r="QU261" s="51">
        <v>6.1331901553213317E-4</v>
      </c>
      <c r="QV261" s="51">
        <v>1.7162990431829454E-3</v>
      </c>
      <c r="QW261" s="51">
        <v>2.8880403548802885E-3</v>
      </c>
      <c r="QX261" s="51">
        <v>3.6992713991833796E-3</v>
      </c>
      <c r="QY261" s="51">
        <v>9.6334485993220583E-3</v>
      </c>
      <c r="QZ261" s="51">
        <v>3.6781834499638034E-3</v>
      </c>
      <c r="RA261" s="51">
        <v>2.1832456875934426E-3</v>
      </c>
      <c r="RB261" s="51">
        <v>5.0040827159466682E-3</v>
      </c>
      <c r="RC261" s="51">
        <v>5.4837398553496161E-2</v>
      </c>
      <c r="RD261" s="51">
        <v>1.6584498996677563E-3</v>
      </c>
      <c r="RE261" s="51">
        <v>4.5495648103815248E-3</v>
      </c>
      <c r="RF261" s="51">
        <v>1.5561643816834278E-3</v>
      </c>
      <c r="RG261" s="51">
        <v>1.113456745380065E-3</v>
      </c>
      <c r="RH261" s="51">
        <v>1.3961105979972939E-3</v>
      </c>
      <c r="RI261" s="51">
        <v>2.3853768106380621E-3</v>
      </c>
      <c r="RJ261" s="51">
        <v>3.3880212003190597E-3</v>
      </c>
      <c r="RK261" s="51">
        <v>6.798400087479129E-4</v>
      </c>
      <c r="RL261" s="51">
        <v>2.017876567652671E-3</v>
      </c>
      <c r="RM261" s="51">
        <v>1.473506720581653E-3</v>
      </c>
      <c r="RN261" s="51">
        <v>1.3339565504262526E-3</v>
      </c>
      <c r="RO261" s="51">
        <v>8.2518376856581814E-4</v>
      </c>
      <c r="RP261" s="51">
        <v>1.2275152378487899E-3</v>
      </c>
      <c r="RQ261" s="51">
        <v>1.6905487903644131E-3</v>
      </c>
      <c r="RR261" s="51">
        <v>3.4095031741812154E-3</v>
      </c>
      <c r="RS261" s="51">
        <v>3.6877144455840596E-3</v>
      </c>
      <c r="RT261" s="51">
        <v>3.1202026817203745E-3</v>
      </c>
      <c r="RU261" s="51">
        <v>5.1703793472817408E-3</v>
      </c>
      <c r="RV261" s="51">
        <v>1.6970866947118746E-3</v>
      </c>
      <c r="RW261" s="369">
        <v>6.206949876688114E-4</v>
      </c>
      <c r="RX261" s="369">
        <v>7.1955024383566033E-4</v>
      </c>
      <c r="RY261" s="369">
        <v>9.6785433784540398E-4</v>
      </c>
      <c r="RZ261" s="369">
        <v>5.2855269131711442E-3</v>
      </c>
      <c r="SA261" s="369">
        <v>3.2577543638479247E-3</v>
      </c>
      <c r="SB261" s="369">
        <v>3.5383138019648838E-3</v>
      </c>
      <c r="SC261" s="369">
        <v>4.4273539906771993E-3</v>
      </c>
      <c r="SD261" s="369">
        <v>9.4186168107296604E-4</v>
      </c>
      <c r="SE261" s="369">
        <v>1.7846456621576866E-3</v>
      </c>
      <c r="SF261" s="369">
        <v>2.8324304946055309E-3</v>
      </c>
      <c r="SG261" s="369">
        <v>3.6813348765800061E-3</v>
      </c>
      <c r="SH261" s="369">
        <v>8.3762993449163891E-3</v>
      </c>
      <c r="SI261" s="369">
        <v>3.9455321035837517E-3</v>
      </c>
      <c r="SJ261" s="369">
        <v>2.1406513046411937E-3</v>
      </c>
      <c r="SK261" s="369">
        <v>5.5697669009763607E-3</v>
      </c>
      <c r="SL261" s="369">
        <v>6.6611812044139157E-2</v>
      </c>
      <c r="SM261" s="369">
        <v>1.9658715510735584E-3</v>
      </c>
      <c r="SN261" s="369">
        <v>4.1893254476108996E-3</v>
      </c>
      <c r="SO261" s="369">
        <v>1.3776581277973531E-3</v>
      </c>
      <c r="SP261" s="369">
        <v>9.9871929035875344E-4</v>
      </c>
      <c r="SQ261" s="369">
        <v>1.3299498251666284E-3</v>
      </c>
      <c r="SR261" s="369">
        <v>2.3100535178892981E-3</v>
      </c>
      <c r="SS261" s="369">
        <v>4.0818255634975003E-3</v>
      </c>
      <c r="ST261" s="369">
        <v>6.8608193769396269E-4</v>
      </c>
      <c r="SU261" s="369">
        <v>2.3053884958301033E-3</v>
      </c>
      <c r="SV261" s="369">
        <v>1.4576248003802363E-3</v>
      </c>
      <c r="SW261" s="369">
        <v>1.5527195334849862E-3</v>
      </c>
      <c r="SX261" s="369">
        <v>8.3063869103316187E-4</v>
      </c>
      <c r="SY261" s="369">
        <v>1.1531201198028862E-3</v>
      </c>
      <c r="SZ261" s="369">
        <v>1.6977339105753672E-3</v>
      </c>
      <c r="TA261" s="369">
        <v>3.0848151447732414E-3</v>
      </c>
      <c r="TB261" s="369">
        <v>3.5392066284234431E-3</v>
      </c>
      <c r="TC261" s="369">
        <v>2.7875959704048887E-3</v>
      </c>
      <c r="TD261" s="369">
        <v>4.824091760966061E-3</v>
      </c>
      <c r="TE261" s="369">
        <v>1.9004793495762723E-3</v>
      </c>
    </row>
    <row r="262" spans="1:525" x14ac:dyDescent="0.3">
      <c r="A262" s="369">
        <v>9.2175986790141665E-3</v>
      </c>
      <c r="B262" s="369">
        <v>2.3330287149595331E-2</v>
      </c>
      <c r="C262" s="369">
        <v>1.1731216780685704E-2</v>
      </c>
      <c r="D262" s="369">
        <v>1.6846113432535219E-2</v>
      </c>
      <c r="E262" s="369">
        <v>7.8799298900672932E-3</v>
      </c>
      <c r="F262" s="369">
        <v>1.5656337509724175E-2</v>
      </c>
      <c r="G262" s="369">
        <v>2.0699571323861191E-2</v>
      </c>
      <c r="H262" s="369">
        <v>1.5130215931295958E-2</v>
      </c>
      <c r="I262" s="369">
        <v>2.8442407952478353E-2</v>
      </c>
      <c r="J262" s="369">
        <v>2.1594052982679954E-2</v>
      </c>
      <c r="K262" s="369">
        <v>3.6862585038421165E-2</v>
      </c>
      <c r="L262" s="369">
        <v>2.6643743622231951E-2</v>
      </c>
      <c r="M262" s="369">
        <v>1.1037301919071575E-2</v>
      </c>
      <c r="N262" s="369">
        <v>1.0097412618641555E-2</v>
      </c>
      <c r="O262" s="369">
        <v>9.0655585078680719E-3</v>
      </c>
      <c r="P262" s="369">
        <v>1.0549761067363755E-2</v>
      </c>
      <c r="Q262" s="369">
        <v>9.237490852481961E-2</v>
      </c>
      <c r="R262" s="369">
        <v>5.0971251619510716E-3</v>
      </c>
      <c r="S262" s="369">
        <v>1.010267260581826E-2</v>
      </c>
      <c r="T262" s="369">
        <v>6.8605414803486952E-3</v>
      </c>
      <c r="U262" s="369">
        <v>1.3897756313156753E-2</v>
      </c>
      <c r="V262" s="369">
        <v>2.363640010021395E-2</v>
      </c>
      <c r="W262" s="369">
        <v>1.5779658728282651E-2</v>
      </c>
      <c r="X262" s="369">
        <v>4.4987131491848048E-3</v>
      </c>
      <c r="Y262" s="369">
        <v>4.0246550893601532E-3</v>
      </c>
      <c r="Z262" s="369">
        <v>1.2914092096208233E-2</v>
      </c>
      <c r="AA262" s="369">
        <v>8.2856390620991878E-3</v>
      </c>
      <c r="AB262" s="369">
        <v>4.716048260767239E-3</v>
      </c>
      <c r="AC262" s="369">
        <v>8.3471973026559166E-3</v>
      </c>
      <c r="AD262" s="369">
        <v>6.3824725472736354E-3</v>
      </c>
      <c r="AE262" s="369">
        <v>1.4655064543654705E-2</v>
      </c>
      <c r="AF262" s="369">
        <v>1.8322379217829619E-2</v>
      </c>
      <c r="AG262" s="369">
        <v>1.2915815824094982E-2</v>
      </c>
      <c r="AH262" s="369">
        <v>1.644275232444746E-2</v>
      </c>
      <c r="AI262" s="369">
        <v>2.446166952486023E-4</v>
      </c>
      <c r="AJ262" s="51">
        <v>9.3533402483963832E-3</v>
      </c>
      <c r="AK262" s="51">
        <v>2.4953286727671036E-2</v>
      </c>
      <c r="AL262" s="51">
        <v>1.1624547400695328E-2</v>
      </c>
      <c r="AM262" s="51">
        <v>1.6508076775511023E-2</v>
      </c>
      <c r="AN262" s="51">
        <v>7.6321283784026002E-3</v>
      </c>
      <c r="AO262" s="51">
        <v>1.5739575063499829E-2</v>
      </c>
      <c r="AP262" s="51">
        <v>2.1668399669283526E-2</v>
      </c>
      <c r="AQ262" s="51">
        <v>1.4253045857410308E-2</v>
      </c>
      <c r="AR262" s="51">
        <v>2.9109012747249825E-2</v>
      </c>
      <c r="AS262" s="51">
        <v>2.1731953508568495E-2</v>
      </c>
      <c r="AT262" s="51">
        <v>3.6898679536987562E-2</v>
      </c>
      <c r="AU262" s="51">
        <v>2.7440574121071631E-2</v>
      </c>
      <c r="AV262" s="51">
        <v>1.1296117524596897E-2</v>
      </c>
      <c r="AW262" s="51">
        <v>1.0399644259805997E-2</v>
      </c>
      <c r="AX262" s="51">
        <v>9.0092225822643399E-3</v>
      </c>
      <c r="AY262" s="51">
        <v>1.1238949663364518E-2</v>
      </c>
      <c r="AZ262" s="51">
        <v>9.3436672462682391E-2</v>
      </c>
      <c r="BA262" s="51">
        <v>5.134801509787127E-3</v>
      </c>
      <c r="BB262" s="51">
        <v>1.0553313901905023E-2</v>
      </c>
      <c r="BC262" s="51">
        <v>6.8730822874759285E-3</v>
      </c>
      <c r="BD262" s="51">
        <v>1.4128566780618157E-2</v>
      </c>
      <c r="BE262" s="51">
        <v>2.3480475729124099E-2</v>
      </c>
      <c r="BF262" s="51">
        <v>1.5731208206721008E-2</v>
      </c>
      <c r="BG262" s="51">
        <v>4.1751445857954542E-3</v>
      </c>
      <c r="BH262" s="51">
        <v>4.3011061127542207E-3</v>
      </c>
      <c r="BI262" s="51">
        <v>1.3618373690409981E-2</v>
      </c>
      <c r="BJ262" s="51">
        <v>8.2893050874285439E-3</v>
      </c>
      <c r="BK262" s="51">
        <v>4.6417143480879958E-3</v>
      </c>
      <c r="BL262" s="51">
        <v>8.3567128890922274E-3</v>
      </c>
      <c r="BM262" s="51">
        <v>6.5637094421778066E-3</v>
      </c>
      <c r="BN262" s="51">
        <v>1.5175170088138857E-2</v>
      </c>
      <c r="BO262" s="51">
        <v>1.9492221885027233E-2</v>
      </c>
      <c r="BP262" s="51">
        <v>1.3391149264917246E-2</v>
      </c>
      <c r="BQ262" s="51">
        <v>1.607585079888673E-2</v>
      </c>
      <c r="BR262" s="51">
        <v>2.3623403602864891E-4</v>
      </c>
      <c r="BS262" s="369">
        <v>9.0819105330475266E-3</v>
      </c>
      <c r="BT262" s="369">
        <v>2.2670391773574113E-2</v>
      </c>
      <c r="BU262" s="369">
        <v>1.1478242070419533E-2</v>
      </c>
      <c r="BV262" s="369">
        <v>1.7089786131858957E-2</v>
      </c>
      <c r="BW262" s="369">
        <v>7.3342524852272554E-3</v>
      </c>
      <c r="BX262" s="369">
        <v>1.534235047735593E-2</v>
      </c>
      <c r="BY262" s="369">
        <v>2.0543638613002964E-2</v>
      </c>
      <c r="BZ262" s="369">
        <v>1.3318100598385275E-2</v>
      </c>
      <c r="CA262" s="369">
        <v>2.7812874543895534E-2</v>
      </c>
      <c r="CB262" s="369">
        <v>2.0993118401022533E-2</v>
      </c>
      <c r="CC262" s="369">
        <v>3.4978898043385463E-2</v>
      </c>
      <c r="CD262" s="369">
        <v>2.642844704898099E-2</v>
      </c>
      <c r="CE262" s="369">
        <v>1.0666820944284058E-2</v>
      </c>
      <c r="CF262" s="369">
        <v>9.6152098660448916E-3</v>
      </c>
      <c r="CG262" s="369">
        <v>8.9154565542377117E-3</v>
      </c>
      <c r="CH262" s="369">
        <v>1.0478783204382357E-2</v>
      </c>
      <c r="CI262" s="369">
        <v>9.5282856467692134E-2</v>
      </c>
      <c r="CJ262" s="369">
        <v>5.0580310041650591E-3</v>
      </c>
      <c r="CK262" s="369">
        <v>1.0105720238786831E-2</v>
      </c>
      <c r="CL262" s="369">
        <v>6.1558327717707445E-3</v>
      </c>
      <c r="CM262" s="369">
        <v>1.3097701205961026E-2</v>
      </c>
      <c r="CN262" s="369">
        <v>2.2755282829899023E-2</v>
      </c>
      <c r="CO262" s="369">
        <v>1.4858418811213697E-2</v>
      </c>
      <c r="CP262" s="369">
        <v>3.9035523197054616E-3</v>
      </c>
      <c r="CQ262" s="369">
        <v>3.9029254223978639E-3</v>
      </c>
      <c r="CR262" s="369">
        <v>1.216040468264757E-2</v>
      </c>
      <c r="CS262" s="369">
        <v>8.3266912680450226E-3</v>
      </c>
      <c r="CT262" s="369">
        <v>4.4909545628233159E-3</v>
      </c>
      <c r="CU262" s="369">
        <v>8.1375955186470828E-3</v>
      </c>
      <c r="CV262" s="369">
        <v>6.1637450401212336E-3</v>
      </c>
      <c r="CW262" s="369">
        <v>1.4610226500990885E-2</v>
      </c>
      <c r="CX262" s="369">
        <v>1.8664247831306859E-2</v>
      </c>
      <c r="CY262" s="369">
        <v>1.2785157923992565E-2</v>
      </c>
      <c r="CZ262" s="369">
        <v>1.5524624405933118E-2</v>
      </c>
      <c r="DA262" s="369">
        <v>2.0211548033370656E-4</v>
      </c>
      <c r="DB262" s="51">
        <v>8.9860020564745732E-3</v>
      </c>
      <c r="DC262" s="51">
        <v>2.1608463373989206E-2</v>
      </c>
      <c r="DD262" s="51">
        <v>1.1429072710895952E-2</v>
      </c>
      <c r="DE262" s="51">
        <v>1.7070929375815849E-2</v>
      </c>
      <c r="DF262" s="51">
        <v>7.3264130156278787E-3</v>
      </c>
      <c r="DG262" s="51">
        <v>1.5671103944611811E-2</v>
      </c>
      <c r="DH262" s="51">
        <v>2.0423899606992375E-2</v>
      </c>
      <c r="DI262" s="51">
        <v>1.4007391952867257E-2</v>
      </c>
      <c r="DJ262" s="51">
        <v>2.8031146829061031E-2</v>
      </c>
      <c r="DK262" s="51">
        <v>2.0980005663376922E-2</v>
      </c>
      <c r="DL262" s="51">
        <v>3.5227004068310835E-2</v>
      </c>
      <c r="DM262" s="51">
        <v>2.6928819229159354E-2</v>
      </c>
      <c r="DN262" s="51">
        <v>1.0993560464982536E-2</v>
      </c>
      <c r="DO262" s="51">
        <v>9.3508794801236434E-3</v>
      </c>
      <c r="DP262" s="51">
        <v>8.5936524476098262E-3</v>
      </c>
      <c r="DQ262" s="51">
        <v>1.0988202752253829E-2</v>
      </c>
      <c r="DR262" s="51">
        <v>9.8424405734344689E-2</v>
      </c>
      <c r="DS262" s="51">
        <v>5.053511836503234E-3</v>
      </c>
      <c r="DT262" s="51">
        <v>1.0013888597470983E-2</v>
      </c>
      <c r="DU262" s="51">
        <v>6.076086812488838E-3</v>
      </c>
      <c r="DV262" s="51">
        <v>1.3232452087114505E-2</v>
      </c>
      <c r="DW262" s="51">
        <v>2.2386809688861104E-2</v>
      </c>
      <c r="DX262" s="51">
        <v>1.4816309512828484E-2</v>
      </c>
      <c r="DY262" s="51">
        <v>3.6068678241005154E-3</v>
      </c>
      <c r="DZ262" s="51">
        <v>3.9021089277247651E-3</v>
      </c>
      <c r="EA262" s="51">
        <v>1.2077517015795219E-2</v>
      </c>
      <c r="EB262" s="51">
        <v>8.1066372383671211E-3</v>
      </c>
      <c r="EC262" s="51">
        <v>4.5330036860176661E-3</v>
      </c>
      <c r="ED262" s="51">
        <v>9.3347400690579618E-3</v>
      </c>
      <c r="EE262" s="51">
        <v>6.1277078788745916E-3</v>
      </c>
      <c r="EF262" s="51">
        <v>1.5012195836282063E-2</v>
      </c>
      <c r="EG262" s="51">
        <v>1.8517444461982255E-2</v>
      </c>
      <c r="EH262" s="51">
        <v>1.2743083702841317E-2</v>
      </c>
      <c r="EI262" s="51">
        <v>1.5213832951576505E-2</v>
      </c>
      <c r="EJ262" s="51">
        <v>2.4773086336138053E-4</v>
      </c>
      <c r="EK262" s="369">
        <v>9.4913479255525988E-3</v>
      </c>
      <c r="EL262" s="369">
        <v>2.3568487981069117E-2</v>
      </c>
      <c r="EM262" s="369">
        <v>1.1478600532509421E-2</v>
      </c>
      <c r="EN262" s="369">
        <v>1.7359866388513896E-2</v>
      </c>
      <c r="EO262" s="369">
        <v>7.5131698417040815E-3</v>
      </c>
      <c r="EP262" s="369">
        <v>1.5585393831327597E-2</v>
      </c>
      <c r="EQ262" s="369">
        <v>2.1156926681551554E-2</v>
      </c>
      <c r="ER262" s="369">
        <v>1.4162869639690221E-2</v>
      </c>
      <c r="ES262" s="369">
        <v>2.7870169082060886E-2</v>
      </c>
      <c r="ET262" s="369">
        <v>2.1677367763753223E-2</v>
      </c>
      <c r="EU262" s="369">
        <v>3.4762599991515444E-2</v>
      </c>
      <c r="EV262" s="369">
        <v>2.6874914420401151E-2</v>
      </c>
      <c r="EW262" s="369">
        <v>1.1230628863094873E-2</v>
      </c>
      <c r="EX262" s="369">
        <v>9.2772026114963449E-3</v>
      </c>
      <c r="EY262" s="369">
        <v>8.3995482748681245E-3</v>
      </c>
      <c r="EZ262" s="369">
        <v>9.5148466178417174E-3</v>
      </c>
      <c r="FA262" s="369">
        <v>8.6023959618408252E-2</v>
      </c>
      <c r="FB262" s="369">
        <v>5.3463908488201742E-3</v>
      </c>
      <c r="FC262" s="369">
        <v>9.9850606309887045E-3</v>
      </c>
      <c r="FD262" s="369">
        <v>6.3091409795036305E-3</v>
      </c>
      <c r="FE262" s="369">
        <v>1.425316653205801E-2</v>
      </c>
      <c r="FF262" s="369">
        <v>2.3705661102551429E-2</v>
      </c>
      <c r="FG262" s="369">
        <v>1.4531924383759762E-2</v>
      </c>
      <c r="FH262" s="369">
        <v>3.683506937744635E-3</v>
      </c>
      <c r="FI262" s="369">
        <v>3.8995241568882781E-3</v>
      </c>
      <c r="FJ262" s="369">
        <v>1.2241687980084851E-2</v>
      </c>
      <c r="FK262" s="369">
        <v>8.5374069986150439E-3</v>
      </c>
      <c r="FL262" s="369">
        <v>4.7312477713318795E-3</v>
      </c>
      <c r="FM262" s="369">
        <v>1.0642260319438043E-2</v>
      </c>
      <c r="FN262" s="369">
        <v>6.6737201850996398E-3</v>
      </c>
      <c r="FO262" s="369">
        <v>1.5815090280406396E-2</v>
      </c>
      <c r="FP262" s="369">
        <v>1.8739582501090878E-2</v>
      </c>
      <c r="FQ262" s="369">
        <v>1.2973432682626499E-2</v>
      </c>
      <c r="FR262" s="369">
        <v>1.5033122075878209E-2</v>
      </c>
      <c r="FS262" s="369">
        <v>2.6144412937721039E-4</v>
      </c>
      <c r="FT262" s="51">
        <v>1.0182541155532281E-2</v>
      </c>
      <c r="FU262" s="51">
        <v>2.5605561244581465E-2</v>
      </c>
      <c r="FV262" s="51">
        <v>1.2554343914698892E-2</v>
      </c>
      <c r="FW262" s="51">
        <v>1.8064910666593662E-2</v>
      </c>
      <c r="FX262" s="51">
        <v>7.987337812902548E-3</v>
      </c>
      <c r="FY262" s="51">
        <v>1.7941500970227044E-2</v>
      </c>
      <c r="FZ262" s="51">
        <v>2.2614451426355223E-2</v>
      </c>
      <c r="GA262" s="51">
        <v>1.2216400730619017E-2</v>
      </c>
      <c r="GB262" s="51">
        <v>2.7999477731321675E-2</v>
      </c>
      <c r="GC262" s="51">
        <v>2.2380194003794089E-2</v>
      </c>
      <c r="GD262" s="51">
        <v>3.6899268521369238E-2</v>
      </c>
      <c r="GE262" s="51">
        <v>2.7256710970517694E-2</v>
      </c>
      <c r="GF262" s="51">
        <v>1.1195039534181791E-2</v>
      </c>
      <c r="GG262" s="51">
        <v>8.6927460948055483E-3</v>
      </c>
      <c r="GH262" s="51">
        <v>8.8080721378673583E-3</v>
      </c>
      <c r="GI262" s="51">
        <v>1.0087797756546984E-2</v>
      </c>
      <c r="GJ262" s="51">
        <v>8.8965907886770071E-2</v>
      </c>
      <c r="GK262" s="51">
        <v>5.6466595680091094E-3</v>
      </c>
      <c r="GL262" s="51">
        <v>1.0141297260854826E-2</v>
      </c>
      <c r="GM262" s="51">
        <v>6.4477359777361902E-3</v>
      </c>
      <c r="GN262" s="51">
        <v>1.4587110759090907E-2</v>
      </c>
      <c r="GO262" s="51">
        <v>2.4406125333210564E-2</v>
      </c>
      <c r="GP262" s="51">
        <v>1.4870306935851523E-2</v>
      </c>
      <c r="GQ262" s="51">
        <v>3.6335484591478854E-3</v>
      </c>
      <c r="GR262" s="51">
        <v>3.954711765801565E-3</v>
      </c>
      <c r="GS262" s="51">
        <v>1.2684053181962357E-2</v>
      </c>
      <c r="GT262" s="51">
        <v>9.0073217272445671E-3</v>
      </c>
      <c r="GU262" s="51">
        <v>4.6985303297988621E-3</v>
      </c>
      <c r="GV262" s="51">
        <v>1.1770873243321638E-2</v>
      </c>
      <c r="GW262" s="51">
        <v>6.7896350537337783E-3</v>
      </c>
      <c r="GX262" s="51">
        <v>1.5999379162309521E-2</v>
      </c>
      <c r="GY262" s="51">
        <v>1.9802042249852169E-2</v>
      </c>
      <c r="GZ262" s="51">
        <v>1.3741095050869203E-2</v>
      </c>
      <c r="HA262" s="51">
        <v>1.5776519255122065E-2</v>
      </c>
      <c r="HB262" s="51">
        <v>2.0118640364681056E-4</v>
      </c>
      <c r="HC262" s="369">
        <v>1.100013543325757E-2</v>
      </c>
      <c r="HD262" s="369">
        <v>2.7532869316583712E-2</v>
      </c>
      <c r="HE262" s="369">
        <v>1.3701963604425832E-2</v>
      </c>
      <c r="HF262" s="369">
        <v>1.8661715204217579E-2</v>
      </c>
      <c r="HG262" s="369">
        <v>8.2528569778516775E-3</v>
      </c>
      <c r="HH262" s="369">
        <v>1.8541217831266013E-2</v>
      </c>
      <c r="HI262" s="369">
        <v>2.4418588521847289E-2</v>
      </c>
      <c r="HJ262" s="369">
        <v>1.3883547824771079E-2</v>
      </c>
      <c r="HK262" s="369">
        <v>2.8595762730722653E-2</v>
      </c>
      <c r="HL262" s="369">
        <v>2.4092667176362017E-2</v>
      </c>
      <c r="HM262" s="369">
        <v>3.9495360224607208E-2</v>
      </c>
      <c r="HN262" s="369">
        <v>2.9021346215883193E-2</v>
      </c>
      <c r="HO262" s="369">
        <v>1.1775531596600577E-2</v>
      </c>
      <c r="HP262" s="369">
        <v>9.2694146312815445E-3</v>
      </c>
      <c r="HQ262" s="369">
        <v>9.2954482581826675E-3</v>
      </c>
      <c r="HR262" s="369">
        <v>1.0418221012773746E-2</v>
      </c>
      <c r="HS262" s="369">
        <v>8.8262603962345712E-2</v>
      </c>
      <c r="HT262" s="369">
        <v>6.1814389947997027E-3</v>
      </c>
      <c r="HU262" s="369">
        <v>1.0732032843401322E-2</v>
      </c>
      <c r="HV262" s="369">
        <v>6.4127962574968365E-3</v>
      </c>
      <c r="HW262" s="369">
        <v>1.4873491836660448E-2</v>
      </c>
      <c r="HX262" s="369">
        <v>2.6121090809837259E-2</v>
      </c>
      <c r="HY262" s="369">
        <v>1.4980132556181592E-2</v>
      </c>
      <c r="HZ262" s="369">
        <v>3.6728505745609562E-3</v>
      </c>
      <c r="IA262" s="369">
        <v>4.4595091915416319E-3</v>
      </c>
      <c r="IB262" s="369">
        <v>1.3761067543137058E-2</v>
      </c>
      <c r="IC262" s="369">
        <v>9.511722042717552E-3</v>
      </c>
      <c r="ID262" s="369">
        <v>4.6270569949939475E-3</v>
      </c>
      <c r="IE262" s="369">
        <v>1.2798427604250139E-2</v>
      </c>
      <c r="IF262" s="369">
        <v>6.9683700928123886E-3</v>
      </c>
      <c r="IG262" s="369">
        <v>1.6530514785674584E-2</v>
      </c>
      <c r="IH262" s="369">
        <v>2.0589404481225617E-2</v>
      </c>
      <c r="II262" s="369">
        <v>1.4291573101872535E-2</v>
      </c>
      <c r="IJ262" s="369">
        <v>1.6783858096651283E-2</v>
      </c>
      <c r="IK262" s="369">
        <v>1.8023178620349807E-4</v>
      </c>
      <c r="IL262" s="51">
        <v>1.0832111527302478E-2</v>
      </c>
      <c r="IM262" s="51">
        <v>2.702929518978078E-2</v>
      </c>
      <c r="IN262" s="51">
        <v>1.307825233908431E-2</v>
      </c>
      <c r="IO262" s="51">
        <v>1.8076281471309158E-2</v>
      </c>
      <c r="IP262" s="51">
        <v>8.3419249963873968E-3</v>
      </c>
      <c r="IQ262" s="51">
        <v>1.7103729762126572E-2</v>
      </c>
      <c r="IR262" s="51">
        <v>2.3047458565656483E-2</v>
      </c>
      <c r="IS262" s="51">
        <v>1.400426123100966E-2</v>
      </c>
      <c r="IT262" s="51">
        <v>2.6404743998463622E-2</v>
      </c>
      <c r="IU262" s="51">
        <v>2.1623949093125483E-2</v>
      </c>
      <c r="IV262" s="51">
        <v>3.8275368410363525E-2</v>
      </c>
      <c r="IW262" s="51">
        <v>2.826145231837527E-2</v>
      </c>
      <c r="IX262" s="51">
        <v>1.1612253868881508E-2</v>
      </c>
      <c r="IY262" s="51">
        <v>8.3168797569274297E-3</v>
      </c>
      <c r="IZ262" s="51">
        <v>8.6788974890859242E-3</v>
      </c>
      <c r="JA262" s="51">
        <v>9.0806905028342766E-3</v>
      </c>
      <c r="JB262" s="51">
        <v>9.6198497760483462E-2</v>
      </c>
      <c r="JC262" s="51">
        <v>5.8109951817315493E-3</v>
      </c>
      <c r="JD262" s="51">
        <v>1.0177762076280499E-2</v>
      </c>
      <c r="JE262" s="51">
        <v>6.3816166701669954E-3</v>
      </c>
      <c r="JF262" s="51">
        <v>1.3626930460278778E-2</v>
      </c>
      <c r="JG262" s="51">
        <v>2.3383014306685979E-2</v>
      </c>
      <c r="JH262" s="51">
        <v>1.4869382066490246E-2</v>
      </c>
      <c r="JI262" s="51">
        <v>3.4200359229154703E-3</v>
      </c>
      <c r="JJ262" s="51">
        <v>4.3862536475263881E-3</v>
      </c>
      <c r="JK262" s="51">
        <v>1.3612050129128674E-2</v>
      </c>
      <c r="JL262" s="51">
        <v>9.0815716295221394E-3</v>
      </c>
      <c r="JM262" s="51">
        <v>4.15866142129137E-3</v>
      </c>
      <c r="JN262" s="51">
        <v>9.8019461317719984E-3</v>
      </c>
      <c r="JO262" s="51">
        <v>5.803495759015836E-3</v>
      </c>
      <c r="JP262" s="51">
        <v>1.5419371981301741E-2</v>
      </c>
      <c r="JQ262" s="51">
        <v>1.9929468128033614E-2</v>
      </c>
      <c r="JR262" s="51">
        <v>1.2696251606354835E-2</v>
      </c>
      <c r="JS262" s="51">
        <v>1.5632167333877317E-2</v>
      </c>
      <c r="JT262" s="51">
        <v>1.9496267937201919E-4</v>
      </c>
      <c r="JU262" s="369">
        <v>1.082267853781803E-2</v>
      </c>
      <c r="JV262" s="369">
        <v>2.9965175150301664E-2</v>
      </c>
      <c r="JW262" s="369">
        <v>1.3154647254541438E-2</v>
      </c>
      <c r="JX262" s="369">
        <v>1.8092651076937742E-2</v>
      </c>
      <c r="JY262" s="369">
        <v>8.3321139524211614E-3</v>
      </c>
      <c r="JZ262" s="369">
        <v>1.7132445886704081E-2</v>
      </c>
      <c r="KA262" s="369">
        <v>2.3161226882422292E-2</v>
      </c>
      <c r="KB262" s="369">
        <v>1.3886780001188872E-2</v>
      </c>
      <c r="KC262" s="369">
        <v>2.5837971616617703E-2</v>
      </c>
      <c r="KD262" s="369">
        <v>2.0827446269715704E-2</v>
      </c>
      <c r="KE262" s="369">
        <v>3.9016335937019093E-2</v>
      </c>
      <c r="KF262" s="369">
        <v>2.8101005282262771E-2</v>
      </c>
      <c r="KG262" s="369">
        <v>1.1398281290075018E-2</v>
      </c>
      <c r="KH262" s="369">
        <v>8.0397913376494164E-3</v>
      </c>
      <c r="KI262" s="369">
        <v>8.6965877328786245E-3</v>
      </c>
      <c r="KJ262" s="369">
        <v>9.0083703793614137E-3</v>
      </c>
      <c r="KK262" s="369">
        <v>0.10354171291109412</v>
      </c>
      <c r="KL262" s="369">
        <v>6.2107197687883663E-3</v>
      </c>
      <c r="KM262" s="369">
        <v>1.0118242027295474E-2</v>
      </c>
      <c r="KN262" s="369">
        <v>6.4430833223874271E-3</v>
      </c>
      <c r="KO262" s="369">
        <v>1.3631286497970413E-2</v>
      </c>
      <c r="KP262" s="369">
        <v>2.3112412507865762E-2</v>
      </c>
      <c r="KQ262" s="369">
        <v>1.4916733309231612E-2</v>
      </c>
      <c r="KR262" s="369">
        <v>3.5950115737333125E-3</v>
      </c>
      <c r="KS262" s="369">
        <v>5.2153117327269323E-3</v>
      </c>
      <c r="KT262" s="369">
        <v>1.4299747705791146E-2</v>
      </c>
      <c r="KU262" s="369">
        <v>9.3100890220479855E-3</v>
      </c>
      <c r="KV262" s="369">
        <v>4.229394865360496E-3</v>
      </c>
      <c r="KW262" s="369">
        <v>8.4869675364728225E-3</v>
      </c>
      <c r="KX262" s="369">
        <v>5.7228229002203408E-3</v>
      </c>
      <c r="KY262" s="369">
        <v>1.5320750912214976E-2</v>
      </c>
      <c r="KZ262" s="369">
        <v>2.0341505208711485E-2</v>
      </c>
      <c r="LA262" s="369">
        <v>1.2160237586195277E-2</v>
      </c>
      <c r="LB262" s="369">
        <v>1.5577835884961491E-2</v>
      </c>
      <c r="LC262" s="369">
        <v>2.0187220505021351E-4</v>
      </c>
      <c r="LD262" s="51">
        <v>1.0895077509698044E-2</v>
      </c>
      <c r="LE262" s="51">
        <v>3.1801105645884377E-2</v>
      </c>
      <c r="LF262" s="51">
        <v>1.3475023228573097E-2</v>
      </c>
      <c r="LG262" s="51">
        <v>1.8403715382330234E-2</v>
      </c>
      <c r="LH262" s="51">
        <v>9.0146818090299247E-3</v>
      </c>
      <c r="LI262" s="51">
        <v>1.7199958377453521E-2</v>
      </c>
      <c r="LJ262" s="51">
        <v>2.272553719238183E-2</v>
      </c>
      <c r="LK262" s="51">
        <v>1.6537861109740495E-2</v>
      </c>
      <c r="LL262" s="51">
        <v>2.5514741017521408E-2</v>
      </c>
      <c r="LM262" s="51">
        <v>2.0469340809754911E-2</v>
      </c>
      <c r="LN262" s="51">
        <v>4.0864561438633089E-2</v>
      </c>
      <c r="LO262" s="51">
        <v>2.8707507011802833E-2</v>
      </c>
      <c r="LP262" s="51">
        <v>1.2024775744433329E-2</v>
      </c>
      <c r="LQ262" s="51">
        <v>7.9433807268933579E-3</v>
      </c>
      <c r="LR262" s="51">
        <v>8.6745365043336287E-3</v>
      </c>
      <c r="LS262" s="51">
        <v>9.4617028547188033E-3</v>
      </c>
      <c r="LT262" s="51">
        <v>0.11159638166189921</v>
      </c>
      <c r="LU262" s="51">
        <v>6.3455529726598927E-3</v>
      </c>
      <c r="LV262" s="51">
        <v>1.1090114263215848E-2</v>
      </c>
      <c r="LW262" s="51">
        <v>6.4447491097663458E-3</v>
      </c>
      <c r="LX262" s="51">
        <v>1.4120192638780329E-2</v>
      </c>
      <c r="LY262" s="51">
        <v>2.3013965155724757E-2</v>
      </c>
      <c r="LZ262" s="51">
        <v>1.5664185053883735E-2</v>
      </c>
      <c r="MA262" s="51">
        <v>3.5849603452142707E-3</v>
      </c>
      <c r="MB262" s="51">
        <v>5.4035395321374658E-3</v>
      </c>
      <c r="MC262" s="51">
        <v>1.4621115002117083E-2</v>
      </c>
      <c r="MD262" s="51">
        <v>9.379054708872802E-3</v>
      </c>
      <c r="ME262" s="51">
        <v>4.0589931497833909E-3</v>
      </c>
      <c r="MF262" s="51">
        <v>9.6431946923555972E-3</v>
      </c>
      <c r="MG262" s="51">
        <v>5.655693846710534E-3</v>
      </c>
      <c r="MH262" s="51">
        <v>1.4948636638295572E-2</v>
      </c>
      <c r="MI262" s="51">
        <v>2.0608139869246637E-2</v>
      </c>
      <c r="MJ262" s="51">
        <v>1.2066549803237682E-2</v>
      </c>
      <c r="MK262" s="51">
        <v>1.5876135682202228E-2</v>
      </c>
      <c r="ML262" s="51">
        <v>2.015392438067635E-4</v>
      </c>
      <c r="MM262" s="369">
        <v>1.1182154303893032E-2</v>
      </c>
      <c r="MN262" s="369">
        <v>3.0935853794608795E-2</v>
      </c>
      <c r="MO262" s="369">
        <v>1.4082416273487823E-2</v>
      </c>
      <c r="MP262" s="369">
        <v>1.8570369985044757E-2</v>
      </c>
      <c r="MQ262" s="369">
        <v>8.8674207437640252E-3</v>
      </c>
      <c r="MR262" s="369">
        <v>1.7680845024315411E-2</v>
      </c>
      <c r="MS262" s="369">
        <v>2.3326519667357336E-2</v>
      </c>
      <c r="MT262" s="369">
        <v>2.34749046604169E-2</v>
      </c>
      <c r="MU262" s="369">
        <v>2.6782159442838595E-2</v>
      </c>
      <c r="MV262" s="369">
        <v>2.1110638959811811E-2</v>
      </c>
      <c r="MW262" s="369">
        <v>4.3401052079257846E-2</v>
      </c>
      <c r="MX262" s="369">
        <v>3.0497108617347054E-2</v>
      </c>
      <c r="MY262" s="369">
        <v>1.2270802372260704E-2</v>
      </c>
      <c r="MZ262" s="369">
        <v>7.8939989006398901E-3</v>
      </c>
      <c r="NA262" s="369">
        <v>8.5291217306248876E-3</v>
      </c>
      <c r="NB262" s="369">
        <v>9.4626502825988258E-3</v>
      </c>
      <c r="NC262" s="369">
        <v>0.12150373827410507</v>
      </c>
      <c r="ND262" s="369">
        <v>6.7927462281138521E-3</v>
      </c>
      <c r="NE262" s="369">
        <v>1.1227906921915705E-2</v>
      </c>
      <c r="NF262" s="369">
        <v>6.410962703838727E-3</v>
      </c>
      <c r="NG262" s="369">
        <v>1.3983071840085563E-2</v>
      </c>
      <c r="NH262" s="369">
        <v>2.4164619295405813E-2</v>
      </c>
      <c r="NI262" s="369">
        <v>1.5981196638314713E-2</v>
      </c>
      <c r="NJ262" s="369">
        <v>3.6374628385818174E-3</v>
      </c>
      <c r="NK262" s="369">
        <v>5.5562911600934755E-3</v>
      </c>
      <c r="NL262" s="369">
        <v>1.5423508408793869E-2</v>
      </c>
      <c r="NM262" s="369">
        <v>9.7883890140128983E-3</v>
      </c>
      <c r="NN262" s="369">
        <v>4.1246363528055704E-3</v>
      </c>
      <c r="NO262" s="369">
        <v>1.039756095585685E-2</v>
      </c>
      <c r="NP262" s="369">
        <v>5.7954134069804443E-3</v>
      </c>
      <c r="NQ262" s="369">
        <v>1.4749936572383571E-2</v>
      </c>
      <c r="NR262" s="369">
        <v>2.1319207502203407E-2</v>
      </c>
      <c r="NS262" s="369">
        <v>1.2475232078069954E-2</v>
      </c>
      <c r="NT262" s="369">
        <v>1.6102295305137768E-2</v>
      </c>
      <c r="NU262" s="369">
        <v>1.8644169863960908E-4</v>
      </c>
      <c r="NV262" s="51">
        <v>1.0996392767589538E-2</v>
      </c>
      <c r="NW262" s="51">
        <v>2.8920676630101384E-2</v>
      </c>
      <c r="NX262" s="51">
        <v>1.3430081999529839E-2</v>
      </c>
      <c r="NY262" s="51">
        <v>1.7294183449531885E-2</v>
      </c>
      <c r="NZ262" s="51">
        <v>8.3949883167050796E-3</v>
      </c>
      <c r="OA262" s="51">
        <v>1.6795925814225749E-2</v>
      </c>
      <c r="OB262" s="51">
        <v>2.2969261250648097E-2</v>
      </c>
      <c r="OC262" s="51">
        <v>2.9357196796916302E-2</v>
      </c>
      <c r="OD262" s="51">
        <v>2.5382219081620586E-2</v>
      </c>
      <c r="OE262" s="51">
        <v>2.0115500294549536E-2</v>
      </c>
      <c r="OF262" s="51">
        <v>4.2297790289296276E-2</v>
      </c>
      <c r="OG262" s="51">
        <v>2.8819696058493518E-2</v>
      </c>
      <c r="OH262" s="51">
        <v>1.1175707439993684E-2</v>
      </c>
      <c r="OI262" s="51">
        <v>7.0789146360424795E-3</v>
      </c>
      <c r="OJ262" s="51">
        <v>7.9561984746374329E-3</v>
      </c>
      <c r="OK262" s="51">
        <v>9.2664642615359321E-3</v>
      </c>
      <c r="OL262" s="51">
        <v>0.1310680637356427</v>
      </c>
      <c r="OM262" s="51">
        <v>6.6127817999984016E-3</v>
      </c>
      <c r="ON262" s="51">
        <v>1.1193986992480275E-2</v>
      </c>
      <c r="OO262" s="51">
        <v>6.1884396418493536E-3</v>
      </c>
      <c r="OP262" s="51">
        <v>1.3082026556651451E-2</v>
      </c>
      <c r="OQ262" s="51">
        <v>2.3179373722482976E-2</v>
      </c>
      <c r="OR262" s="51">
        <v>1.5606356051550084E-2</v>
      </c>
      <c r="OS262" s="51">
        <v>3.4477946484439072E-3</v>
      </c>
      <c r="OT262" s="51">
        <v>5.7442127897709017E-3</v>
      </c>
      <c r="OU262" s="51">
        <v>1.6378466733988628E-2</v>
      </c>
      <c r="OV262" s="51">
        <v>9.3909315963026548E-3</v>
      </c>
      <c r="OW262" s="51">
        <v>3.7525130068843987E-3</v>
      </c>
      <c r="OX262" s="51">
        <v>9.6718128500344613E-3</v>
      </c>
      <c r="OY262" s="51">
        <v>5.5264639262136688E-3</v>
      </c>
      <c r="OZ262" s="51">
        <v>1.4153356769071243E-2</v>
      </c>
      <c r="PA262" s="51">
        <v>2.0661474552348274E-2</v>
      </c>
      <c r="PB262" s="51">
        <v>1.2166899515573402E-2</v>
      </c>
      <c r="PC262" s="51">
        <v>1.5732368213300787E-2</v>
      </c>
      <c r="PD262" s="51">
        <v>1.9729793792156261E-4</v>
      </c>
      <c r="PE262" s="369">
        <v>1.0732025500478502E-2</v>
      </c>
      <c r="PF262" s="369">
        <v>3.0828612080120339E-2</v>
      </c>
      <c r="PG262" s="369">
        <v>1.3537093087689848E-2</v>
      </c>
      <c r="PH262" s="369">
        <v>1.737458588860287E-2</v>
      </c>
      <c r="PI262" s="369">
        <v>8.0103640443477432E-3</v>
      </c>
      <c r="PJ262" s="369">
        <v>1.7207633494591534E-2</v>
      </c>
      <c r="PK262" s="369">
        <v>2.3348992874972871E-2</v>
      </c>
      <c r="PL262" s="369">
        <v>3.1387054862685872E-2</v>
      </c>
      <c r="PM262" s="369">
        <v>2.6179162922899443E-2</v>
      </c>
      <c r="PN262" s="369">
        <v>2.0464093771361529E-2</v>
      </c>
      <c r="PO262" s="369">
        <v>4.2609531517398769E-2</v>
      </c>
      <c r="PP262" s="369">
        <v>2.9168916544913846E-2</v>
      </c>
      <c r="PQ262" s="369">
        <v>1.1064229044627151E-2</v>
      </c>
      <c r="PR262" s="369">
        <v>7.1399032028439599E-3</v>
      </c>
      <c r="PS262" s="369">
        <v>7.6478588196685912E-3</v>
      </c>
      <c r="PT262" s="369">
        <v>9.3581653790609457E-3</v>
      </c>
      <c r="PU262" s="369">
        <v>0.14247130898729696</v>
      </c>
      <c r="PV262" s="369">
        <v>6.9829905407939154E-3</v>
      </c>
      <c r="PW262" s="369">
        <v>1.1047739919143195E-2</v>
      </c>
      <c r="PX262" s="369">
        <v>6.1516160995132903E-3</v>
      </c>
      <c r="PY262" s="369">
        <v>1.2918033711306258E-2</v>
      </c>
      <c r="PZ262" s="369">
        <v>2.3096068114475884E-2</v>
      </c>
      <c r="QA262" s="369">
        <v>1.5460861296356739E-2</v>
      </c>
      <c r="QB262" s="369">
        <v>3.3209225099058437E-3</v>
      </c>
      <c r="QC262" s="369">
        <v>5.8262925473396027E-3</v>
      </c>
      <c r="QD262" s="369">
        <v>1.5751178718591156E-2</v>
      </c>
      <c r="QE262" s="369">
        <v>9.4397137649118636E-3</v>
      </c>
      <c r="QF262" s="369">
        <v>3.9556486689366994E-3</v>
      </c>
      <c r="QG262" s="369">
        <v>7.9509123369020333E-3</v>
      </c>
      <c r="QH262" s="369">
        <v>5.4777308352725717E-3</v>
      </c>
      <c r="QI262" s="369">
        <v>1.4726936779421908E-2</v>
      </c>
      <c r="QJ262" s="369">
        <v>2.1119518631276309E-2</v>
      </c>
      <c r="QK262" s="369">
        <v>1.2040387309452274E-2</v>
      </c>
      <c r="QL262" s="369">
        <v>1.5531502032509562E-2</v>
      </c>
      <c r="QM262" s="369">
        <v>1.6090065155634545E-4</v>
      </c>
      <c r="QN262" s="51">
        <v>1.116781890148502E-2</v>
      </c>
      <c r="QO262" s="51">
        <v>2.794412619211438E-2</v>
      </c>
      <c r="QP262" s="51">
        <v>1.4619930599689589E-2</v>
      </c>
      <c r="QQ262" s="51">
        <v>1.8251799796928158E-2</v>
      </c>
      <c r="QR262" s="51">
        <v>8.0033997169503338E-3</v>
      </c>
      <c r="QS262" s="51">
        <v>1.8389820869673033E-2</v>
      </c>
      <c r="QT262" s="51">
        <v>2.4845459871758228E-2</v>
      </c>
      <c r="QU262" s="51">
        <v>4.6623394705952233E-2</v>
      </c>
      <c r="QV262" s="51">
        <v>2.7864625799121714E-2</v>
      </c>
      <c r="QW262" s="51">
        <v>2.1840588735858091E-2</v>
      </c>
      <c r="QX262" s="51">
        <v>4.4984947643783801E-2</v>
      </c>
      <c r="QY262" s="51">
        <v>3.0540784585544777E-2</v>
      </c>
      <c r="QZ262" s="51">
        <v>1.1760522967385145E-2</v>
      </c>
      <c r="RA262" s="51">
        <v>7.689492670876443E-3</v>
      </c>
      <c r="RB262" s="51">
        <v>8.3189390620048188E-3</v>
      </c>
      <c r="RC262" s="51">
        <v>1.0538892944376573E-2</v>
      </c>
      <c r="RD262" s="51">
        <v>0.14741104698089921</v>
      </c>
      <c r="RE262" s="51">
        <v>7.6643933105585739E-3</v>
      </c>
      <c r="RF262" s="51">
        <v>1.1281822463235924E-2</v>
      </c>
      <c r="RG262" s="51">
        <v>6.6596171838601767E-3</v>
      </c>
      <c r="RH262" s="51">
        <v>1.3636110078266978E-2</v>
      </c>
      <c r="RI262" s="51">
        <v>2.5021192824527992E-2</v>
      </c>
      <c r="RJ262" s="51">
        <v>1.6410701014019063E-2</v>
      </c>
      <c r="RK262" s="51">
        <v>3.3599303507313039E-3</v>
      </c>
      <c r="RL262" s="51">
        <v>6.9952199101064169E-3</v>
      </c>
      <c r="RM262" s="51">
        <v>1.7284492206761124E-2</v>
      </c>
      <c r="RN262" s="51">
        <v>1.0078704162075777E-2</v>
      </c>
      <c r="RO262" s="51">
        <v>4.412416487251769E-3</v>
      </c>
      <c r="RP262" s="51">
        <v>7.695805374792585E-3</v>
      </c>
      <c r="RQ262" s="51">
        <v>5.8450573515952476E-3</v>
      </c>
      <c r="RR262" s="51">
        <v>1.4518956521880037E-2</v>
      </c>
      <c r="RS262" s="51">
        <v>2.2283431724623149E-2</v>
      </c>
      <c r="RT262" s="51">
        <v>1.2545613271408636E-2</v>
      </c>
      <c r="RU262" s="51">
        <v>1.6356693085826327E-2</v>
      </c>
      <c r="RV262" s="51">
        <v>1.2017872824842174E-4</v>
      </c>
      <c r="RW262" s="369">
        <v>1.0536546052900024E-2</v>
      </c>
      <c r="RX262" s="369">
        <v>2.7720115643678878E-2</v>
      </c>
      <c r="RY262" s="369">
        <v>1.3899759875789147E-2</v>
      </c>
      <c r="RZ262" s="369">
        <v>1.7513144963731072E-2</v>
      </c>
      <c r="SA262" s="369">
        <v>7.4392765071607551E-3</v>
      </c>
      <c r="SB262" s="369">
        <v>1.7472856816643321E-2</v>
      </c>
      <c r="SC262" s="369">
        <v>2.3211699028822207E-2</v>
      </c>
      <c r="SD262" s="369">
        <v>2.701687727996023E-2</v>
      </c>
      <c r="SE262" s="369">
        <v>2.645689488484422E-2</v>
      </c>
      <c r="SF262" s="369">
        <v>2.1033585458842489E-2</v>
      </c>
      <c r="SG262" s="369">
        <v>4.3981386930983329E-2</v>
      </c>
      <c r="SH262" s="369">
        <v>3.0518698143746203E-2</v>
      </c>
      <c r="SI262" s="369">
        <v>1.2147684061454788E-2</v>
      </c>
      <c r="SJ262" s="369">
        <v>7.1924527680966846E-3</v>
      </c>
      <c r="SK262" s="369">
        <v>8.4204871122306249E-3</v>
      </c>
      <c r="SL262" s="369">
        <v>9.5394365488507063E-3</v>
      </c>
      <c r="SM262" s="369">
        <v>0.14568884855174902</v>
      </c>
      <c r="SN262" s="369">
        <v>7.4515223227997422E-3</v>
      </c>
      <c r="SO262" s="369">
        <v>1.0522030304066765E-2</v>
      </c>
      <c r="SP262" s="369">
        <v>6.3462203291080278E-3</v>
      </c>
      <c r="SQ262" s="369">
        <v>1.2605662187147025E-2</v>
      </c>
      <c r="SR262" s="369">
        <v>2.3391663420641126E-2</v>
      </c>
      <c r="SS262" s="369">
        <v>1.6570828698190741E-2</v>
      </c>
      <c r="ST262" s="369">
        <v>3.307457806698345E-3</v>
      </c>
      <c r="SU262" s="369">
        <v>6.8999557451782144E-3</v>
      </c>
      <c r="SV262" s="369">
        <v>1.8085514307002264E-2</v>
      </c>
      <c r="SW262" s="369">
        <v>9.5725823063570487E-3</v>
      </c>
      <c r="SX262" s="369">
        <v>4.0286632427249123E-3</v>
      </c>
      <c r="SY262" s="369">
        <v>8.2208456968425828E-3</v>
      </c>
      <c r="SZ262" s="369">
        <v>5.7670796503722062E-3</v>
      </c>
      <c r="TA262" s="369">
        <v>1.4454138358137853E-2</v>
      </c>
      <c r="TB262" s="369">
        <v>2.0677627559016885E-2</v>
      </c>
      <c r="TC262" s="369">
        <v>1.17129852757744E-2</v>
      </c>
      <c r="TD262" s="369">
        <v>1.5464777444203992E-2</v>
      </c>
      <c r="TE262" s="369">
        <v>1.3455551578161803E-4</v>
      </c>
    </row>
    <row r="263" spans="1:525" x14ac:dyDescent="0.3">
      <c r="A263" s="369">
        <v>3.6701395906526741E-3</v>
      </c>
      <c r="B263" s="369">
        <v>8.2999585553705738E-3</v>
      </c>
      <c r="C263" s="369">
        <v>2.6923698011532353E-3</v>
      </c>
      <c r="D263" s="369">
        <v>2.6455928696560074E-3</v>
      </c>
      <c r="E263" s="369">
        <v>2.1694095952463754E-3</v>
      </c>
      <c r="F263" s="369">
        <v>4.6078076175109523E-3</v>
      </c>
      <c r="G263" s="369">
        <v>4.069590346369111E-3</v>
      </c>
      <c r="H263" s="369">
        <v>3.7503156985574169E-3</v>
      </c>
      <c r="I263" s="369">
        <v>4.5651051225074936E-3</v>
      </c>
      <c r="J263" s="369">
        <v>3.8671155568578996E-3</v>
      </c>
      <c r="K263" s="369">
        <v>7.5705445613202449E-3</v>
      </c>
      <c r="L263" s="369">
        <v>4.9533997498005713E-3</v>
      </c>
      <c r="M263" s="369">
        <v>3.5466949791611545E-3</v>
      </c>
      <c r="N263" s="369">
        <v>3.5779891975742414E-3</v>
      </c>
      <c r="O263" s="369">
        <v>2.4622998271120996E-3</v>
      </c>
      <c r="P263" s="369">
        <v>3.5469170824271026E-3</v>
      </c>
      <c r="Q263" s="369">
        <v>2.6681251101172115E-2</v>
      </c>
      <c r="R263" s="369">
        <v>3.6422232631370635E-2</v>
      </c>
      <c r="S263" s="369">
        <v>4.6715499943285168E-3</v>
      </c>
      <c r="T263" s="369">
        <v>4.4649145712095557E-3</v>
      </c>
      <c r="U263" s="369">
        <v>5.037726419974786E-3</v>
      </c>
      <c r="V263" s="369">
        <v>5.8703387868218725E-3</v>
      </c>
      <c r="W263" s="369">
        <v>9.753506450666076E-3</v>
      </c>
      <c r="X263" s="369">
        <v>3.6693041115659175E-3</v>
      </c>
      <c r="Y263" s="369">
        <v>2.5369492134525388E-3</v>
      </c>
      <c r="Z263" s="369">
        <v>1.4084339924734735E-2</v>
      </c>
      <c r="AA263" s="369">
        <v>1.2637068204948776E-2</v>
      </c>
      <c r="AB263" s="369">
        <v>5.7408934222270584E-3</v>
      </c>
      <c r="AC263" s="369">
        <v>4.3808170263042637E-2</v>
      </c>
      <c r="AD263" s="369">
        <v>5.7738880511748062E-3</v>
      </c>
      <c r="AE263" s="369">
        <v>2.1268423448054793E-2</v>
      </c>
      <c r="AF263" s="369">
        <v>1.3505525247097054E-2</v>
      </c>
      <c r="AG263" s="369">
        <v>6.8488192945395541E-3</v>
      </c>
      <c r="AH263" s="369">
        <v>1.3474951968389551E-2</v>
      </c>
      <c r="AI263" s="369">
        <v>3.1497526050199899E-3</v>
      </c>
      <c r="AJ263" s="51">
        <v>3.6301754684325708E-3</v>
      </c>
      <c r="AK263" s="51">
        <v>8.0605888017224823E-3</v>
      </c>
      <c r="AL263" s="51">
        <v>2.5307384154936987E-3</v>
      </c>
      <c r="AM263" s="51">
        <v>2.5839480767109843E-3</v>
      </c>
      <c r="AN263" s="51">
        <v>1.9819033554937956E-3</v>
      </c>
      <c r="AO263" s="51">
        <v>4.4947080593238141E-3</v>
      </c>
      <c r="AP263" s="51">
        <v>4.0200888445558729E-3</v>
      </c>
      <c r="AQ263" s="51">
        <v>3.1872523849102458E-3</v>
      </c>
      <c r="AR263" s="51">
        <v>4.4878823236166729E-3</v>
      </c>
      <c r="AS263" s="51">
        <v>3.7875480489243112E-3</v>
      </c>
      <c r="AT263" s="51">
        <v>7.8184096369619E-3</v>
      </c>
      <c r="AU263" s="51">
        <v>5.0814491864237489E-3</v>
      </c>
      <c r="AV263" s="51">
        <v>3.4458327758682254E-3</v>
      </c>
      <c r="AW263" s="51">
        <v>3.5337099373955959E-3</v>
      </c>
      <c r="AX263" s="51">
        <v>2.3718379248803033E-3</v>
      </c>
      <c r="AY263" s="51">
        <v>3.320686325465682E-3</v>
      </c>
      <c r="AZ263" s="51">
        <v>2.650420099456963E-2</v>
      </c>
      <c r="BA263" s="51">
        <v>3.5165017956326719E-2</v>
      </c>
      <c r="BB263" s="51">
        <v>4.3402207452140525E-3</v>
      </c>
      <c r="BC263" s="51">
        <v>4.3940325269094639E-3</v>
      </c>
      <c r="BD263" s="51">
        <v>5.0088779167997179E-3</v>
      </c>
      <c r="BE263" s="51">
        <v>5.5627344479996579E-3</v>
      </c>
      <c r="BF263" s="51">
        <v>9.900163787150135E-3</v>
      </c>
      <c r="BG263" s="51">
        <v>3.5392766527009606E-3</v>
      </c>
      <c r="BH263" s="51">
        <v>2.3372330512052347E-3</v>
      </c>
      <c r="BI263" s="51">
        <v>1.5323026778012699E-2</v>
      </c>
      <c r="BJ263" s="51">
        <v>1.1790892781407894E-2</v>
      </c>
      <c r="BK263" s="51">
        <v>5.6239861148296346E-3</v>
      </c>
      <c r="BL263" s="51">
        <v>4.4993409991853341E-2</v>
      </c>
      <c r="BM263" s="51">
        <v>5.6219174419553609E-3</v>
      </c>
      <c r="BN263" s="51">
        <v>2.0800631856586097E-2</v>
      </c>
      <c r="BO263" s="51">
        <v>1.4486970618427093E-2</v>
      </c>
      <c r="BP263" s="51">
        <v>7.0442377173063507E-3</v>
      </c>
      <c r="BQ263" s="51">
        <v>1.3082204950444785E-2</v>
      </c>
      <c r="BR263" s="51">
        <v>2.6561233440074356E-3</v>
      </c>
      <c r="BS263" s="369">
        <v>3.5224350144288405E-3</v>
      </c>
      <c r="BT263" s="369">
        <v>8.0765913227345363E-3</v>
      </c>
      <c r="BU263" s="369">
        <v>2.4935614688873751E-3</v>
      </c>
      <c r="BV263" s="369">
        <v>2.5805859803291436E-3</v>
      </c>
      <c r="BW263" s="369">
        <v>2.0045877778039553E-3</v>
      </c>
      <c r="BX263" s="369">
        <v>4.2637544185728671E-3</v>
      </c>
      <c r="BY263" s="369">
        <v>3.9048199117720406E-3</v>
      </c>
      <c r="BZ263" s="369">
        <v>3.0267365897605415E-3</v>
      </c>
      <c r="CA263" s="369">
        <v>4.2138925395878704E-3</v>
      </c>
      <c r="CB263" s="369">
        <v>3.5521741166953218E-3</v>
      </c>
      <c r="CC263" s="369">
        <v>7.1115100635507963E-3</v>
      </c>
      <c r="CD263" s="369">
        <v>4.7862554889803429E-3</v>
      </c>
      <c r="CE263" s="369">
        <v>3.3280989485108482E-3</v>
      </c>
      <c r="CF263" s="369">
        <v>3.2155953956222267E-3</v>
      </c>
      <c r="CG263" s="369">
        <v>2.377940587673202E-3</v>
      </c>
      <c r="CH263" s="369">
        <v>3.207738752165277E-3</v>
      </c>
      <c r="CI263" s="369">
        <v>2.5819232832369143E-2</v>
      </c>
      <c r="CJ263" s="369">
        <v>3.6313307413280371E-2</v>
      </c>
      <c r="CK263" s="369">
        <v>4.2887053448497298E-3</v>
      </c>
      <c r="CL263" s="369">
        <v>3.9488992900669649E-3</v>
      </c>
      <c r="CM263" s="369">
        <v>4.7085413183761242E-3</v>
      </c>
      <c r="CN263" s="369">
        <v>5.1685819814653077E-3</v>
      </c>
      <c r="CO263" s="369">
        <v>9.5458817701255406E-3</v>
      </c>
      <c r="CP263" s="369">
        <v>3.2233345349863842E-3</v>
      </c>
      <c r="CQ263" s="369">
        <v>2.2300395303241198E-3</v>
      </c>
      <c r="CR263" s="369">
        <v>1.465389497068411E-2</v>
      </c>
      <c r="CS263" s="369">
        <v>1.1819247591313753E-2</v>
      </c>
      <c r="CT263" s="369">
        <v>5.240209529970485E-3</v>
      </c>
      <c r="CU263" s="369">
        <v>4.2707010111516688E-2</v>
      </c>
      <c r="CV263" s="369">
        <v>5.4411512332074863E-3</v>
      </c>
      <c r="CW263" s="369">
        <v>1.9319997397295095E-2</v>
      </c>
      <c r="CX263" s="369">
        <v>1.3172837491488121E-2</v>
      </c>
      <c r="CY263" s="369">
        <v>6.6431503177734668E-3</v>
      </c>
      <c r="CZ263" s="369">
        <v>1.2191179239041821E-2</v>
      </c>
      <c r="DA263" s="369">
        <v>2.2725072786111476E-3</v>
      </c>
      <c r="DB263" s="51">
        <v>3.4382895199445516E-3</v>
      </c>
      <c r="DC263" s="51">
        <v>7.1411514407527287E-3</v>
      </c>
      <c r="DD263" s="51">
        <v>2.4789853629336904E-3</v>
      </c>
      <c r="DE263" s="51">
        <v>2.4983697039690595E-3</v>
      </c>
      <c r="DF263" s="51">
        <v>1.9735155407722919E-3</v>
      </c>
      <c r="DG263" s="51">
        <v>4.1661981706408533E-3</v>
      </c>
      <c r="DH263" s="51">
        <v>3.7522612229876E-3</v>
      </c>
      <c r="DI263" s="51">
        <v>2.9087268424556967E-3</v>
      </c>
      <c r="DJ263" s="51">
        <v>4.123667030724718E-3</v>
      </c>
      <c r="DK263" s="51">
        <v>3.4735934827092958E-3</v>
      </c>
      <c r="DL263" s="51">
        <v>6.9716593301342826E-3</v>
      </c>
      <c r="DM263" s="51">
        <v>4.7733489674454442E-3</v>
      </c>
      <c r="DN263" s="51">
        <v>3.2794532899332899E-3</v>
      </c>
      <c r="DO263" s="51">
        <v>3.0823687976309581E-3</v>
      </c>
      <c r="DP263" s="51">
        <v>2.3051342817526476E-3</v>
      </c>
      <c r="DQ263" s="51">
        <v>3.2764116102030616E-3</v>
      </c>
      <c r="DR263" s="51">
        <v>2.5936662892986965E-2</v>
      </c>
      <c r="DS263" s="51">
        <v>3.6342843905542863E-2</v>
      </c>
      <c r="DT263" s="51">
        <v>4.2383097359420989E-3</v>
      </c>
      <c r="DU263" s="51">
        <v>3.8226566817991204E-3</v>
      </c>
      <c r="DV263" s="51">
        <v>4.6353041385369057E-3</v>
      </c>
      <c r="DW263" s="51">
        <v>5.1877731401838252E-3</v>
      </c>
      <c r="DX263" s="51">
        <v>9.8872488648373089E-3</v>
      </c>
      <c r="DY263" s="51">
        <v>2.9884447295504012E-3</v>
      </c>
      <c r="DZ263" s="51">
        <v>2.3069579157481402E-3</v>
      </c>
      <c r="EA263" s="51">
        <v>1.4976557374969633E-2</v>
      </c>
      <c r="EB263" s="51">
        <v>1.1832172498053326E-2</v>
      </c>
      <c r="EC263" s="51">
        <v>5.3430010231521729E-3</v>
      </c>
      <c r="ED263" s="51">
        <v>4.3783265478073048E-2</v>
      </c>
      <c r="EE263" s="51">
        <v>5.3208766348902094E-3</v>
      </c>
      <c r="EF263" s="51">
        <v>1.9443209728144693E-2</v>
      </c>
      <c r="EG263" s="51">
        <v>1.3908146028671008E-2</v>
      </c>
      <c r="EH263" s="51">
        <v>6.7021595103156249E-3</v>
      </c>
      <c r="EI263" s="51">
        <v>1.1719272664821187E-2</v>
      </c>
      <c r="EJ263" s="51">
        <v>2.785389169737917E-3</v>
      </c>
      <c r="EK263" s="369">
        <v>3.6609785290866001E-3</v>
      </c>
      <c r="EL263" s="369">
        <v>7.4353048312077192E-3</v>
      </c>
      <c r="EM263" s="369">
        <v>2.3555013174037407E-3</v>
      </c>
      <c r="EN263" s="369">
        <v>2.6120695772064982E-3</v>
      </c>
      <c r="EO263" s="369">
        <v>2.018870829918942E-3</v>
      </c>
      <c r="EP263" s="369">
        <v>3.6946208126785174E-3</v>
      </c>
      <c r="EQ263" s="369">
        <v>3.5925714745387713E-3</v>
      </c>
      <c r="ER263" s="369">
        <v>2.5404738215494193E-3</v>
      </c>
      <c r="ES263" s="369">
        <v>3.9268403324734672E-3</v>
      </c>
      <c r="ET263" s="369">
        <v>3.3395566686198462E-3</v>
      </c>
      <c r="EU263" s="369">
        <v>7.2949059726113543E-3</v>
      </c>
      <c r="EV263" s="369">
        <v>4.6514052687479908E-3</v>
      </c>
      <c r="EW263" s="369">
        <v>3.5719732703310345E-3</v>
      </c>
      <c r="EX263" s="369">
        <v>3.0669297679626274E-3</v>
      </c>
      <c r="EY263" s="369">
        <v>2.3348539558993649E-3</v>
      </c>
      <c r="EZ263" s="369">
        <v>2.849618752015923E-3</v>
      </c>
      <c r="FA263" s="369">
        <v>2.5930048636877961E-2</v>
      </c>
      <c r="FB263" s="369">
        <v>3.7715176963035932E-2</v>
      </c>
      <c r="FC263" s="369">
        <v>4.1784761103523414E-3</v>
      </c>
      <c r="FD263" s="369">
        <v>3.9007237955013606E-3</v>
      </c>
      <c r="FE263" s="369">
        <v>4.6296440597129443E-3</v>
      </c>
      <c r="FF263" s="369">
        <v>5.2906579321507115E-3</v>
      </c>
      <c r="FG263" s="369">
        <v>9.5561521621825296E-3</v>
      </c>
      <c r="FH263" s="369">
        <v>2.7913920177202781E-3</v>
      </c>
      <c r="FI263" s="369">
        <v>2.0788969556485969E-3</v>
      </c>
      <c r="FJ263" s="369">
        <v>1.4613153942097987E-2</v>
      </c>
      <c r="FK263" s="369">
        <v>1.160089945575693E-2</v>
      </c>
      <c r="FL263" s="369">
        <v>5.3198022838011677E-3</v>
      </c>
      <c r="FM263" s="369">
        <v>4.2927675244485493E-2</v>
      </c>
      <c r="FN263" s="369">
        <v>5.173721765909774E-3</v>
      </c>
      <c r="FO263" s="369">
        <v>1.93290458534702E-2</v>
      </c>
      <c r="FP263" s="369">
        <v>1.5132101686969117E-2</v>
      </c>
      <c r="FQ263" s="369">
        <v>6.6154222522669748E-3</v>
      </c>
      <c r="FR263" s="369">
        <v>1.1133840492263587E-2</v>
      </c>
      <c r="FS263" s="369">
        <v>2.9395759422054272E-3</v>
      </c>
      <c r="FT263" s="51">
        <v>3.7460107377399769E-3</v>
      </c>
      <c r="FU263" s="51">
        <v>6.6008718667220556E-3</v>
      </c>
      <c r="FV263" s="51">
        <v>2.3304764845168578E-3</v>
      </c>
      <c r="FW263" s="51">
        <v>2.6127734016357469E-3</v>
      </c>
      <c r="FX263" s="51">
        <v>1.8955776009688618E-3</v>
      </c>
      <c r="FY263" s="51">
        <v>3.6735912777513236E-3</v>
      </c>
      <c r="FZ263" s="51">
        <v>3.3552278562111086E-3</v>
      </c>
      <c r="GA263" s="51">
        <v>2.1162899552901872E-3</v>
      </c>
      <c r="GB263" s="51">
        <v>3.4557544900597034E-3</v>
      </c>
      <c r="GC263" s="51">
        <v>3.0374890102932697E-3</v>
      </c>
      <c r="GD263" s="51">
        <v>6.9046256380275797E-3</v>
      </c>
      <c r="GE263" s="51">
        <v>4.2776814385110514E-3</v>
      </c>
      <c r="GF263" s="51">
        <v>3.2806283378206229E-3</v>
      </c>
      <c r="GG263" s="51">
        <v>2.6120487115122494E-3</v>
      </c>
      <c r="GH263" s="51">
        <v>2.1048043952578981E-3</v>
      </c>
      <c r="GI263" s="51">
        <v>2.7436730229483597E-3</v>
      </c>
      <c r="GJ263" s="51">
        <v>2.5246061527275314E-2</v>
      </c>
      <c r="GK263" s="51">
        <v>4.1993493693021987E-2</v>
      </c>
      <c r="GL263" s="51">
        <v>4.3285815229104907E-3</v>
      </c>
      <c r="GM263" s="51">
        <v>3.8553756715065338E-3</v>
      </c>
      <c r="GN263" s="51">
        <v>4.8257178573110028E-3</v>
      </c>
      <c r="GO263" s="51">
        <v>5.5330103039402155E-3</v>
      </c>
      <c r="GP263" s="51">
        <v>9.3699091968967481E-3</v>
      </c>
      <c r="GQ263" s="51">
        <v>2.7347720845036388E-3</v>
      </c>
      <c r="GR263" s="51">
        <v>2.132635422066537E-3</v>
      </c>
      <c r="GS263" s="51">
        <v>1.2641294544906239E-2</v>
      </c>
      <c r="GT263" s="51">
        <v>1.1288527166600953E-2</v>
      </c>
      <c r="GU263" s="51">
        <v>4.9031238471326883E-3</v>
      </c>
      <c r="GV263" s="51">
        <v>4.1814623446265596E-2</v>
      </c>
      <c r="GW263" s="51">
        <v>4.8635354776668674E-3</v>
      </c>
      <c r="GX263" s="51">
        <v>1.909848458771354E-2</v>
      </c>
      <c r="GY263" s="51">
        <v>1.5213398738256653E-2</v>
      </c>
      <c r="GZ263" s="51">
        <v>6.6126580979770002E-3</v>
      </c>
      <c r="HA263" s="51">
        <v>1.0437507375027499E-2</v>
      </c>
      <c r="HB263" s="51">
        <v>1.4711337790266697E-3</v>
      </c>
      <c r="HC263" s="369">
        <v>3.8184893664095464E-3</v>
      </c>
      <c r="HD263" s="369">
        <v>7.5471058049828166E-3</v>
      </c>
      <c r="HE263" s="369">
        <v>2.3773581228273568E-3</v>
      </c>
      <c r="HF263" s="369">
        <v>2.7986492389105392E-3</v>
      </c>
      <c r="HG263" s="369">
        <v>1.8522105049504822E-3</v>
      </c>
      <c r="HH263" s="369">
        <v>3.327173916786256E-3</v>
      </c>
      <c r="HI263" s="369">
        <v>3.3900302905337911E-3</v>
      </c>
      <c r="HJ263" s="369">
        <v>2.6108243115322716E-3</v>
      </c>
      <c r="HK263" s="369">
        <v>3.4551322164655791E-3</v>
      </c>
      <c r="HL263" s="369">
        <v>3.0274925217184988E-3</v>
      </c>
      <c r="HM263" s="369">
        <v>7.0991555760834607E-3</v>
      </c>
      <c r="HN263" s="369">
        <v>4.2366837249540254E-3</v>
      </c>
      <c r="HO263" s="369">
        <v>3.4065248941821335E-3</v>
      </c>
      <c r="HP263" s="369">
        <v>2.8874736143275049E-3</v>
      </c>
      <c r="HQ263" s="369">
        <v>2.198511467841063E-3</v>
      </c>
      <c r="HR263" s="369">
        <v>2.6834314212746866E-3</v>
      </c>
      <c r="HS263" s="369">
        <v>2.6705732505953546E-2</v>
      </c>
      <c r="HT263" s="369">
        <v>4.4114720214601888E-2</v>
      </c>
      <c r="HU263" s="369">
        <v>4.3941346012273744E-3</v>
      </c>
      <c r="HV263" s="369">
        <v>3.9196056834494833E-3</v>
      </c>
      <c r="HW263" s="369">
        <v>4.7761916716338084E-3</v>
      </c>
      <c r="HX263" s="369">
        <v>5.7629549405356769E-3</v>
      </c>
      <c r="HY263" s="369">
        <v>9.7177787418815317E-3</v>
      </c>
      <c r="HZ263" s="369">
        <v>2.7370142617180412E-3</v>
      </c>
      <c r="IA263" s="369">
        <v>2.6303557514342807E-3</v>
      </c>
      <c r="IB263" s="369">
        <v>1.2772098003014473E-2</v>
      </c>
      <c r="IC263" s="369">
        <v>1.1419781941690845E-2</v>
      </c>
      <c r="ID263" s="369">
        <v>4.9500350827254526E-3</v>
      </c>
      <c r="IE263" s="369">
        <v>4.0841200501984948E-2</v>
      </c>
      <c r="IF263" s="369">
        <v>4.8887691913444796E-3</v>
      </c>
      <c r="IG263" s="369">
        <v>1.8191883680850517E-2</v>
      </c>
      <c r="IH263" s="369">
        <v>1.5665137717324026E-2</v>
      </c>
      <c r="II263" s="369">
        <v>6.21945444925828E-3</v>
      </c>
      <c r="IJ263" s="369">
        <v>1.0334447168714841E-2</v>
      </c>
      <c r="IK263" s="369">
        <v>1.0099796889837317E-3</v>
      </c>
      <c r="IL263" s="51">
        <v>3.7556144611092328E-3</v>
      </c>
      <c r="IM263" s="51">
        <v>8.6701040143191549E-3</v>
      </c>
      <c r="IN263" s="51">
        <v>2.477635524510993E-3</v>
      </c>
      <c r="IO263" s="51">
        <v>2.8473823749169077E-3</v>
      </c>
      <c r="IP263" s="51">
        <v>1.7210633189438799E-3</v>
      </c>
      <c r="IQ263" s="51">
        <v>3.3572620764937776E-3</v>
      </c>
      <c r="IR263" s="51">
        <v>3.5545034366098014E-3</v>
      </c>
      <c r="IS263" s="51">
        <v>2.7327287816689368E-3</v>
      </c>
      <c r="IT263" s="51">
        <v>3.4883912326847451E-3</v>
      </c>
      <c r="IU263" s="51">
        <v>3.0370518738264871E-3</v>
      </c>
      <c r="IV263" s="51">
        <v>7.2227540350937652E-3</v>
      </c>
      <c r="IW263" s="51">
        <v>4.3105925496216705E-3</v>
      </c>
      <c r="IX263" s="51">
        <v>3.3659015795778247E-3</v>
      </c>
      <c r="IY263" s="51">
        <v>2.4103337059637516E-3</v>
      </c>
      <c r="IZ263" s="51">
        <v>2.0649655908978408E-3</v>
      </c>
      <c r="JA263" s="51">
        <v>2.4737394894291964E-3</v>
      </c>
      <c r="JB263" s="51">
        <v>2.2626513695675879E-2</v>
      </c>
      <c r="JC263" s="51">
        <v>4.7648854375663088E-2</v>
      </c>
      <c r="JD263" s="51">
        <v>4.298579623589263E-3</v>
      </c>
      <c r="JE263" s="51">
        <v>3.9940406590670691E-3</v>
      </c>
      <c r="JF263" s="51">
        <v>4.9449860412253618E-3</v>
      </c>
      <c r="JG263" s="51">
        <v>6.0651742722394901E-3</v>
      </c>
      <c r="JH263" s="51">
        <v>9.9479857122898967E-3</v>
      </c>
      <c r="JI263" s="51">
        <v>2.7782535535069491E-3</v>
      </c>
      <c r="JJ263" s="51">
        <v>2.7823994319650519E-3</v>
      </c>
      <c r="JK263" s="51">
        <v>1.2673360579549381E-2</v>
      </c>
      <c r="JL263" s="51">
        <v>1.1157626522799138E-2</v>
      </c>
      <c r="JM263" s="51">
        <v>5.0638323663962327E-3</v>
      </c>
      <c r="JN263" s="51">
        <v>4.1032152922913574E-2</v>
      </c>
      <c r="JO263" s="51">
        <v>4.9471834551914817E-3</v>
      </c>
      <c r="JP263" s="51">
        <v>1.8107834610372128E-2</v>
      </c>
      <c r="JQ263" s="51">
        <v>1.5345834415177891E-2</v>
      </c>
      <c r="JR263" s="51">
        <v>5.9861221772851275E-3</v>
      </c>
      <c r="JS263" s="51">
        <v>1.0314782662766017E-2</v>
      </c>
      <c r="JT263" s="51">
        <v>7.0989454798079234E-4</v>
      </c>
      <c r="JU263" s="369">
        <v>3.6348827993826593E-3</v>
      </c>
      <c r="JV263" s="369">
        <v>7.7386567828562234E-3</v>
      </c>
      <c r="JW263" s="369">
        <v>2.4232510629745904E-3</v>
      </c>
      <c r="JX263" s="369">
        <v>2.7857507553827065E-3</v>
      </c>
      <c r="JY263" s="369">
        <v>1.6529959047252344E-3</v>
      </c>
      <c r="JZ263" s="369">
        <v>3.2733209472463097E-3</v>
      </c>
      <c r="KA263" s="369">
        <v>3.5061419676106916E-3</v>
      </c>
      <c r="KB263" s="369">
        <v>2.2794934061508149E-3</v>
      </c>
      <c r="KC263" s="369">
        <v>3.3572997832325463E-3</v>
      </c>
      <c r="KD263" s="369">
        <v>2.9006070401979838E-3</v>
      </c>
      <c r="KE263" s="369">
        <v>7.0402265397754415E-3</v>
      </c>
      <c r="KF263" s="369">
        <v>4.1730319589293836E-3</v>
      </c>
      <c r="KG263" s="369">
        <v>3.1464045254839769E-3</v>
      </c>
      <c r="KH263" s="369">
        <v>2.2277921387046395E-3</v>
      </c>
      <c r="KI263" s="369">
        <v>2.0133482924006877E-3</v>
      </c>
      <c r="KJ263" s="369">
        <v>2.5135422728254117E-3</v>
      </c>
      <c r="KK263" s="369">
        <v>1.9784260613106026E-2</v>
      </c>
      <c r="KL263" s="369">
        <v>4.8705827745472045E-2</v>
      </c>
      <c r="KM263" s="369">
        <v>4.411402755356935E-3</v>
      </c>
      <c r="KN263" s="369">
        <v>3.9476748521156462E-3</v>
      </c>
      <c r="KO263" s="369">
        <v>4.8812867547082051E-3</v>
      </c>
      <c r="KP263" s="369">
        <v>5.8878007685624015E-3</v>
      </c>
      <c r="KQ263" s="369">
        <v>9.5665052703617151E-3</v>
      </c>
      <c r="KR263" s="369">
        <v>2.5945673516109611E-3</v>
      </c>
      <c r="KS263" s="369">
        <v>3.2999164330441656E-3</v>
      </c>
      <c r="KT263" s="369">
        <v>1.258865572074705E-2</v>
      </c>
      <c r="KU263" s="369">
        <v>1.0831967531981524E-2</v>
      </c>
      <c r="KV263" s="369">
        <v>4.9854524627527949E-3</v>
      </c>
      <c r="KW263" s="369">
        <v>3.9675555033302119E-2</v>
      </c>
      <c r="KX263" s="369">
        <v>4.828728085606946E-3</v>
      </c>
      <c r="KY263" s="369">
        <v>1.8485538568837816E-2</v>
      </c>
      <c r="KZ263" s="369">
        <v>1.3954289362315249E-2</v>
      </c>
      <c r="LA263" s="369">
        <v>6.2609577717547419E-3</v>
      </c>
      <c r="LB263" s="369">
        <v>9.7883228398758255E-3</v>
      </c>
      <c r="LC263" s="369">
        <v>4.5821944724810883E-4</v>
      </c>
      <c r="LD263" s="51">
        <v>3.4703420674042557E-3</v>
      </c>
      <c r="LE263" s="51">
        <v>7.1203323325027441E-3</v>
      </c>
      <c r="LF263" s="51">
        <v>2.3788911098101425E-3</v>
      </c>
      <c r="LG263" s="51">
        <v>2.6588411099188053E-3</v>
      </c>
      <c r="LH263" s="51">
        <v>1.6536220952930365E-3</v>
      </c>
      <c r="LI263" s="51">
        <v>3.1412694335762052E-3</v>
      </c>
      <c r="LJ263" s="51">
        <v>3.2073703026361785E-3</v>
      </c>
      <c r="LK263" s="51">
        <v>2.5491098988894472E-3</v>
      </c>
      <c r="LL263" s="51">
        <v>3.1523726806138249E-3</v>
      </c>
      <c r="LM263" s="51">
        <v>2.7006698149339516E-3</v>
      </c>
      <c r="LN263" s="51">
        <v>6.624926346323853E-3</v>
      </c>
      <c r="LO263" s="51">
        <v>3.8606142173479665E-3</v>
      </c>
      <c r="LP263" s="51">
        <v>2.9511598151114246E-3</v>
      </c>
      <c r="LQ263" s="51">
        <v>2.0773757740494775E-3</v>
      </c>
      <c r="LR263" s="51">
        <v>1.8988531420465586E-3</v>
      </c>
      <c r="LS263" s="51">
        <v>2.5540008231414316E-3</v>
      </c>
      <c r="LT263" s="51">
        <v>1.7918272276633139E-2</v>
      </c>
      <c r="LU263" s="51">
        <v>4.8182347090301475E-2</v>
      </c>
      <c r="LV263" s="51">
        <v>4.8378395228703599E-3</v>
      </c>
      <c r="LW263" s="51">
        <v>3.7829744549273164E-3</v>
      </c>
      <c r="LX263" s="51">
        <v>4.8076167608529907E-3</v>
      </c>
      <c r="LY263" s="51">
        <v>5.7226966782673349E-3</v>
      </c>
      <c r="LZ263" s="51">
        <v>9.6113979750578633E-3</v>
      </c>
      <c r="MA263" s="51">
        <v>2.1712296258151204E-3</v>
      </c>
      <c r="MB263" s="51">
        <v>3.0981113308357735E-3</v>
      </c>
      <c r="MC263" s="51">
        <v>1.2565108247292012E-2</v>
      </c>
      <c r="MD263" s="51">
        <v>1.0237290607217087E-2</v>
      </c>
      <c r="ME263" s="51">
        <v>4.9148503120133953E-3</v>
      </c>
      <c r="MF263" s="51">
        <v>3.3120720617842103E-2</v>
      </c>
      <c r="MG263" s="51">
        <v>4.7271288249839012E-3</v>
      </c>
      <c r="MH263" s="51">
        <v>1.835392253335287E-2</v>
      </c>
      <c r="MI263" s="51">
        <v>1.2602767422247396E-2</v>
      </c>
      <c r="MJ263" s="51">
        <v>6.4056153362521727E-3</v>
      </c>
      <c r="MK263" s="51">
        <v>9.3969768446693931E-3</v>
      </c>
      <c r="ML263" s="51">
        <v>7.0441009509659394E-4</v>
      </c>
      <c r="MM263" s="369">
        <v>3.2648605822897464E-3</v>
      </c>
      <c r="MN263" s="369">
        <v>6.7022710492210726E-3</v>
      </c>
      <c r="MO263" s="369">
        <v>2.1656938433283314E-3</v>
      </c>
      <c r="MP263" s="369">
        <v>2.3966535458409387E-3</v>
      </c>
      <c r="MQ263" s="369">
        <v>1.571744759571175E-3</v>
      </c>
      <c r="MR263" s="369">
        <v>2.9215957714313822E-3</v>
      </c>
      <c r="MS263" s="369">
        <v>2.9584662675031415E-3</v>
      </c>
      <c r="MT263" s="369">
        <v>3.621247273472327E-3</v>
      </c>
      <c r="MU263" s="369">
        <v>3.0506277789096063E-3</v>
      </c>
      <c r="MV263" s="369">
        <v>2.5381991091884947E-3</v>
      </c>
      <c r="MW263" s="369">
        <v>6.0494304417153619E-3</v>
      </c>
      <c r="MX263" s="369">
        <v>3.8352072017225373E-3</v>
      </c>
      <c r="MY263" s="369">
        <v>2.8151608620995733E-3</v>
      </c>
      <c r="MZ263" s="369">
        <v>1.7850245197266832E-3</v>
      </c>
      <c r="NA263" s="369">
        <v>1.6728128544808603E-3</v>
      </c>
      <c r="NB263" s="369">
        <v>2.4747622608599154E-3</v>
      </c>
      <c r="NC263" s="369">
        <v>1.6736522214795196E-2</v>
      </c>
      <c r="ND263" s="369">
        <v>4.9153588136393665E-2</v>
      </c>
      <c r="NE263" s="369">
        <v>4.9574916927588534E-3</v>
      </c>
      <c r="NF263" s="369">
        <v>3.4272983170897465E-3</v>
      </c>
      <c r="NG263" s="369">
        <v>4.3251689694957544E-3</v>
      </c>
      <c r="NH263" s="369">
        <v>5.4078198033161648E-3</v>
      </c>
      <c r="NI263" s="369">
        <v>9.056831223969497E-3</v>
      </c>
      <c r="NJ263" s="369">
        <v>1.9946650008564383E-3</v>
      </c>
      <c r="NK263" s="369">
        <v>2.6492606766468176E-3</v>
      </c>
      <c r="NL263" s="369">
        <v>1.2023383453306769E-2</v>
      </c>
      <c r="NM263" s="369">
        <v>1.0277960386631939E-2</v>
      </c>
      <c r="NN263" s="369">
        <v>4.5941403427516708E-3</v>
      </c>
      <c r="NO263" s="369">
        <v>3.2910001488914119E-2</v>
      </c>
      <c r="NP263" s="369">
        <v>4.4561084372602882E-3</v>
      </c>
      <c r="NQ263" s="369">
        <v>1.7806666691682477E-2</v>
      </c>
      <c r="NR263" s="369">
        <v>1.184904692431484E-2</v>
      </c>
      <c r="NS263" s="369">
        <v>6.2401845295406112E-3</v>
      </c>
      <c r="NT263" s="369">
        <v>8.9220259542446227E-3</v>
      </c>
      <c r="NU263" s="369">
        <v>6.3750390575214742E-4</v>
      </c>
      <c r="NV263" s="51">
        <v>3.2240169705594394E-3</v>
      </c>
      <c r="NW263" s="51">
        <v>6.5842998364536416E-3</v>
      </c>
      <c r="NX263" s="51">
        <v>2.1113097890404931E-3</v>
      </c>
      <c r="NY263" s="51">
        <v>2.2550460150762264E-3</v>
      </c>
      <c r="NZ263" s="51">
        <v>1.4372099573742244E-3</v>
      </c>
      <c r="OA263" s="51">
        <v>2.908867310914622E-3</v>
      </c>
      <c r="OB263" s="51">
        <v>2.9923063011696388E-3</v>
      </c>
      <c r="OC263" s="51">
        <v>5.0598069685020008E-3</v>
      </c>
      <c r="OD263" s="51">
        <v>3.0220385865478917E-3</v>
      </c>
      <c r="OE263" s="51">
        <v>2.4887175515604511E-3</v>
      </c>
      <c r="OF263" s="51">
        <v>5.9620448228927788E-3</v>
      </c>
      <c r="OG263" s="51">
        <v>3.6877196517282472E-3</v>
      </c>
      <c r="OH263" s="51">
        <v>2.6328495269097199E-3</v>
      </c>
      <c r="OI263" s="51">
        <v>1.6038686971110161E-3</v>
      </c>
      <c r="OJ263" s="51">
        <v>1.6584130351371261E-3</v>
      </c>
      <c r="OK263" s="51">
        <v>2.4946209477728419E-3</v>
      </c>
      <c r="OL263" s="51">
        <v>1.6096534496279489E-2</v>
      </c>
      <c r="OM263" s="51">
        <v>5.0464010902110702E-2</v>
      </c>
      <c r="ON263" s="51">
        <v>5.2866797322877069E-3</v>
      </c>
      <c r="OO263" s="51">
        <v>3.4804396940943654E-3</v>
      </c>
      <c r="OP263" s="51">
        <v>4.31968862630977E-3</v>
      </c>
      <c r="OQ263" s="51">
        <v>5.4565244974615797E-3</v>
      </c>
      <c r="OR263" s="51">
        <v>8.8161436020325959E-3</v>
      </c>
      <c r="OS263" s="51">
        <v>2.3713666221649604E-3</v>
      </c>
      <c r="OT263" s="51">
        <v>2.7431770530762611E-3</v>
      </c>
      <c r="OU263" s="51">
        <v>1.2263441916062812E-2</v>
      </c>
      <c r="OV263" s="51">
        <v>1.0091440634354481E-2</v>
      </c>
      <c r="OW263" s="51">
        <v>4.3637857185606409E-3</v>
      </c>
      <c r="OX263" s="51">
        <v>3.2428436772828279E-2</v>
      </c>
      <c r="OY263" s="51">
        <v>4.3953393916716203E-3</v>
      </c>
      <c r="OZ263" s="51">
        <v>1.779354864269117E-2</v>
      </c>
      <c r="PA263" s="51">
        <v>1.1594343015371518E-2</v>
      </c>
      <c r="PB263" s="51">
        <v>6.6399903842489843E-3</v>
      </c>
      <c r="PC263" s="51">
        <v>8.7341133466438889E-3</v>
      </c>
      <c r="PD263" s="51">
        <v>6.4013977573962213E-4</v>
      </c>
      <c r="PE263" s="369">
        <v>3.0098634039714112E-3</v>
      </c>
      <c r="PF263" s="369">
        <v>6.3559396344119549E-3</v>
      </c>
      <c r="PG263" s="369">
        <v>2.0296226005307142E-3</v>
      </c>
      <c r="PH263" s="369">
        <v>2.1126627568301541E-3</v>
      </c>
      <c r="PI263" s="369">
        <v>1.3464761648866441E-3</v>
      </c>
      <c r="PJ263" s="369">
        <v>2.8866834465782597E-3</v>
      </c>
      <c r="PK263" s="369">
        <v>2.9741555519746912E-3</v>
      </c>
      <c r="PL263" s="369">
        <v>4.9001421160446597E-3</v>
      </c>
      <c r="PM263" s="369">
        <v>3.0378090733934973E-3</v>
      </c>
      <c r="PN263" s="369">
        <v>2.3432823338420958E-3</v>
      </c>
      <c r="PO263" s="369">
        <v>5.8354237876910965E-3</v>
      </c>
      <c r="PP263" s="369">
        <v>3.652733619852504E-3</v>
      </c>
      <c r="PQ263" s="369">
        <v>2.4763606263570239E-3</v>
      </c>
      <c r="PR263" s="369">
        <v>1.5132200870945128E-3</v>
      </c>
      <c r="PS263" s="369">
        <v>1.5920412970672068E-3</v>
      </c>
      <c r="PT263" s="369">
        <v>2.4052292582197187E-3</v>
      </c>
      <c r="PU263" s="369">
        <v>1.564844039630281E-2</v>
      </c>
      <c r="PV263" s="369">
        <v>4.945675353946722E-2</v>
      </c>
      <c r="PW263" s="369">
        <v>5.3781608625414453E-3</v>
      </c>
      <c r="PX263" s="369">
        <v>3.2855425413184512E-3</v>
      </c>
      <c r="PY263" s="369">
        <v>4.3303644960096411E-3</v>
      </c>
      <c r="PZ263" s="369">
        <v>5.3545266213002709E-3</v>
      </c>
      <c r="QA263" s="369">
        <v>8.4752061725260376E-3</v>
      </c>
      <c r="QB263" s="369">
        <v>1.6242400716411753E-3</v>
      </c>
      <c r="QC263" s="369">
        <v>2.6751199722103809E-3</v>
      </c>
      <c r="QD263" s="369">
        <v>1.1965490703049387E-2</v>
      </c>
      <c r="QE263" s="369">
        <v>1.0242360809393366E-2</v>
      </c>
      <c r="QF263" s="369">
        <v>4.3792685887429255E-3</v>
      </c>
      <c r="QG263" s="369">
        <v>3.1699146435955623E-2</v>
      </c>
      <c r="QH263" s="369">
        <v>4.2697307125630444E-3</v>
      </c>
      <c r="QI263" s="369">
        <v>1.806893350683899E-2</v>
      </c>
      <c r="QJ263" s="369">
        <v>1.0767451052610406E-2</v>
      </c>
      <c r="QK263" s="369">
        <v>6.9361972454290927E-3</v>
      </c>
      <c r="QL263" s="369">
        <v>8.7303311097074298E-3</v>
      </c>
      <c r="QM263" s="369">
        <v>5.073179665737225E-4</v>
      </c>
      <c r="QN263" s="51">
        <v>3.034392116478277E-3</v>
      </c>
      <c r="QO263" s="51">
        <v>5.8164638057796245E-3</v>
      </c>
      <c r="QP263" s="51">
        <v>2.1162214626894598E-3</v>
      </c>
      <c r="QQ263" s="51">
        <v>2.1164109492172035E-3</v>
      </c>
      <c r="QR263" s="51">
        <v>1.2672253982558277E-3</v>
      </c>
      <c r="QS263" s="51">
        <v>2.766643575931095E-3</v>
      </c>
      <c r="QT263" s="51">
        <v>2.9372884246655251E-3</v>
      </c>
      <c r="QU263" s="51">
        <v>5.8984638654916172E-3</v>
      </c>
      <c r="QV263" s="51">
        <v>2.8887079519287298E-3</v>
      </c>
      <c r="QW263" s="51">
        <v>2.1915480596526827E-3</v>
      </c>
      <c r="QX263" s="51">
        <v>5.6713112432984084E-3</v>
      </c>
      <c r="QY263" s="51">
        <v>3.5210569830314955E-3</v>
      </c>
      <c r="QZ263" s="51">
        <v>2.3790648838566916E-3</v>
      </c>
      <c r="RA263" s="51">
        <v>1.4544708853147794E-3</v>
      </c>
      <c r="RB263" s="51">
        <v>1.5762982259489935E-3</v>
      </c>
      <c r="RC263" s="51">
        <v>2.469340201677201E-3</v>
      </c>
      <c r="RD263" s="51">
        <v>1.3959986428029198E-2</v>
      </c>
      <c r="RE263" s="51">
        <v>5.1020112045547863E-2</v>
      </c>
      <c r="RF263" s="51">
        <v>5.6345325882004747E-3</v>
      </c>
      <c r="RG263" s="51">
        <v>3.3190594050545468E-3</v>
      </c>
      <c r="RH263" s="51">
        <v>4.4557931770505439E-3</v>
      </c>
      <c r="RI263" s="51">
        <v>5.7243912723216397E-3</v>
      </c>
      <c r="RJ263" s="51">
        <v>8.7303930226210764E-3</v>
      </c>
      <c r="RK263" s="51">
        <v>1.4985458501150073E-3</v>
      </c>
      <c r="RL263" s="51">
        <v>2.8677816140394059E-3</v>
      </c>
      <c r="RM263" s="51">
        <v>1.2127941389937107E-2</v>
      </c>
      <c r="RN263" s="51">
        <v>1.011691833919582E-2</v>
      </c>
      <c r="RO263" s="51">
        <v>4.9198336986788077E-3</v>
      </c>
      <c r="RP263" s="51">
        <v>3.0962164479009562E-2</v>
      </c>
      <c r="RQ263" s="51">
        <v>4.3346683641415683E-3</v>
      </c>
      <c r="RR263" s="51">
        <v>1.7649076987385923E-2</v>
      </c>
      <c r="RS263" s="51">
        <v>1.0836816566342399E-2</v>
      </c>
      <c r="RT263" s="51">
        <v>7.2896663687361009E-3</v>
      </c>
      <c r="RU263" s="51">
        <v>8.9815403632093321E-3</v>
      </c>
      <c r="RV263" s="51">
        <v>4.156902547421998E-4</v>
      </c>
      <c r="RW263" s="369">
        <v>3.284402032424567E-3</v>
      </c>
      <c r="RX263" s="369">
        <v>6.2431169718494359E-3</v>
      </c>
      <c r="RY263" s="369">
        <v>2.2381151392084999E-3</v>
      </c>
      <c r="RZ263" s="369">
        <v>2.2451759525327613E-3</v>
      </c>
      <c r="SA263" s="369">
        <v>1.2226498922439234E-3</v>
      </c>
      <c r="SB263" s="369">
        <v>2.7944051291162882E-3</v>
      </c>
      <c r="SC263" s="369">
        <v>2.9427599628788952E-3</v>
      </c>
      <c r="SD263" s="369">
        <v>5.2203817236206422E-3</v>
      </c>
      <c r="SE263" s="369">
        <v>2.879403677984648E-3</v>
      </c>
      <c r="SF263" s="369">
        <v>2.2666907597722898E-3</v>
      </c>
      <c r="SG263" s="369">
        <v>5.8861033732244238E-3</v>
      </c>
      <c r="SH263" s="369">
        <v>3.3995175345914743E-3</v>
      </c>
      <c r="SI263" s="369">
        <v>2.4936765321895886E-3</v>
      </c>
      <c r="SJ263" s="369">
        <v>1.4343503185972892E-3</v>
      </c>
      <c r="SK263" s="369">
        <v>1.7308416361776231E-3</v>
      </c>
      <c r="SL263" s="369">
        <v>2.7306493256155431E-3</v>
      </c>
      <c r="SM263" s="369">
        <v>1.5887260855587233E-2</v>
      </c>
      <c r="SN263" s="369">
        <v>5.2719349907810541E-2</v>
      </c>
      <c r="SO263" s="369">
        <v>5.2466052719927934E-3</v>
      </c>
      <c r="SP263" s="369">
        <v>3.3415654047033554E-3</v>
      </c>
      <c r="SQ263" s="369">
        <v>4.6470272670998984E-3</v>
      </c>
      <c r="SR263" s="369">
        <v>6.1268656656371457E-3</v>
      </c>
      <c r="SS263" s="369">
        <v>9.6430937786509789E-3</v>
      </c>
      <c r="ST263" s="369">
        <v>1.5589504677015291E-3</v>
      </c>
      <c r="SU263" s="369">
        <v>3.3437397101851421E-3</v>
      </c>
      <c r="SV263" s="369">
        <v>1.2715451721954577E-2</v>
      </c>
      <c r="SW263" s="369">
        <v>1.0298020752335249E-2</v>
      </c>
      <c r="SX263" s="369">
        <v>5.0476220135378339E-3</v>
      </c>
      <c r="SY263" s="369">
        <v>3.1831581856939614E-2</v>
      </c>
      <c r="SZ263" s="369">
        <v>4.7097220684215024E-3</v>
      </c>
      <c r="TA263" s="369">
        <v>1.8772898591012069E-2</v>
      </c>
      <c r="TB263" s="369">
        <v>1.1707454145750397E-2</v>
      </c>
      <c r="TC263" s="369">
        <v>7.5294186220221711E-3</v>
      </c>
      <c r="TD263" s="369">
        <v>9.2624235421837949E-3</v>
      </c>
      <c r="TE263" s="369">
        <v>5.2932130386046253E-4</v>
      </c>
    </row>
    <row r="264" spans="1:525" x14ac:dyDescent="0.3">
      <c r="A264" s="369">
        <v>5.1621295342044538E-3</v>
      </c>
      <c r="B264" s="369">
        <v>4.4423579958732355E-3</v>
      </c>
      <c r="C264" s="369">
        <v>6.2893227851897205E-3</v>
      </c>
      <c r="D264" s="369">
        <v>5.1288606959680218E-3</v>
      </c>
      <c r="E264" s="369">
        <v>7.2376879446815236E-3</v>
      </c>
      <c r="F264" s="369">
        <v>5.9442464849538282E-3</v>
      </c>
      <c r="G264" s="369">
        <v>4.4107267745701027E-3</v>
      </c>
      <c r="H264" s="369">
        <v>3.7994842024677272E-3</v>
      </c>
      <c r="I264" s="369">
        <v>5.990581738856267E-3</v>
      </c>
      <c r="J264" s="369">
        <v>6.0261547730622493E-3</v>
      </c>
      <c r="K264" s="369">
        <v>7.3743441280670341E-3</v>
      </c>
      <c r="L264" s="369">
        <v>5.8883852588951522E-3</v>
      </c>
      <c r="M264" s="369">
        <v>5.0470660324317042E-3</v>
      </c>
      <c r="N264" s="369">
        <v>4.8980977913156386E-3</v>
      </c>
      <c r="O264" s="369">
        <v>4.6422625285679571E-3</v>
      </c>
      <c r="P264" s="369">
        <v>6.0932828199184224E-3</v>
      </c>
      <c r="Q264" s="369">
        <v>9.561680508468437E-3</v>
      </c>
      <c r="R264" s="369">
        <v>7.8276224288034487E-3</v>
      </c>
      <c r="S264" s="369">
        <v>7.9278388327703505E-3</v>
      </c>
      <c r="T264" s="369">
        <v>5.5651937396153746E-3</v>
      </c>
      <c r="U264" s="369">
        <v>5.1453760112792372E-3</v>
      </c>
      <c r="V264" s="369">
        <v>5.3339713682550357E-3</v>
      </c>
      <c r="W264" s="369">
        <v>1.8503691207964301E-2</v>
      </c>
      <c r="X264" s="369">
        <v>3.5745271981734847E-3</v>
      </c>
      <c r="Y264" s="369">
        <v>2.841853741225535E-3</v>
      </c>
      <c r="Z264" s="369">
        <v>7.1552189211238227E-3</v>
      </c>
      <c r="AA264" s="369">
        <v>4.6887927273253013E-3</v>
      </c>
      <c r="AB264" s="369">
        <v>2.4379292913201001E-3</v>
      </c>
      <c r="AC264" s="369">
        <v>1.8410691071630775E-3</v>
      </c>
      <c r="AD264" s="369">
        <v>5.9140350659831319E-3</v>
      </c>
      <c r="AE264" s="369">
        <v>3.871522212872036E-3</v>
      </c>
      <c r="AF264" s="369">
        <v>3.040329358883498E-3</v>
      </c>
      <c r="AG264" s="369">
        <v>3.3747649565283541E-3</v>
      </c>
      <c r="AH264" s="369">
        <v>6.4229522251273057E-3</v>
      </c>
      <c r="AI264" s="369">
        <v>4.565244875978331E-5</v>
      </c>
      <c r="AJ264" s="51">
        <v>5.0152237294228477E-3</v>
      </c>
      <c r="AK264" s="51">
        <v>4.2143473741674421E-3</v>
      </c>
      <c r="AL264" s="51">
        <v>6.3162565462386681E-3</v>
      </c>
      <c r="AM264" s="51">
        <v>5.1544487015244781E-3</v>
      </c>
      <c r="AN264" s="51">
        <v>7.2307736808884327E-3</v>
      </c>
      <c r="AO264" s="51">
        <v>6.1592152156961988E-3</v>
      </c>
      <c r="AP264" s="51">
        <v>4.4842800818327855E-3</v>
      </c>
      <c r="AQ264" s="51">
        <v>3.1413753329545616E-3</v>
      </c>
      <c r="AR264" s="51">
        <v>6.2045523468563894E-3</v>
      </c>
      <c r="AS264" s="51">
        <v>6.2441267002310867E-3</v>
      </c>
      <c r="AT264" s="51">
        <v>7.7000418358161267E-3</v>
      </c>
      <c r="AU264" s="51">
        <v>6.2870013994013535E-3</v>
      </c>
      <c r="AV264" s="51">
        <v>5.2808459248451451E-3</v>
      </c>
      <c r="AW264" s="51">
        <v>5.2870314377167363E-3</v>
      </c>
      <c r="AX264" s="51">
        <v>4.6600512204776068E-3</v>
      </c>
      <c r="AY264" s="51">
        <v>6.1919128224249059E-3</v>
      </c>
      <c r="AZ264" s="51">
        <v>9.1502748104033502E-3</v>
      </c>
      <c r="BA264" s="51">
        <v>7.7199097068712157E-3</v>
      </c>
      <c r="BB264" s="51">
        <v>8.3641773968675757E-3</v>
      </c>
      <c r="BC264" s="51">
        <v>4.5242820346629957E-3</v>
      </c>
      <c r="BD264" s="51">
        <v>4.6269924336973401E-3</v>
      </c>
      <c r="BE264" s="51">
        <v>5.3955803199104979E-3</v>
      </c>
      <c r="BF264" s="51">
        <v>1.8330723534451188E-2</v>
      </c>
      <c r="BG264" s="51">
        <v>3.6186162446595403E-3</v>
      </c>
      <c r="BH264" s="51">
        <v>2.8225652341574061E-3</v>
      </c>
      <c r="BI264" s="51">
        <v>7.4952184981008658E-3</v>
      </c>
      <c r="BJ264" s="51">
        <v>4.6892796246235206E-3</v>
      </c>
      <c r="BK264" s="51">
        <v>2.495578613985193E-3</v>
      </c>
      <c r="BL264" s="51">
        <v>1.8653481253983184E-3</v>
      </c>
      <c r="BM264" s="51">
        <v>6.1600487631554368E-3</v>
      </c>
      <c r="BN264" s="51">
        <v>3.9995369395831462E-3</v>
      </c>
      <c r="BO264" s="51">
        <v>3.2727663108991847E-3</v>
      </c>
      <c r="BP264" s="51">
        <v>3.3283242321960056E-3</v>
      </c>
      <c r="BQ264" s="51">
        <v>6.5968270126744305E-3</v>
      </c>
      <c r="BR264" s="51">
        <v>4.7961351242946766E-5</v>
      </c>
      <c r="BS264" s="369">
        <v>4.9992136699468564E-3</v>
      </c>
      <c r="BT264" s="369">
        <v>4.3146650349604283E-3</v>
      </c>
      <c r="BU264" s="369">
        <v>6.2904822273537756E-3</v>
      </c>
      <c r="BV264" s="369">
        <v>5.3611506983063002E-3</v>
      </c>
      <c r="BW264" s="369">
        <v>7.5268753660919473E-3</v>
      </c>
      <c r="BX264" s="369">
        <v>6.009924424877796E-3</v>
      </c>
      <c r="BY264" s="369">
        <v>4.4425674200019461E-3</v>
      </c>
      <c r="BZ264" s="369">
        <v>3.2083635220017627E-3</v>
      </c>
      <c r="CA264" s="369">
        <v>6.0643640814508522E-3</v>
      </c>
      <c r="CB264" s="369">
        <v>6.050055387212175E-3</v>
      </c>
      <c r="CC264" s="369">
        <v>7.3289120948024679E-3</v>
      </c>
      <c r="CD264" s="369">
        <v>6.0002786598056636E-3</v>
      </c>
      <c r="CE264" s="369">
        <v>5.2462626586325372E-3</v>
      </c>
      <c r="CF264" s="369">
        <v>4.8861115022362693E-3</v>
      </c>
      <c r="CG264" s="369">
        <v>4.6842855808415388E-3</v>
      </c>
      <c r="CH264" s="369">
        <v>6.0724557594311309E-3</v>
      </c>
      <c r="CI264" s="369">
        <v>9.0503931712573558E-3</v>
      </c>
      <c r="CJ264" s="369">
        <v>7.7516865225682853E-3</v>
      </c>
      <c r="CK264" s="369">
        <v>8.7047853491212298E-3</v>
      </c>
      <c r="CL264" s="369">
        <v>5.0413489065804359E-3</v>
      </c>
      <c r="CM264" s="369">
        <v>4.7522797635754007E-3</v>
      </c>
      <c r="CN264" s="369">
        <v>5.2829375579820847E-3</v>
      </c>
      <c r="CO264" s="369">
        <v>1.8309540275226726E-2</v>
      </c>
      <c r="CP264" s="369">
        <v>3.365995181954652E-3</v>
      </c>
      <c r="CQ264" s="369">
        <v>3.0953481045414449E-3</v>
      </c>
      <c r="CR264" s="369">
        <v>7.2732486962830542E-3</v>
      </c>
      <c r="CS264" s="369">
        <v>4.7021525447807112E-3</v>
      </c>
      <c r="CT264" s="369">
        <v>2.4454829758017568E-3</v>
      </c>
      <c r="CU264" s="369">
        <v>1.9388983599980955E-3</v>
      </c>
      <c r="CV264" s="369">
        <v>6.0497817231417025E-3</v>
      </c>
      <c r="CW264" s="369">
        <v>3.9577592565090214E-3</v>
      </c>
      <c r="CX264" s="369">
        <v>3.1681327402275487E-3</v>
      </c>
      <c r="CY264" s="369">
        <v>3.3448060788599143E-3</v>
      </c>
      <c r="CZ264" s="369">
        <v>6.5720406084488784E-3</v>
      </c>
      <c r="DA264" s="369">
        <v>4.1034436112258449E-5</v>
      </c>
      <c r="DB264" s="51">
        <v>4.9009982315275594E-3</v>
      </c>
      <c r="DC264" s="51">
        <v>4.3074705235032294E-3</v>
      </c>
      <c r="DD264" s="51">
        <v>6.3992510819434944E-3</v>
      </c>
      <c r="DE264" s="51">
        <v>5.6081094388284918E-3</v>
      </c>
      <c r="DF264" s="51">
        <v>7.7656595995642241E-3</v>
      </c>
      <c r="DG264" s="51">
        <v>5.921490838862997E-3</v>
      </c>
      <c r="DH264" s="51">
        <v>4.6160596279025516E-3</v>
      </c>
      <c r="DI264" s="51">
        <v>3.7230167382138225E-3</v>
      </c>
      <c r="DJ264" s="51">
        <v>6.1499239125686498E-3</v>
      </c>
      <c r="DK264" s="51">
        <v>6.0056359364585232E-3</v>
      </c>
      <c r="DL264" s="51">
        <v>7.4358523905162111E-3</v>
      </c>
      <c r="DM264" s="51">
        <v>6.0175451412484643E-3</v>
      </c>
      <c r="DN264" s="51">
        <v>5.3406478182922842E-3</v>
      </c>
      <c r="DO264" s="51">
        <v>4.7203876693609455E-3</v>
      </c>
      <c r="DP264" s="51">
        <v>4.706181695565052E-3</v>
      </c>
      <c r="DQ264" s="51">
        <v>6.3553017481706945E-3</v>
      </c>
      <c r="DR264" s="51">
        <v>8.901060947930476E-3</v>
      </c>
      <c r="DS264" s="51">
        <v>7.4924133388273844E-3</v>
      </c>
      <c r="DT264" s="51">
        <v>8.8837496900113395E-3</v>
      </c>
      <c r="DU264" s="51">
        <v>4.8058765440920411E-3</v>
      </c>
      <c r="DV264" s="51">
        <v>4.5809123080578634E-3</v>
      </c>
      <c r="DW264" s="51">
        <v>5.2113661218608576E-3</v>
      </c>
      <c r="DX264" s="51">
        <v>1.8285127355179502E-2</v>
      </c>
      <c r="DY264" s="51">
        <v>3.2552205591241533E-3</v>
      </c>
      <c r="DZ264" s="51">
        <v>3.3758977169178871E-3</v>
      </c>
      <c r="EA264" s="51">
        <v>7.3830643988721861E-3</v>
      </c>
      <c r="EB264" s="51">
        <v>4.6855740308537853E-3</v>
      </c>
      <c r="EC264" s="51">
        <v>2.4635436524661405E-3</v>
      </c>
      <c r="ED264" s="51">
        <v>2.1428914245722472E-3</v>
      </c>
      <c r="EE264" s="51">
        <v>5.9534106640579581E-3</v>
      </c>
      <c r="EF264" s="51">
        <v>4.0647429957244565E-3</v>
      </c>
      <c r="EG264" s="51">
        <v>3.193237530900971E-3</v>
      </c>
      <c r="EH264" s="51">
        <v>3.3944984459372439E-3</v>
      </c>
      <c r="EI264" s="51">
        <v>6.4184472005376679E-3</v>
      </c>
      <c r="EJ264" s="51">
        <v>5.0295494844991811E-5</v>
      </c>
      <c r="EK264" s="369">
        <v>4.8160683878008788E-3</v>
      </c>
      <c r="EL264" s="369">
        <v>4.3506879978678645E-3</v>
      </c>
      <c r="EM264" s="369">
        <v>6.4068088172018634E-3</v>
      </c>
      <c r="EN264" s="369">
        <v>5.5902718351132676E-3</v>
      </c>
      <c r="EO264" s="369">
        <v>7.6190502746113688E-3</v>
      </c>
      <c r="EP264" s="369">
        <v>5.774122696174556E-3</v>
      </c>
      <c r="EQ264" s="369">
        <v>4.7049567421867345E-3</v>
      </c>
      <c r="ER264" s="369">
        <v>3.3009085196170724E-3</v>
      </c>
      <c r="ES264" s="369">
        <v>6.075868368543018E-3</v>
      </c>
      <c r="ET264" s="369">
        <v>6.0377005124716745E-3</v>
      </c>
      <c r="EU264" s="369">
        <v>7.4995431663723413E-3</v>
      </c>
      <c r="EV264" s="369">
        <v>5.930263904702868E-3</v>
      </c>
      <c r="EW264" s="369">
        <v>5.4065082183184536E-3</v>
      </c>
      <c r="EX264" s="369">
        <v>4.4304095748813723E-3</v>
      </c>
      <c r="EY264" s="369">
        <v>4.7578591943139605E-3</v>
      </c>
      <c r="EZ264" s="369">
        <v>6.2345237964126585E-3</v>
      </c>
      <c r="FA264" s="369">
        <v>9.1374266182497905E-3</v>
      </c>
      <c r="FB264" s="369">
        <v>7.3489193794086085E-3</v>
      </c>
      <c r="FC264" s="369">
        <v>9.1217766149899061E-3</v>
      </c>
      <c r="FD264" s="369">
        <v>4.6870466796715667E-3</v>
      </c>
      <c r="FE264" s="369">
        <v>4.4889618074019791E-3</v>
      </c>
      <c r="FF264" s="369">
        <v>5.0620686664144153E-3</v>
      </c>
      <c r="FG264" s="369">
        <v>1.8365110803950795E-2</v>
      </c>
      <c r="FH264" s="369">
        <v>3.0257594183574895E-3</v>
      </c>
      <c r="FI264" s="369">
        <v>3.1967920189718366E-3</v>
      </c>
      <c r="FJ264" s="369">
        <v>7.456741950607854E-3</v>
      </c>
      <c r="FK264" s="369">
        <v>4.7876102833892351E-3</v>
      </c>
      <c r="FL264" s="369">
        <v>2.6020458066396738E-3</v>
      </c>
      <c r="FM264" s="369">
        <v>2.1855104468800051E-3</v>
      </c>
      <c r="FN264" s="369">
        <v>6.0182105134836484E-3</v>
      </c>
      <c r="FO264" s="369">
        <v>4.3901915595869348E-3</v>
      </c>
      <c r="FP264" s="369">
        <v>3.2229539163440924E-3</v>
      </c>
      <c r="FQ264" s="369">
        <v>3.4704501615003542E-3</v>
      </c>
      <c r="FR264" s="369">
        <v>6.5302628390744924E-3</v>
      </c>
      <c r="FS264" s="369">
        <v>5.3079625150932578E-5</v>
      </c>
      <c r="FT264" s="51">
        <v>4.9802708873028963E-3</v>
      </c>
      <c r="FU264" s="51">
        <v>4.0606754525798709E-3</v>
      </c>
      <c r="FV264" s="51">
        <v>6.6958353319880228E-3</v>
      </c>
      <c r="FW264" s="51">
        <v>5.8796240270442912E-3</v>
      </c>
      <c r="FX264" s="51">
        <v>7.9401149461130281E-3</v>
      </c>
      <c r="FY264" s="51">
        <v>6.0762142580569551E-3</v>
      </c>
      <c r="FZ264" s="51">
        <v>4.8460997287847994E-3</v>
      </c>
      <c r="GA264" s="51">
        <v>2.9824445254314027E-3</v>
      </c>
      <c r="GB264" s="51">
        <v>6.1911392290869317E-3</v>
      </c>
      <c r="GC264" s="51">
        <v>6.2446680680163921E-3</v>
      </c>
      <c r="GD264" s="51">
        <v>7.3718360680398842E-3</v>
      </c>
      <c r="GE264" s="51">
        <v>6.0089753879066735E-3</v>
      </c>
      <c r="GF264" s="51">
        <v>5.1554837414255561E-3</v>
      </c>
      <c r="GG264" s="51">
        <v>4.188690769894139E-3</v>
      </c>
      <c r="GH264" s="51">
        <v>4.9352591690077436E-3</v>
      </c>
      <c r="GI264" s="51">
        <v>6.3472883111372553E-3</v>
      </c>
      <c r="GJ264" s="51">
        <v>8.4082498811973976E-3</v>
      </c>
      <c r="GK264" s="51">
        <v>7.2384728416703212E-3</v>
      </c>
      <c r="GL264" s="51">
        <v>1.0582894590491349E-2</v>
      </c>
      <c r="GM264" s="51">
        <v>4.1205392234674428E-3</v>
      </c>
      <c r="GN264" s="51">
        <v>4.2022679445947505E-3</v>
      </c>
      <c r="GO264" s="51">
        <v>5.0311605560081378E-3</v>
      </c>
      <c r="GP264" s="51">
        <v>1.6906179417744603E-2</v>
      </c>
      <c r="GQ264" s="51">
        <v>2.40355946184026E-3</v>
      </c>
      <c r="GR264" s="51">
        <v>3.1552242769300486E-3</v>
      </c>
      <c r="GS264" s="51">
        <v>7.0872726281088405E-3</v>
      </c>
      <c r="GT264" s="51">
        <v>4.1956855056012208E-3</v>
      </c>
      <c r="GU264" s="51">
        <v>2.4575132625215229E-3</v>
      </c>
      <c r="GV264" s="51">
        <v>2.014727376011923E-3</v>
      </c>
      <c r="GW264" s="51">
        <v>5.8142154362125888E-3</v>
      </c>
      <c r="GX264" s="51">
        <v>4.42359136569843E-3</v>
      </c>
      <c r="GY264" s="51">
        <v>3.050250623322431E-3</v>
      </c>
      <c r="GZ264" s="51">
        <v>3.5431113635790439E-3</v>
      </c>
      <c r="HA264" s="51">
        <v>6.6131399674093988E-3</v>
      </c>
      <c r="HB264" s="51">
        <v>3.3822612393654039E-5</v>
      </c>
      <c r="HC264" s="369">
        <v>4.8860596177641522E-3</v>
      </c>
      <c r="HD264" s="369">
        <v>4.0357888412062577E-3</v>
      </c>
      <c r="HE264" s="369">
        <v>6.7710062762454375E-3</v>
      </c>
      <c r="HF264" s="369">
        <v>5.7775082809942467E-3</v>
      </c>
      <c r="HG264" s="369">
        <v>7.8170398369308072E-3</v>
      </c>
      <c r="HH264" s="369">
        <v>5.9222088418838768E-3</v>
      </c>
      <c r="HI264" s="369">
        <v>4.8667555276957165E-3</v>
      </c>
      <c r="HJ264" s="369">
        <v>2.7555470758543568E-3</v>
      </c>
      <c r="HK264" s="369">
        <v>6.0915223610348767E-3</v>
      </c>
      <c r="HL264" s="369">
        <v>6.2846942158181242E-3</v>
      </c>
      <c r="HM264" s="369">
        <v>7.3142179319612526E-3</v>
      </c>
      <c r="HN264" s="369">
        <v>5.946674672235773E-3</v>
      </c>
      <c r="HO264" s="369">
        <v>5.212989816263074E-3</v>
      </c>
      <c r="HP264" s="369">
        <v>4.3134469563221823E-3</v>
      </c>
      <c r="HQ264" s="369">
        <v>4.9532285618016821E-3</v>
      </c>
      <c r="HR264" s="369">
        <v>6.2767741803484546E-3</v>
      </c>
      <c r="HS264" s="369">
        <v>8.0166734224966368E-3</v>
      </c>
      <c r="HT264" s="369">
        <v>6.9724695656677082E-3</v>
      </c>
      <c r="HU264" s="369">
        <v>1.0067236344771576E-2</v>
      </c>
      <c r="HV264" s="369">
        <v>3.9447029532147116E-3</v>
      </c>
      <c r="HW264" s="369">
        <v>4.0152445100441626E-3</v>
      </c>
      <c r="HX264" s="369">
        <v>4.9403040038682924E-3</v>
      </c>
      <c r="HY264" s="369">
        <v>1.6346617647831609E-2</v>
      </c>
      <c r="HZ264" s="369">
        <v>2.2169619870707901E-3</v>
      </c>
      <c r="IA264" s="369">
        <v>3.5183032845692687E-3</v>
      </c>
      <c r="IB264" s="369">
        <v>7.1511009306634088E-3</v>
      </c>
      <c r="IC264" s="369">
        <v>3.9236194460872155E-3</v>
      </c>
      <c r="ID264" s="369">
        <v>2.4264667730619204E-3</v>
      </c>
      <c r="IE264" s="369">
        <v>1.8723008631112115E-3</v>
      </c>
      <c r="IF264" s="369">
        <v>5.698243000966695E-3</v>
      </c>
      <c r="IG264" s="369">
        <v>4.1295086918445249E-3</v>
      </c>
      <c r="IH264" s="369">
        <v>2.8722794675577951E-3</v>
      </c>
      <c r="II264" s="369">
        <v>3.4926468176135271E-3</v>
      </c>
      <c r="IJ264" s="369">
        <v>6.2795511246736572E-3</v>
      </c>
      <c r="IK264" s="369">
        <v>2.7520343863687572E-5</v>
      </c>
      <c r="IL264" s="51">
        <v>5.0383563762709345E-3</v>
      </c>
      <c r="IM264" s="51">
        <v>4.0366581901043006E-3</v>
      </c>
      <c r="IN264" s="51">
        <v>6.8055910460940701E-3</v>
      </c>
      <c r="IO264" s="51">
        <v>5.7949621217311667E-3</v>
      </c>
      <c r="IP264" s="51">
        <v>7.6798809113205174E-3</v>
      </c>
      <c r="IQ264" s="51">
        <v>5.9139119195586931E-3</v>
      </c>
      <c r="IR264" s="51">
        <v>5.0011335797436225E-3</v>
      </c>
      <c r="IS264" s="51">
        <v>2.6095763063641547E-3</v>
      </c>
      <c r="IT264" s="51">
        <v>5.9932863278383871E-3</v>
      </c>
      <c r="IU264" s="51">
        <v>6.3606076835609491E-3</v>
      </c>
      <c r="IV264" s="51">
        <v>7.4214386140900443E-3</v>
      </c>
      <c r="IW264" s="51">
        <v>6.0587215214820186E-3</v>
      </c>
      <c r="IX264" s="51">
        <v>5.2676809244317554E-3</v>
      </c>
      <c r="IY264" s="51">
        <v>4.0941619818811847E-3</v>
      </c>
      <c r="IZ264" s="51">
        <v>4.8482333475049011E-3</v>
      </c>
      <c r="JA264" s="51">
        <v>6.1645885778219174E-3</v>
      </c>
      <c r="JB264" s="51">
        <v>8.2484472041306784E-3</v>
      </c>
      <c r="JC264" s="51">
        <v>7.0826928110479118E-3</v>
      </c>
      <c r="JD264" s="51">
        <v>1.0495514755057013E-2</v>
      </c>
      <c r="JE264" s="51">
        <v>4.1716429015471934E-3</v>
      </c>
      <c r="JF264" s="51">
        <v>4.2091834345303978E-3</v>
      </c>
      <c r="JG264" s="51">
        <v>4.9728831380660091E-3</v>
      </c>
      <c r="JH264" s="51">
        <v>1.673741311943789E-2</v>
      </c>
      <c r="JI264" s="51">
        <v>2.1314008998410713E-3</v>
      </c>
      <c r="JJ264" s="51">
        <v>3.7489839999996491E-3</v>
      </c>
      <c r="JK264" s="51">
        <v>7.964137078366457E-3</v>
      </c>
      <c r="JL264" s="51">
        <v>3.8242507769529785E-3</v>
      </c>
      <c r="JM264" s="51">
        <v>2.5331643291114959E-3</v>
      </c>
      <c r="JN264" s="51">
        <v>1.8599763770451418E-3</v>
      </c>
      <c r="JO264" s="51">
        <v>5.7980922752655928E-3</v>
      </c>
      <c r="JP264" s="51">
        <v>4.4116961259756402E-3</v>
      </c>
      <c r="JQ264" s="51">
        <v>2.9042851746786261E-3</v>
      </c>
      <c r="JR264" s="51">
        <v>3.6548671475176535E-3</v>
      </c>
      <c r="JS264" s="51">
        <v>6.2432715044883685E-3</v>
      </c>
      <c r="JT264" s="51">
        <v>2.7702004525212162E-5</v>
      </c>
      <c r="JU264" s="369">
        <v>4.917101361690635E-3</v>
      </c>
      <c r="JV264" s="369">
        <v>3.6394990428020744E-3</v>
      </c>
      <c r="JW264" s="369">
        <v>6.5166177169752315E-3</v>
      </c>
      <c r="JX264" s="369">
        <v>5.4806128127549017E-3</v>
      </c>
      <c r="JY264" s="369">
        <v>6.8091203000545291E-3</v>
      </c>
      <c r="JZ264" s="369">
        <v>6.1180831157053072E-3</v>
      </c>
      <c r="KA264" s="369">
        <v>4.9400247661307703E-3</v>
      </c>
      <c r="KB264" s="369">
        <v>2.3546591862282388E-3</v>
      </c>
      <c r="KC264" s="369">
        <v>5.8705424281203988E-3</v>
      </c>
      <c r="KD264" s="369">
        <v>6.1640901635366787E-3</v>
      </c>
      <c r="KE264" s="369">
        <v>7.2024211826993518E-3</v>
      </c>
      <c r="KF264" s="369">
        <v>5.7833027491760846E-3</v>
      </c>
      <c r="KG264" s="369">
        <v>4.9719155401028751E-3</v>
      </c>
      <c r="KH264" s="369">
        <v>3.7430275995973864E-3</v>
      </c>
      <c r="KI264" s="369">
        <v>4.8208215214718617E-3</v>
      </c>
      <c r="KJ264" s="369">
        <v>6.1399360384538307E-3</v>
      </c>
      <c r="KK264" s="369">
        <v>8.1178983143887322E-3</v>
      </c>
      <c r="KL264" s="369">
        <v>7.0683919884746175E-3</v>
      </c>
      <c r="KM264" s="369">
        <v>1.0621508027461165E-2</v>
      </c>
      <c r="KN264" s="369">
        <v>4.0546214504581443E-3</v>
      </c>
      <c r="KO264" s="369">
        <v>4.0603833700834629E-3</v>
      </c>
      <c r="KP264" s="369">
        <v>4.8539908016990586E-3</v>
      </c>
      <c r="KQ264" s="369">
        <v>1.620350131265038E-2</v>
      </c>
      <c r="KR264" s="369">
        <v>2.1425381881046857E-3</v>
      </c>
      <c r="KS264" s="369">
        <v>4.0831789714034401E-3</v>
      </c>
      <c r="KT264" s="369">
        <v>7.277926216355873E-3</v>
      </c>
      <c r="KU264" s="369">
        <v>3.6732836520890102E-3</v>
      </c>
      <c r="KV264" s="369">
        <v>2.515702748661728E-3</v>
      </c>
      <c r="KW264" s="369">
        <v>1.8155541236552933E-3</v>
      </c>
      <c r="KX264" s="369">
        <v>5.6383585468870222E-3</v>
      </c>
      <c r="KY264" s="369">
        <v>4.4488770601755481E-3</v>
      </c>
      <c r="KZ264" s="369">
        <v>2.8333613776074383E-3</v>
      </c>
      <c r="LA264" s="369">
        <v>3.5605217698515359E-3</v>
      </c>
      <c r="LB264" s="369">
        <v>6.0575832198654497E-3</v>
      </c>
      <c r="LC264" s="369">
        <v>2.1960482161279669E-5</v>
      </c>
      <c r="LD264" s="51">
        <v>5.2829118478114664E-3</v>
      </c>
      <c r="LE264" s="51">
        <v>3.598247080060612E-3</v>
      </c>
      <c r="LF264" s="51">
        <v>6.8564761308836332E-3</v>
      </c>
      <c r="LG264" s="51">
        <v>5.42104909610539E-3</v>
      </c>
      <c r="LH264" s="51">
        <v>6.9292492774791509E-3</v>
      </c>
      <c r="LI264" s="51">
        <v>6.3566506671864339E-3</v>
      </c>
      <c r="LJ264" s="51">
        <v>4.9482306929893236E-3</v>
      </c>
      <c r="LK264" s="51">
        <v>2.5068592293190106E-3</v>
      </c>
      <c r="LL264" s="51">
        <v>5.9167467593498908E-3</v>
      </c>
      <c r="LM264" s="51">
        <v>6.265038266859849E-3</v>
      </c>
      <c r="LN264" s="51">
        <v>7.2062099941418442E-3</v>
      </c>
      <c r="LO264" s="51">
        <v>5.7584772899899857E-3</v>
      </c>
      <c r="LP264" s="51">
        <v>5.0259258061467445E-3</v>
      </c>
      <c r="LQ264" s="51">
        <v>3.5958415357781968E-3</v>
      </c>
      <c r="LR264" s="51">
        <v>4.9452671166184863E-3</v>
      </c>
      <c r="LS264" s="51">
        <v>6.5366946327488212E-3</v>
      </c>
      <c r="LT264" s="51">
        <v>8.2110021429112855E-3</v>
      </c>
      <c r="LU264" s="51">
        <v>7.0433831533462813E-3</v>
      </c>
      <c r="LV264" s="51">
        <v>1.0966472941731148E-2</v>
      </c>
      <c r="LW264" s="51">
        <v>4.2697475592443556E-3</v>
      </c>
      <c r="LX264" s="51">
        <v>4.1870718760813807E-3</v>
      </c>
      <c r="LY264" s="51">
        <v>4.9646307865352773E-3</v>
      </c>
      <c r="LZ264" s="51">
        <v>1.6345992888999003E-2</v>
      </c>
      <c r="MA264" s="51">
        <v>2.0963721934188989E-3</v>
      </c>
      <c r="MB264" s="51">
        <v>4.9244424905398017E-3</v>
      </c>
      <c r="MC264" s="51">
        <v>7.6150402444197084E-3</v>
      </c>
      <c r="MD264" s="51">
        <v>3.7314377135569273E-3</v>
      </c>
      <c r="ME264" s="51">
        <v>2.7398972778250137E-3</v>
      </c>
      <c r="MF264" s="51">
        <v>1.9780438396021878E-3</v>
      </c>
      <c r="MG264" s="51">
        <v>5.6588182255381883E-3</v>
      </c>
      <c r="MH264" s="51">
        <v>4.4441532689166313E-3</v>
      </c>
      <c r="MI264" s="51">
        <v>2.8637703060782095E-3</v>
      </c>
      <c r="MJ264" s="51">
        <v>3.694977576259896E-3</v>
      </c>
      <c r="MK264" s="51">
        <v>6.2518560981252285E-3</v>
      </c>
      <c r="ML264" s="51">
        <v>2.805758215167295E-5</v>
      </c>
      <c r="MM264" s="369">
        <v>5.077194151575805E-3</v>
      </c>
      <c r="MN264" s="369">
        <v>3.2448890922620851E-3</v>
      </c>
      <c r="MO264" s="369">
        <v>6.8123938185328447E-3</v>
      </c>
      <c r="MP264" s="369">
        <v>5.1039679503703901E-3</v>
      </c>
      <c r="MQ264" s="369">
        <v>6.5388801748205135E-3</v>
      </c>
      <c r="MR264" s="369">
        <v>6.1916426576236949E-3</v>
      </c>
      <c r="MS264" s="369">
        <v>4.8557123146376838E-3</v>
      </c>
      <c r="MT264" s="369">
        <v>2.6333167285730358E-3</v>
      </c>
      <c r="MU264" s="369">
        <v>5.8469657870802005E-3</v>
      </c>
      <c r="MV264" s="369">
        <v>6.2089167712710506E-3</v>
      </c>
      <c r="MW264" s="369">
        <v>6.8402169913456771E-3</v>
      </c>
      <c r="MX264" s="369">
        <v>5.7768476655700408E-3</v>
      </c>
      <c r="MY264" s="369">
        <v>4.8454954087196328E-3</v>
      </c>
      <c r="MZ264" s="369">
        <v>3.3804962854323108E-3</v>
      </c>
      <c r="NA264" s="369">
        <v>4.861111628230926E-3</v>
      </c>
      <c r="NB264" s="369">
        <v>6.4514079152562928E-3</v>
      </c>
      <c r="NC264" s="369">
        <v>7.5819735404049097E-3</v>
      </c>
      <c r="ND264" s="369">
        <v>7.1220953238125178E-3</v>
      </c>
      <c r="NE264" s="369">
        <v>1.1562274705493052E-2</v>
      </c>
      <c r="NF264" s="369">
        <v>4.4386939943416711E-3</v>
      </c>
      <c r="NG264" s="369">
        <v>4.1453763318501828E-3</v>
      </c>
      <c r="NH264" s="369">
        <v>5.2125982385577392E-3</v>
      </c>
      <c r="NI264" s="369">
        <v>1.6171980332094923E-2</v>
      </c>
      <c r="NJ264" s="369">
        <v>2.0918932820939264E-3</v>
      </c>
      <c r="NK264" s="369">
        <v>5.098273067869581E-3</v>
      </c>
      <c r="NL264" s="369">
        <v>7.6021022657921291E-3</v>
      </c>
      <c r="NM264" s="369">
        <v>3.7637631445609928E-3</v>
      </c>
      <c r="NN264" s="369">
        <v>2.831701963754429E-3</v>
      </c>
      <c r="NO264" s="369">
        <v>2.0051781206765944E-3</v>
      </c>
      <c r="NP264" s="369">
        <v>5.6018835802688497E-3</v>
      </c>
      <c r="NQ264" s="369">
        <v>4.419625384652931E-3</v>
      </c>
      <c r="NR264" s="369">
        <v>2.8799664811540882E-3</v>
      </c>
      <c r="NS264" s="369">
        <v>3.9409253167475653E-3</v>
      </c>
      <c r="NT264" s="369">
        <v>6.284868512140147E-3</v>
      </c>
      <c r="NU264" s="369">
        <v>2.3898877158673458E-5</v>
      </c>
      <c r="NV264" s="51">
        <v>5.1097231145572648E-3</v>
      </c>
      <c r="NW264" s="51">
        <v>3.0656194298900354E-3</v>
      </c>
      <c r="NX264" s="51">
        <v>6.6523415395704768E-3</v>
      </c>
      <c r="NY264" s="51">
        <v>4.6627758983457217E-3</v>
      </c>
      <c r="NZ264" s="51">
        <v>6.0576916411038215E-3</v>
      </c>
      <c r="OA264" s="51">
        <v>5.9234899748266141E-3</v>
      </c>
      <c r="OB264" s="51">
        <v>4.8914652339297439E-3</v>
      </c>
      <c r="OC264" s="51">
        <v>2.4910383964986326E-3</v>
      </c>
      <c r="OD264" s="51">
        <v>5.5775265415709133E-3</v>
      </c>
      <c r="OE264" s="51">
        <v>5.9963899448796255E-3</v>
      </c>
      <c r="OF264" s="51">
        <v>6.5990389203157539E-3</v>
      </c>
      <c r="OG264" s="51">
        <v>5.5253251793823104E-3</v>
      </c>
      <c r="OH264" s="51">
        <v>4.547936677081422E-3</v>
      </c>
      <c r="OI264" s="51">
        <v>3.0416294900286072E-3</v>
      </c>
      <c r="OJ264" s="51">
        <v>4.7340438192615937E-3</v>
      </c>
      <c r="OK264" s="51">
        <v>6.2700581300071207E-3</v>
      </c>
      <c r="OL264" s="51">
        <v>7.4876480851934994E-3</v>
      </c>
      <c r="OM264" s="51">
        <v>7.1390047143035556E-3</v>
      </c>
      <c r="ON264" s="51">
        <v>1.1659731540575353E-2</v>
      </c>
      <c r="OO264" s="51">
        <v>4.4170672835438657E-3</v>
      </c>
      <c r="OP264" s="51">
        <v>4.1368770728435469E-3</v>
      </c>
      <c r="OQ264" s="51">
        <v>5.2244503896768935E-3</v>
      </c>
      <c r="OR264" s="51">
        <v>1.5617894128756067E-2</v>
      </c>
      <c r="OS264" s="51">
        <v>2.0773190174016472E-3</v>
      </c>
      <c r="OT264" s="51">
        <v>5.1195862527020301E-3</v>
      </c>
      <c r="OU264" s="51">
        <v>7.9250731713668265E-3</v>
      </c>
      <c r="OV264" s="51">
        <v>3.7188094810054204E-3</v>
      </c>
      <c r="OW264" s="51">
        <v>2.7830211776331505E-3</v>
      </c>
      <c r="OX264" s="51">
        <v>2.05219225436056E-3</v>
      </c>
      <c r="OY264" s="51">
        <v>5.4851950273043107E-3</v>
      </c>
      <c r="OZ264" s="51">
        <v>4.5349372603604955E-3</v>
      </c>
      <c r="PA264" s="51">
        <v>3.0869310037645935E-3</v>
      </c>
      <c r="PB264" s="51">
        <v>4.0362337340468244E-3</v>
      </c>
      <c r="PC264" s="51">
        <v>6.3318914313839573E-3</v>
      </c>
      <c r="PD264" s="51">
        <v>4.3029678473623696E-5</v>
      </c>
      <c r="PE264" s="369">
        <v>5.1594130643253539E-3</v>
      </c>
      <c r="PF264" s="369">
        <v>3.1411480193716543E-3</v>
      </c>
      <c r="PG264" s="369">
        <v>6.5968885885660218E-3</v>
      </c>
      <c r="PH264" s="369">
        <v>4.3972737169432159E-3</v>
      </c>
      <c r="PI264" s="369">
        <v>5.7407356073111999E-3</v>
      </c>
      <c r="PJ264" s="369">
        <v>5.8717524571037039E-3</v>
      </c>
      <c r="PK264" s="369">
        <v>4.7490088102458191E-3</v>
      </c>
      <c r="PL264" s="369">
        <v>2.8677615459616699E-3</v>
      </c>
      <c r="PM264" s="369">
        <v>5.3577046677783947E-3</v>
      </c>
      <c r="PN264" s="369">
        <v>5.7312904531032615E-3</v>
      </c>
      <c r="PO264" s="369">
        <v>6.4142108612540542E-3</v>
      </c>
      <c r="PP264" s="369">
        <v>5.3731084987440553E-3</v>
      </c>
      <c r="PQ264" s="369">
        <v>4.2482134400048683E-3</v>
      </c>
      <c r="PR264" s="369">
        <v>2.9190545192910823E-3</v>
      </c>
      <c r="PS264" s="369">
        <v>4.4011688054579039E-3</v>
      </c>
      <c r="PT264" s="369">
        <v>6.2626898249033254E-3</v>
      </c>
      <c r="PU264" s="369">
        <v>7.5231749596378619E-3</v>
      </c>
      <c r="PV264" s="369">
        <v>6.9459577393423547E-3</v>
      </c>
      <c r="PW264" s="369">
        <v>1.1576916655861061E-2</v>
      </c>
      <c r="PX264" s="369">
        <v>4.1578867737095031E-3</v>
      </c>
      <c r="PY264" s="369">
        <v>4.1479268725817722E-3</v>
      </c>
      <c r="PZ264" s="369">
        <v>5.178945700894424E-3</v>
      </c>
      <c r="QA264" s="369">
        <v>1.5231041753763734E-2</v>
      </c>
      <c r="QB264" s="369">
        <v>2.0084761995386702E-3</v>
      </c>
      <c r="QC264" s="369">
        <v>5.0102199284760502E-3</v>
      </c>
      <c r="QD264" s="369">
        <v>7.9543232092377358E-3</v>
      </c>
      <c r="QE264" s="369">
        <v>3.6124787366454982E-3</v>
      </c>
      <c r="QF264" s="369">
        <v>2.7949346982423916E-3</v>
      </c>
      <c r="QG264" s="369">
        <v>2.1330708271148757E-3</v>
      </c>
      <c r="QH264" s="369">
        <v>5.27552071351765E-3</v>
      </c>
      <c r="QI264" s="369">
        <v>4.3611805383285364E-3</v>
      </c>
      <c r="QJ264" s="369">
        <v>2.8108548502335786E-3</v>
      </c>
      <c r="QK264" s="369">
        <v>3.9596933232374718E-3</v>
      </c>
      <c r="QL264" s="369">
        <v>6.1319345026201203E-3</v>
      </c>
      <c r="QM264" s="369">
        <v>3.8657933726398655E-5</v>
      </c>
      <c r="QN264" s="51">
        <v>5.1216793276311779E-3</v>
      </c>
      <c r="QO264" s="51">
        <v>2.6106179631821213E-3</v>
      </c>
      <c r="QP264" s="51">
        <v>6.4537825183547453E-3</v>
      </c>
      <c r="QQ264" s="51">
        <v>3.8484868492724375E-3</v>
      </c>
      <c r="QR264" s="51">
        <v>5.1144994357603044E-3</v>
      </c>
      <c r="QS264" s="51">
        <v>5.5663048696065103E-3</v>
      </c>
      <c r="QT264" s="51">
        <v>4.6456794892726907E-3</v>
      </c>
      <c r="QU264" s="51">
        <v>2.4884765662374058E-3</v>
      </c>
      <c r="QV264" s="51">
        <v>5.2224255754307215E-3</v>
      </c>
      <c r="QW264" s="51">
        <v>5.4615030022093156E-3</v>
      </c>
      <c r="QX264" s="51">
        <v>6.0090237577746395E-3</v>
      </c>
      <c r="QY264" s="51">
        <v>5.158073367126632E-3</v>
      </c>
      <c r="QZ264" s="51">
        <v>4.0289230599397539E-3</v>
      </c>
      <c r="RA264" s="51">
        <v>2.7841472493481552E-3</v>
      </c>
      <c r="RB264" s="51">
        <v>4.4278163798991575E-3</v>
      </c>
      <c r="RC264" s="51">
        <v>6.1836247114599868E-3</v>
      </c>
      <c r="RD264" s="51">
        <v>6.5562079927035267E-3</v>
      </c>
      <c r="RE264" s="51">
        <v>6.642175719087819E-3</v>
      </c>
      <c r="RF264" s="51">
        <v>1.150343589203358E-2</v>
      </c>
      <c r="RG264" s="51">
        <v>4.0137264099096145E-3</v>
      </c>
      <c r="RH264" s="51">
        <v>4.054795295141812E-3</v>
      </c>
      <c r="RI264" s="51">
        <v>5.0231170691400831E-3</v>
      </c>
      <c r="RJ264" s="51">
        <v>1.4319223437354386E-2</v>
      </c>
      <c r="RK264" s="51">
        <v>1.8082113202211338E-3</v>
      </c>
      <c r="RL264" s="51">
        <v>5.0286043801534815E-3</v>
      </c>
      <c r="RM264" s="51">
        <v>8.1553508742603417E-3</v>
      </c>
      <c r="RN264" s="51">
        <v>3.3550799440037102E-3</v>
      </c>
      <c r="RO264" s="51">
        <v>2.8793768127130283E-3</v>
      </c>
      <c r="RP264" s="51">
        <v>2.0033633035363443E-3</v>
      </c>
      <c r="RQ264" s="51">
        <v>5.219068299804671E-3</v>
      </c>
      <c r="RR264" s="51">
        <v>4.0104474252183938E-3</v>
      </c>
      <c r="RS264" s="51">
        <v>2.5793232946974267E-3</v>
      </c>
      <c r="RT264" s="51">
        <v>3.7792200936677118E-3</v>
      </c>
      <c r="RU264" s="51">
        <v>5.8228630065539563E-3</v>
      </c>
      <c r="RV264" s="51">
        <v>1.8187069709044174E-5</v>
      </c>
      <c r="RW264" s="369">
        <v>4.661298977484905E-3</v>
      </c>
      <c r="RX264" s="369">
        <v>2.6118110913613654E-3</v>
      </c>
      <c r="RY264" s="369">
        <v>5.8539687716003576E-3</v>
      </c>
      <c r="RZ264" s="369">
        <v>3.4675295220289149E-3</v>
      </c>
      <c r="SA264" s="369">
        <v>4.6566985681003835E-3</v>
      </c>
      <c r="SB264" s="369">
        <v>4.7785642556605759E-3</v>
      </c>
      <c r="SC264" s="369">
        <v>4.297518955488298E-3</v>
      </c>
      <c r="SD264" s="369">
        <v>3.5358002414694659E-3</v>
      </c>
      <c r="SE264" s="369">
        <v>4.8104826773745337E-3</v>
      </c>
      <c r="SF264" s="369">
        <v>5.1561342839754713E-3</v>
      </c>
      <c r="SG264" s="369">
        <v>5.5200484170023168E-3</v>
      </c>
      <c r="SH264" s="369">
        <v>4.5695081493395857E-3</v>
      </c>
      <c r="SI264" s="369">
        <v>3.8041682098087998E-3</v>
      </c>
      <c r="SJ264" s="369">
        <v>2.4474951195163561E-3</v>
      </c>
      <c r="SK264" s="369">
        <v>4.3291636821973555E-3</v>
      </c>
      <c r="SL264" s="369">
        <v>5.7584541618894616E-3</v>
      </c>
      <c r="SM264" s="369">
        <v>6.3697896402827164E-3</v>
      </c>
      <c r="SN264" s="369">
        <v>5.9406839858714908E-3</v>
      </c>
      <c r="SO264" s="369">
        <v>1.1074757577739094E-2</v>
      </c>
      <c r="SP264" s="369">
        <v>3.5911670207660956E-3</v>
      </c>
      <c r="SQ264" s="369">
        <v>3.7459807334572041E-3</v>
      </c>
      <c r="SR264" s="369">
        <v>4.7814196966506394E-3</v>
      </c>
      <c r="SS264" s="369">
        <v>1.3966782052522241E-2</v>
      </c>
      <c r="ST264" s="369">
        <v>1.7895633769157799E-3</v>
      </c>
      <c r="SU264" s="369">
        <v>4.8895918190529023E-3</v>
      </c>
      <c r="SV264" s="369">
        <v>7.5622879789984943E-3</v>
      </c>
      <c r="SW264" s="369">
        <v>3.0417722582303085E-3</v>
      </c>
      <c r="SX264" s="369">
        <v>2.508542791211038E-3</v>
      </c>
      <c r="SY264" s="369">
        <v>1.8411653861624823E-3</v>
      </c>
      <c r="SZ264" s="369">
        <v>5.2912281339128715E-3</v>
      </c>
      <c r="TA264" s="369">
        <v>4.0036879499655027E-3</v>
      </c>
      <c r="TB264" s="369">
        <v>2.46301292541447E-3</v>
      </c>
      <c r="TC264" s="369">
        <v>3.5448513064158674E-3</v>
      </c>
      <c r="TD264" s="369">
        <v>5.4218737000525383E-3</v>
      </c>
      <c r="TE264" s="369">
        <v>1.6344554548695909E-5</v>
      </c>
    </row>
    <row r="265" spans="1:525" x14ac:dyDescent="0.3">
      <c r="A265" s="369">
        <v>3.1974175437732975E-2</v>
      </c>
      <c r="B265" s="369">
        <v>2.5217604289132927E-2</v>
      </c>
      <c r="C265" s="369">
        <v>5.8265228071756034E-2</v>
      </c>
      <c r="D265" s="369">
        <v>5.2564936835987619E-2</v>
      </c>
      <c r="E265" s="369">
        <v>6.9470324503657407E-2</v>
      </c>
      <c r="F265" s="369">
        <v>5.3855517811368075E-2</v>
      </c>
      <c r="G265" s="369">
        <v>4.7939478181885049E-2</v>
      </c>
      <c r="H265" s="369">
        <v>4.5124368757595221E-2</v>
      </c>
      <c r="I265" s="369">
        <v>4.7782097145012435E-2</v>
      </c>
      <c r="J265" s="369">
        <v>4.8488652795042442E-2</v>
      </c>
      <c r="K265" s="369">
        <v>4.3553830636623693E-2</v>
      </c>
      <c r="L265" s="369">
        <v>4.2363669628580576E-2</v>
      </c>
      <c r="M265" s="369">
        <v>4.6533960436369294E-2</v>
      </c>
      <c r="N265" s="369">
        <v>5.2188974957223938E-2</v>
      </c>
      <c r="O265" s="369">
        <v>4.1118511215091268E-2</v>
      </c>
      <c r="P265" s="369">
        <v>4.9169610133834654E-2</v>
      </c>
      <c r="Q265" s="369">
        <v>2.1195102396840172E-2</v>
      </c>
      <c r="R265" s="369">
        <v>4.2788951095534655E-2</v>
      </c>
      <c r="S265" s="369">
        <v>3.7297949843492745E-2</v>
      </c>
      <c r="T265" s="369">
        <v>3.3167638573540534E-2</v>
      </c>
      <c r="U265" s="369">
        <v>1.3991330536675593E-2</v>
      </c>
      <c r="V265" s="369">
        <v>4.4271955505288285E-2</v>
      </c>
      <c r="W265" s="369">
        <v>2.3719271345009365E-2</v>
      </c>
      <c r="X265" s="369">
        <v>1.7846567301876413E-2</v>
      </c>
      <c r="Y265" s="369">
        <v>1.8125297909904782E-2</v>
      </c>
      <c r="Z265" s="369">
        <v>2.1558183898926244E-2</v>
      </c>
      <c r="AA265" s="369">
        <v>8.9462407006950101E-3</v>
      </c>
      <c r="AB265" s="369">
        <v>5.7180822495167061E-3</v>
      </c>
      <c r="AC265" s="369">
        <v>3.3606801068125137E-3</v>
      </c>
      <c r="AD265" s="369">
        <v>1.2122766677141216E-2</v>
      </c>
      <c r="AE265" s="369">
        <v>1.9027197628669286E-2</v>
      </c>
      <c r="AF265" s="369">
        <v>9.386301958407086E-3</v>
      </c>
      <c r="AG265" s="369">
        <v>2.699052221621244E-2</v>
      </c>
      <c r="AH265" s="369">
        <v>1.5001790698230844E-2</v>
      </c>
      <c r="AI265" s="369">
        <v>3.3373336641274304E-4</v>
      </c>
      <c r="AJ265" s="51">
        <v>3.280784537391937E-2</v>
      </c>
      <c r="AK265" s="51">
        <v>2.6458445758009042E-2</v>
      </c>
      <c r="AL265" s="51">
        <v>6.0110849768577307E-2</v>
      </c>
      <c r="AM265" s="51">
        <v>5.1595511739484075E-2</v>
      </c>
      <c r="AN265" s="51">
        <v>6.9941100730500222E-2</v>
      </c>
      <c r="AO265" s="51">
        <v>5.3173717081647642E-2</v>
      </c>
      <c r="AP265" s="51">
        <v>4.808454605253891E-2</v>
      </c>
      <c r="AQ265" s="51">
        <v>3.8012049158616563E-2</v>
      </c>
      <c r="AR265" s="51">
        <v>4.8184346844797124E-2</v>
      </c>
      <c r="AS265" s="51">
        <v>4.9985768631023809E-2</v>
      </c>
      <c r="AT265" s="51">
        <v>4.4008179595809827E-2</v>
      </c>
      <c r="AU265" s="51">
        <v>4.2337299696408918E-2</v>
      </c>
      <c r="AV265" s="51">
        <v>4.804030094663414E-2</v>
      </c>
      <c r="AW265" s="51">
        <v>5.2282962465357824E-2</v>
      </c>
      <c r="AX265" s="51">
        <v>4.2145572547594871E-2</v>
      </c>
      <c r="AY265" s="51">
        <v>5.1592843580214508E-2</v>
      </c>
      <c r="AZ265" s="51">
        <v>2.271548562677202E-2</v>
      </c>
      <c r="BA265" s="51">
        <v>4.3379663672151757E-2</v>
      </c>
      <c r="BB265" s="51">
        <v>3.8860773787705971E-2</v>
      </c>
      <c r="BC265" s="51">
        <v>3.3898678519848846E-2</v>
      </c>
      <c r="BD265" s="51">
        <v>1.3853401490960687E-2</v>
      </c>
      <c r="BE265" s="51">
        <v>4.4197240332772475E-2</v>
      </c>
      <c r="BF265" s="51">
        <v>2.2708819235921083E-2</v>
      </c>
      <c r="BG265" s="51">
        <v>1.7850577407347416E-2</v>
      </c>
      <c r="BH265" s="51">
        <v>1.7863762880773425E-2</v>
      </c>
      <c r="BI265" s="51">
        <v>1.9539249565602778E-2</v>
      </c>
      <c r="BJ265" s="51">
        <v>9.205329194681415E-3</v>
      </c>
      <c r="BK265" s="51">
        <v>4.9629976560713815E-3</v>
      </c>
      <c r="BL265" s="51">
        <v>3.2382699316287761E-3</v>
      </c>
      <c r="BM265" s="51">
        <v>1.1969310211887421E-2</v>
      </c>
      <c r="BN265" s="51">
        <v>2.0059065706522376E-2</v>
      </c>
      <c r="BO265" s="51">
        <v>9.9087678403751312E-3</v>
      </c>
      <c r="BP265" s="51">
        <v>2.7434744848263196E-2</v>
      </c>
      <c r="BQ265" s="51">
        <v>1.4133437971277668E-2</v>
      </c>
      <c r="BR265" s="51">
        <v>3.2458527031406243E-4</v>
      </c>
      <c r="BS265" s="369">
        <v>3.3274109265821673E-2</v>
      </c>
      <c r="BT265" s="369">
        <v>2.5437730880491873E-2</v>
      </c>
      <c r="BU265" s="369">
        <v>6.0831380050464415E-2</v>
      </c>
      <c r="BV265" s="369">
        <v>5.2412422133084446E-2</v>
      </c>
      <c r="BW265" s="369">
        <v>7.0636719704916667E-2</v>
      </c>
      <c r="BX265" s="369">
        <v>5.4182547382770452E-2</v>
      </c>
      <c r="BY265" s="369">
        <v>4.8007081342171638E-2</v>
      </c>
      <c r="BZ265" s="369">
        <v>3.7857409371770664E-2</v>
      </c>
      <c r="CA265" s="369">
        <v>4.8440357925888113E-2</v>
      </c>
      <c r="CB265" s="369">
        <v>4.8659517842789379E-2</v>
      </c>
      <c r="CC265" s="369">
        <v>4.208486622473695E-2</v>
      </c>
      <c r="CD265" s="369">
        <v>4.192108596026195E-2</v>
      </c>
      <c r="CE265" s="369">
        <v>4.693504153596751E-2</v>
      </c>
      <c r="CF265" s="369">
        <v>5.0923296713059209E-2</v>
      </c>
      <c r="CG265" s="369">
        <v>4.2809042015583193E-2</v>
      </c>
      <c r="CH265" s="369">
        <v>5.0211865259435169E-2</v>
      </c>
      <c r="CI265" s="369">
        <v>2.2335917549095006E-2</v>
      </c>
      <c r="CJ265" s="369">
        <v>4.2745532162620808E-2</v>
      </c>
      <c r="CK265" s="369">
        <v>3.8496720355088269E-2</v>
      </c>
      <c r="CL265" s="369">
        <v>3.1740350482123925E-2</v>
      </c>
      <c r="CM265" s="369">
        <v>1.3770085000118656E-2</v>
      </c>
      <c r="CN265" s="369">
        <v>4.4347796317463495E-2</v>
      </c>
      <c r="CO265" s="369">
        <v>2.2478295831845511E-2</v>
      </c>
      <c r="CP265" s="369">
        <v>1.7795362391859797E-2</v>
      </c>
      <c r="CQ265" s="369">
        <v>1.7897362082561628E-2</v>
      </c>
      <c r="CR265" s="369">
        <v>1.9237704848226126E-2</v>
      </c>
      <c r="CS265" s="369">
        <v>9.4957303196691774E-3</v>
      </c>
      <c r="CT265" s="369">
        <v>4.9013210133371336E-3</v>
      </c>
      <c r="CU265" s="369">
        <v>3.3865404201432348E-3</v>
      </c>
      <c r="CV265" s="369">
        <v>1.2210226616431383E-2</v>
      </c>
      <c r="CW265" s="369">
        <v>2.0413977310483097E-2</v>
      </c>
      <c r="CX265" s="369">
        <v>1.0137603249461649E-2</v>
      </c>
      <c r="CY265" s="369">
        <v>2.7901013227748604E-2</v>
      </c>
      <c r="CZ265" s="369">
        <v>1.4408255403921641E-2</v>
      </c>
      <c r="DA265" s="369">
        <v>2.7770639277344079E-4</v>
      </c>
      <c r="DB265" s="51">
        <v>3.3766807535027851E-2</v>
      </c>
      <c r="DC265" s="51">
        <v>2.6668891283248071E-2</v>
      </c>
      <c r="DD265" s="51">
        <v>6.1314818375902011E-2</v>
      </c>
      <c r="DE265" s="51">
        <v>5.4844561946160775E-2</v>
      </c>
      <c r="DF265" s="51">
        <v>7.1254825934311761E-2</v>
      </c>
      <c r="DG265" s="51">
        <v>5.4829951141291126E-2</v>
      </c>
      <c r="DH265" s="51">
        <v>5.0022259493599106E-2</v>
      </c>
      <c r="DI265" s="51">
        <v>3.9127233095806124E-2</v>
      </c>
      <c r="DJ265" s="51">
        <v>4.967480397665533E-2</v>
      </c>
      <c r="DK265" s="51">
        <v>4.9048758621181715E-2</v>
      </c>
      <c r="DL265" s="51">
        <v>4.3474094401009265E-2</v>
      </c>
      <c r="DM265" s="51">
        <v>4.3797576679511917E-2</v>
      </c>
      <c r="DN265" s="51">
        <v>4.7105215123887899E-2</v>
      </c>
      <c r="DO265" s="51">
        <v>4.9990447678122531E-2</v>
      </c>
      <c r="DP265" s="51">
        <v>4.3523676425054003E-2</v>
      </c>
      <c r="DQ265" s="51">
        <v>5.4160549424709194E-2</v>
      </c>
      <c r="DR265" s="51">
        <v>2.2567489498086547E-2</v>
      </c>
      <c r="DS265" s="51">
        <v>4.2705812954330083E-2</v>
      </c>
      <c r="DT265" s="51">
        <v>3.7692936729615704E-2</v>
      </c>
      <c r="DU265" s="51">
        <v>3.0812763625115109E-2</v>
      </c>
      <c r="DV265" s="51">
        <v>1.3960754038120306E-2</v>
      </c>
      <c r="DW265" s="51">
        <v>4.436298061564696E-2</v>
      </c>
      <c r="DX265" s="51">
        <v>2.3185255778657224E-2</v>
      </c>
      <c r="DY265" s="51">
        <v>1.9099298789900156E-2</v>
      </c>
      <c r="DZ265" s="51">
        <v>2.001604235862935E-2</v>
      </c>
      <c r="EA265" s="51">
        <v>2.0581673378545016E-2</v>
      </c>
      <c r="EB265" s="51">
        <v>1.0254926492781178E-2</v>
      </c>
      <c r="EC265" s="51">
        <v>4.9149233846812425E-3</v>
      </c>
      <c r="ED265" s="51">
        <v>4.0922843972724925E-3</v>
      </c>
      <c r="EE265" s="51">
        <v>1.2686319226641226E-2</v>
      </c>
      <c r="EF265" s="51">
        <v>2.122976155038336E-2</v>
      </c>
      <c r="EG265" s="51">
        <v>1.0326215880454926E-2</v>
      </c>
      <c r="EH265" s="51">
        <v>2.8915813959271217E-2</v>
      </c>
      <c r="EI265" s="51">
        <v>1.5010834220046171E-2</v>
      </c>
      <c r="EJ265" s="51">
        <v>3.4038192392762549E-4</v>
      </c>
      <c r="EK265" s="369">
        <v>3.3008383899855984E-2</v>
      </c>
      <c r="EL265" s="369">
        <v>2.8119342115570323E-2</v>
      </c>
      <c r="EM265" s="369">
        <v>6.2827402615077174E-2</v>
      </c>
      <c r="EN265" s="369">
        <v>5.7406399763330562E-2</v>
      </c>
      <c r="EO265" s="369">
        <v>7.274685381381267E-2</v>
      </c>
      <c r="EP265" s="369">
        <v>5.3660227566335345E-2</v>
      </c>
      <c r="EQ265" s="369">
        <v>5.0007541438863622E-2</v>
      </c>
      <c r="ER265" s="369">
        <v>3.7451666124998201E-2</v>
      </c>
      <c r="ES265" s="369">
        <v>4.9274407098179762E-2</v>
      </c>
      <c r="ET265" s="369">
        <v>4.9191457336798132E-2</v>
      </c>
      <c r="EU265" s="369">
        <v>4.3758660875832175E-2</v>
      </c>
      <c r="EV265" s="369">
        <v>4.5162816791790163E-2</v>
      </c>
      <c r="EW265" s="369">
        <v>4.8644267062305194E-2</v>
      </c>
      <c r="EX265" s="369">
        <v>4.7578898050666833E-2</v>
      </c>
      <c r="EY265" s="369">
        <v>4.4641880172616971E-2</v>
      </c>
      <c r="EZ265" s="369">
        <v>4.8451246703003631E-2</v>
      </c>
      <c r="FA265" s="369">
        <v>2.2332322284673873E-2</v>
      </c>
      <c r="FB265" s="369">
        <v>4.2533633423656743E-2</v>
      </c>
      <c r="FC265" s="369">
        <v>3.7712705656463737E-2</v>
      </c>
      <c r="FD265" s="369">
        <v>2.98875945499372E-2</v>
      </c>
      <c r="FE265" s="369">
        <v>1.3618364992237222E-2</v>
      </c>
      <c r="FF265" s="369">
        <v>4.4812270025179284E-2</v>
      </c>
      <c r="FG265" s="369">
        <v>2.272848841543449E-2</v>
      </c>
      <c r="FH265" s="369">
        <v>1.9617031711086096E-2</v>
      </c>
      <c r="FI265" s="369">
        <v>2.091587481409771E-2</v>
      </c>
      <c r="FJ265" s="369">
        <v>2.0316891647820003E-2</v>
      </c>
      <c r="FK265" s="369">
        <v>1.0719887291948138E-2</v>
      </c>
      <c r="FL265" s="369">
        <v>4.7191676689721292E-3</v>
      </c>
      <c r="FM265" s="369">
        <v>4.1251503476266533E-3</v>
      </c>
      <c r="FN265" s="369">
        <v>1.2807037862865741E-2</v>
      </c>
      <c r="FO265" s="369">
        <v>1.9712963350878663E-2</v>
      </c>
      <c r="FP265" s="369">
        <v>1.0593117632389367E-2</v>
      </c>
      <c r="FQ265" s="369">
        <v>2.8355742821444596E-2</v>
      </c>
      <c r="FR265" s="369">
        <v>1.5686446152049571E-2</v>
      </c>
      <c r="FS265" s="369">
        <v>3.5922391390372775E-4</v>
      </c>
      <c r="FT265" s="51">
        <v>3.3477839240343962E-2</v>
      </c>
      <c r="FU265" s="51">
        <v>2.7795683342473426E-2</v>
      </c>
      <c r="FV265" s="51">
        <v>6.3976181398332513E-2</v>
      </c>
      <c r="FW265" s="51">
        <v>5.5181871522304492E-2</v>
      </c>
      <c r="FX265" s="51">
        <v>7.1628158501884212E-2</v>
      </c>
      <c r="FY265" s="51">
        <v>5.5462826523006423E-2</v>
      </c>
      <c r="FZ265" s="51">
        <v>4.9491752335412302E-2</v>
      </c>
      <c r="GA265" s="51">
        <v>3.7753232488685111E-2</v>
      </c>
      <c r="GB265" s="51">
        <v>4.9172391907657438E-2</v>
      </c>
      <c r="GC265" s="51">
        <v>4.880710724648623E-2</v>
      </c>
      <c r="GD265" s="51">
        <v>4.3640044116443358E-2</v>
      </c>
      <c r="GE265" s="51">
        <v>4.5403617447136717E-2</v>
      </c>
      <c r="GF265" s="51">
        <v>4.7541282488399839E-2</v>
      </c>
      <c r="GG265" s="51">
        <v>4.4491177944003986E-2</v>
      </c>
      <c r="GH265" s="51">
        <v>4.4456142421400724E-2</v>
      </c>
      <c r="GI265" s="51">
        <v>5.3641216064482307E-2</v>
      </c>
      <c r="GJ265" s="51">
        <v>2.2820516014769331E-2</v>
      </c>
      <c r="GK265" s="51">
        <v>4.1387852995921515E-2</v>
      </c>
      <c r="GL265" s="51">
        <v>3.7104292341379679E-2</v>
      </c>
      <c r="GM265" s="51">
        <v>2.8785503669015455E-2</v>
      </c>
      <c r="GN265" s="51">
        <v>1.3911796333393131E-2</v>
      </c>
      <c r="GO265" s="51">
        <v>4.3848579606291446E-2</v>
      </c>
      <c r="GP265" s="51">
        <v>2.2427352176852183E-2</v>
      </c>
      <c r="GQ265" s="51">
        <v>1.9699367679966395E-2</v>
      </c>
      <c r="GR265" s="51">
        <v>2.0825315230943983E-2</v>
      </c>
      <c r="GS265" s="51">
        <v>2.0236305124737786E-2</v>
      </c>
      <c r="GT265" s="51">
        <v>1.0684611218048529E-2</v>
      </c>
      <c r="GU265" s="51">
        <v>4.2880775896274306E-3</v>
      </c>
      <c r="GV265" s="51">
        <v>3.6423987410850378E-3</v>
      </c>
      <c r="GW265" s="51">
        <v>1.3126225166563185E-2</v>
      </c>
      <c r="GX265" s="51">
        <v>2.021575553505257E-2</v>
      </c>
      <c r="GY265" s="51">
        <v>1.0527524930588237E-2</v>
      </c>
      <c r="GZ265" s="51">
        <v>2.7138191007899708E-2</v>
      </c>
      <c r="HA265" s="51">
        <v>1.557847468229271E-2</v>
      </c>
      <c r="HB265" s="51">
        <v>2.2625228307982979E-4</v>
      </c>
      <c r="HC265" s="369">
        <v>3.3217711953667073E-2</v>
      </c>
      <c r="HD265" s="369">
        <v>2.692095672534197E-2</v>
      </c>
      <c r="HE265" s="369">
        <v>6.396548692395522E-2</v>
      </c>
      <c r="HF265" s="369">
        <v>5.5941554397141907E-2</v>
      </c>
      <c r="HG265" s="369">
        <v>6.9249968692385561E-2</v>
      </c>
      <c r="HH265" s="369">
        <v>5.6024675823069837E-2</v>
      </c>
      <c r="HI265" s="369">
        <v>4.963106320531295E-2</v>
      </c>
      <c r="HJ265" s="369">
        <v>4.0472308393978793E-2</v>
      </c>
      <c r="HK265" s="369">
        <v>5.072874702895018E-2</v>
      </c>
      <c r="HL265" s="369">
        <v>5.0220759618804553E-2</v>
      </c>
      <c r="HM265" s="369">
        <v>4.3771528479056812E-2</v>
      </c>
      <c r="HN265" s="369">
        <v>4.5512923833528653E-2</v>
      </c>
      <c r="HO265" s="369">
        <v>4.824824087041571E-2</v>
      </c>
      <c r="HP265" s="369">
        <v>4.5448777379350054E-2</v>
      </c>
      <c r="HQ265" s="369">
        <v>4.4336958085680514E-2</v>
      </c>
      <c r="HR265" s="369">
        <v>5.237177268770235E-2</v>
      </c>
      <c r="HS265" s="369">
        <v>2.2731923430445576E-2</v>
      </c>
      <c r="HT265" s="369">
        <v>4.1704900219499498E-2</v>
      </c>
      <c r="HU265" s="369">
        <v>3.6274084027798248E-2</v>
      </c>
      <c r="HV265" s="369">
        <v>2.6631144171488007E-2</v>
      </c>
      <c r="HW265" s="369">
        <v>1.3136843399581313E-2</v>
      </c>
      <c r="HX265" s="369">
        <v>4.3912674155516959E-2</v>
      </c>
      <c r="HY265" s="369">
        <v>2.1627686955074523E-2</v>
      </c>
      <c r="HZ265" s="369">
        <v>1.8903908038796938E-2</v>
      </c>
      <c r="IA265" s="369">
        <v>2.1003149054658186E-2</v>
      </c>
      <c r="IB265" s="369">
        <v>1.9618637638681921E-2</v>
      </c>
      <c r="IC265" s="369">
        <v>1.0369468626807713E-2</v>
      </c>
      <c r="ID265" s="369">
        <v>4.2000139401518572E-3</v>
      </c>
      <c r="IE265" s="369">
        <v>3.9435859375980915E-3</v>
      </c>
      <c r="IF265" s="369">
        <v>1.3035198080014295E-2</v>
      </c>
      <c r="IG265" s="369">
        <v>2.0673157839593472E-2</v>
      </c>
      <c r="IH265" s="369">
        <v>1.0364842293948946E-2</v>
      </c>
      <c r="II265" s="369">
        <v>2.6794661166977523E-2</v>
      </c>
      <c r="IJ265" s="369">
        <v>1.6154055494278535E-2</v>
      </c>
      <c r="IK265" s="369">
        <v>1.9167660459574735E-4</v>
      </c>
      <c r="IL265" s="51">
        <v>3.3658130972720836E-2</v>
      </c>
      <c r="IM265" s="51">
        <v>2.4860484692589557E-2</v>
      </c>
      <c r="IN265" s="51">
        <v>6.4319325386389486E-2</v>
      </c>
      <c r="IO265" s="51">
        <v>5.2507963648885603E-2</v>
      </c>
      <c r="IP265" s="51">
        <v>6.6813013560539966E-2</v>
      </c>
      <c r="IQ265" s="51">
        <v>5.5335402338899053E-2</v>
      </c>
      <c r="IR265" s="51">
        <v>5.091538481355716E-2</v>
      </c>
      <c r="IS265" s="51">
        <v>4.2257127303423375E-2</v>
      </c>
      <c r="IT265" s="51">
        <v>4.9422046506779803E-2</v>
      </c>
      <c r="IU265" s="51">
        <v>4.9962994090771956E-2</v>
      </c>
      <c r="IV265" s="51">
        <v>4.3723960371510023E-2</v>
      </c>
      <c r="IW265" s="51">
        <v>4.6442674131744598E-2</v>
      </c>
      <c r="IX265" s="51">
        <v>4.8364541787474777E-2</v>
      </c>
      <c r="IY265" s="51">
        <v>4.2919411607816364E-2</v>
      </c>
      <c r="IZ265" s="51">
        <v>4.4481862016981948E-2</v>
      </c>
      <c r="JA265" s="51">
        <v>4.6721574635140053E-2</v>
      </c>
      <c r="JB265" s="51">
        <v>2.3178318008467775E-2</v>
      </c>
      <c r="JC265" s="51">
        <v>4.1097734324552715E-2</v>
      </c>
      <c r="JD265" s="51">
        <v>3.525012292783055E-2</v>
      </c>
      <c r="JE265" s="51">
        <v>2.5670042125358557E-2</v>
      </c>
      <c r="JF265" s="51">
        <v>1.2928764564961757E-2</v>
      </c>
      <c r="JG265" s="51">
        <v>4.466456396065218E-2</v>
      </c>
      <c r="JH265" s="51">
        <v>2.2034110861929416E-2</v>
      </c>
      <c r="JI265" s="51">
        <v>1.9362354281415368E-2</v>
      </c>
      <c r="JJ265" s="51">
        <v>2.0078516350090073E-2</v>
      </c>
      <c r="JK265" s="51">
        <v>1.9788358411771761E-2</v>
      </c>
      <c r="JL265" s="51">
        <v>1.0504078500097276E-2</v>
      </c>
      <c r="JM265" s="51">
        <v>4.2102132941934213E-3</v>
      </c>
      <c r="JN265" s="51">
        <v>3.5618056544100369E-3</v>
      </c>
      <c r="JO265" s="51">
        <v>1.2971991938932195E-2</v>
      </c>
      <c r="JP265" s="51">
        <v>1.8281368169513843E-2</v>
      </c>
      <c r="JQ265" s="51">
        <v>1.0410565756736035E-2</v>
      </c>
      <c r="JR265" s="51">
        <v>2.6402114119102114E-2</v>
      </c>
      <c r="JS265" s="51">
        <v>1.6235167492645204E-2</v>
      </c>
      <c r="JT265" s="51">
        <v>1.9056841120151092E-4</v>
      </c>
      <c r="JU265" s="369">
        <v>3.3195497194063554E-2</v>
      </c>
      <c r="JV265" s="369">
        <v>2.2445742737331617E-2</v>
      </c>
      <c r="JW265" s="369">
        <v>6.4699827576934585E-2</v>
      </c>
      <c r="JX265" s="369">
        <v>5.2223238210081846E-2</v>
      </c>
      <c r="JY265" s="369">
        <v>6.293104332019997E-2</v>
      </c>
      <c r="JZ265" s="369">
        <v>5.5045618193577436E-2</v>
      </c>
      <c r="KA265" s="369">
        <v>5.0399243430187632E-2</v>
      </c>
      <c r="KB265" s="369">
        <v>4.1648171085660941E-2</v>
      </c>
      <c r="KC265" s="369">
        <v>4.7226552102297863E-2</v>
      </c>
      <c r="KD265" s="369">
        <v>4.842296995921478E-2</v>
      </c>
      <c r="KE265" s="369">
        <v>4.1490856093755427E-2</v>
      </c>
      <c r="KF265" s="369">
        <v>4.5104692750366777E-2</v>
      </c>
      <c r="KG265" s="369">
        <v>4.6125518112845709E-2</v>
      </c>
      <c r="KH265" s="369">
        <v>3.8753564496007274E-2</v>
      </c>
      <c r="KI265" s="369">
        <v>4.3995129445087634E-2</v>
      </c>
      <c r="KJ265" s="369">
        <v>4.4094727585504832E-2</v>
      </c>
      <c r="KK265" s="369">
        <v>2.3218615369692001E-2</v>
      </c>
      <c r="KL265" s="369">
        <v>4.1101199751253675E-2</v>
      </c>
      <c r="KM265" s="369">
        <v>3.4217008660673474E-2</v>
      </c>
      <c r="KN265" s="369">
        <v>2.4609831570822895E-2</v>
      </c>
      <c r="KO265" s="369">
        <v>1.2788730132111977E-2</v>
      </c>
      <c r="KP265" s="369">
        <v>4.6474086439510905E-2</v>
      </c>
      <c r="KQ265" s="369">
        <v>2.1304285644720391E-2</v>
      </c>
      <c r="KR265" s="369">
        <v>2.0053482311209223E-2</v>
      </c>
      <c r="KS265" s="369">
        <v>2.0295908577550238E-2</v>
      </c>
      <c r="KT265" s="369">
        <v>1.941464836205364E-2</v>
      </c>
      <c r="KU265" s="369">
        <v>1.0531958838589874E-2</v>
      </c>
      <c r="KV265" s="369">
        <v>3.8764635990557877E-3</v>
      </c>
      <c r="KW265" s="369">
        <v>3.3375370478805023E-3</v>
      </c>
      <c r="KX265" s="369">
        <v>1.2799981818065635E-2</v>
      </c>
      <c r="KY265" s="369">
        <v>1.8901136816515091E-2</v>
      </c>
      <c r="KZ265" s="369">
        <v>1.0775192564744792E-2</v>
      </c>
      <c r="LA265" s="369">
        <v>2.5945812754751104E-2</v>
      </c>
      <c r="LB265" s="369">
        <v>1.6353218409171019E-2</v>
      </c>
      <c r="LC265" s="369">
        <v>1.5309397906857966E-4</v>
      </c>
      <c r="LD265" s="51">
        <v>3.2777521280036616E-2</v>
      </c>
      <c r="LE265" s="51">
        <v>2.1105549633133436E-2</v>
      </c>
      <c r="LF265" s="51">
        <v>6.3683009737428964E-2</v>
      </c>
      <c r="LG265" s="51">
        <v>4.9249077627087468E-2</v>
      </c>
      <c r="LH265" s="51">
        <v>6.1469469071039624E-2</v>
      </c>
      <c r="LI265" s="51">
        <v>5.5447873936105792E-2</v>
      </c>
      <c r="LJ265" s="51">
        <v>5.069487179577669E-2</v>
      </c>
      <c r="LK265" s="51">
        <v>4.4464835637102205E-2</v>
      </c>
      <c r="LL265" s="51">
        <v>4.6490333080535677E-2</v>
      </c>
      <c r="LM265" s="51">
        <v>4.8282926406591584E-2</v>
      </c>
      <c r="LN265" s="51">
        <v>4.0489202114730553E-2</v>
      </c>
      <c r="LO265" s="51">
        <v>4.5149443884892691E-2</v>
      </c>
      <c r="LP265" s="51">
        <v>4.6478473024377395E-2</v>
      </c>
      <c r="LQ265" s="51">
        <v>3.6923667047808306E-2</v>
      </c>
      <c r="LR265" s="51">
        <v>4.4896430674888584E-2</v>
      </c>
      <c r="LS265" s="51">
        <v>4.3236626366042474E-2</v>
      </c>
      <c r="LT265" s="51">
        <v>2.2001604038306453E-2</v>
      </c>
      <c r="LU265" s="51">
        <v>4.1181159732987749E-2</v>
      </c>
      <c r="LV265" s="51">
        <v>3.5062923617968228E-2</v>
      </c>
      <c r="LW265" s="51">
        <v>2.586640830009249E-2</v>
      </c>
      <c r="LX265" s="51">
        <v>1.3186038757490186E-2</v>
      </c>
      <c r="LY265" s="51">
        <v>4.7030413587179923E-2</v>
      </c>
      <c r="LZ265" s="51">
        <v>2.2747238383018259E-2</v>
      </c>
      <c r="MA265" s="51">
        <v>2.0284125489311564E-2</v>
      </c>
      <c r="MB265" s="51">
        <v>2.1777647392085583E-2</v>
      </c>
      <c r="MC265" s="51">
        <v>1.9242451860112003E-2</v>
      </c>
      <c r="MD265" s="51">
        <v>1.102295078894632E-2</v>
      </c>
      <c r="ME265" s="51">
        <v>3.9801885505288187E-3</v>
      </c>
      <c r="MF265" s="51">
        <v>4.1040110143624655E-3</v>
      </c>
      <c r="MG265" s="51">
        <v>1.3187159741928568E-2</v>
      </c>
      <c r="MH265" s="51">
        <v>1.952611111127343E-2</v>
      </c>
      <c r="MI265" s="51">
        <v>1.1142818686130979E-2</v>
      </c>
      <c r="MJ265" s="51">
        <v>2.6623279721956199E-2</v>
      </c>
      <c r="MK265" s="51">
        <v>1.7040682399998577E-2</v>
      </c>
      <c r="ML265" s="51">
        <v>1.8359652352171552E-4</v>
      </c>
      <c r="MM265" s="369">
        <v>3.0851912496879842E-2</v>
      </c>
      <c r="MN265" s="369">
        <v>1.7975124466284357E-2</v>
      </c>
      <c r="MO265" s="369">
        <v>6.2220143312317379E-2</v>
      </c>
      <c r="MP265" s="369">
        <v>4.5518149731762804E-2</v>
      </c>
      <c r="MQ265" s="369">
        <v>5.4866815301298846E-2</v>
      </c>
      <c r="MR265" s="369">
        <v>5.2000957051117631E-2</v>
      </c>
      <c r="MS265" s="369">
        <v>4.7336616333124137E-2</v>
      </c>
      <c r="MT265" s="369">
        <v>4.5950968268656897E-2</v>
      </c>
      <c r="MU265" s="369">
        <v>4.455118961698129E-2</v>
      </c>
      <c r="MV265" s="369">
        <v>4.5607137559929442E-2</v>
      </c>
      <c r="MW265" s="369">
        <v>3.7132217991480851E-2</v>
      </c>
      <c r="MX265" s="369">
        <v>4.1890622645710522E-2</v>
      </c>
      <c r="MY265" s="369">
        <v>4.318698213634007E-2</v>
      </c>
      <c r="MZ265" s="369">
        <v>3.3395172335719529E-2</v>
      </c>
      <c r="NA265" s="369">
        <v>4.260497589830832E-2</v>
      </c>
      <c r="NB265" s="369">
        <v>4.1179635008236917E-2</v>
      </c>
      <c r="NC265" s="369">
        <v>2.0219589980553565E-2</v>
      </c>
      <c r="ND265" s="369">
        <v>3.9643832131094632E-2</v>
      </c>
      <c r="NE265" s="369">
        <v>3.445165859545328E-2</v>
      </c>
      <c r="NF265" s="369">
        <v>2.4359270456346845E-2</v>
      </c>
      <c r="NG265" s="369">
        <v>1.2831319145026113E-2</v>
      </c>
      <c r="NH265" s="369">
        <v>4.6487739473630357E-2</v>
      </c>
      <c r="NI265" s="369">
        <v>2.2128021540917728E-2</v>
      </c>
      <c r="NJ265" s="369">
        <v>1.8102298023345502E-2</v>
      </c>
      <c r="NK265" s="369">
        <v>2.0555998328860542E-2</v>
      </c>
      <c r="NL265" s="369">
        <v>1.8879507933450224E-2</v>
      </c>
      <c r="NM265" s="369">
        <v>1.077885424627398E-2</v>
      </c>
      <c r="NN265" s="369">
        <v>3.9060731474597019E-3</v>
      </c>
      <c r="NO265" s="369">
        <v>4.1316598055340242E-3</v>
      </c>
      <c r="NP265" s="369">
        <v>1.2500572723474861E-2</v>
      </c>
      <c r="NQ265" s="369">
        <v>2.0345828801409439E-2</v>
      </c>
      <c r="NR265" s="369">
        <v>1.1028527465298227E-2</v>
      </c>
      <c r="NS265" s="369">
        <v>2.7063507563260536E-2</v>
      </c>
      <c r="NT265" s="369">
        <v>1.6680146082932629E-2</v>
      </c>
      <c r="NU265" s="369">
        <v>1.7420063626570519E-4</v>
      </c>
      <c r="NV265" s="51">
        <v>3.1361434750154696E-2</v>
      </c>
      <c r="NW265" s="51">
        <v>1.7111391527574481E-2</v>
      </c>
      <c r="NX265" s="51">
        <v>6.064597056617007E-2</v>
      </c>
      <c r="NY265" s="51">
        <v>4.1044026291933253E-2</v>
      </c>
      <c r="NZ265" s="51">
        <v>4.9545298768035595E-2</v>
      </c>
      <c r="OA265" s="51">
        <v>5.066613187367016E-2</v>
      </c>
      <c r="OB265" s="51">
        <v>4.679587225906099E-2</v>
      </c>
      <c r="OC265" s="51">
        <v>5.6286979635365275E-2</v>
      </c>
      <c r="OD265" s="51">
        <v>4.4395024458828966E-2</v>
      </c>
      <c r="OE265" s="51">
        <v>4.4618611833675291E-2</v>
      </c>
      <c r="OF265" s="51">
        <v>3.7218248451145589E-2</v>
      </c>
      <c r="OG265" s="51">
        <v>4.1193580758572719E-2</v>
      </c>
      <c r="OH265" s="51">
        <v>4.139113271356934E-2</v>
      </c>
      <c r="OI265" s="51">
        <v>3.1123726187339405E-2</v>
      </c>
      <c r="OJ265" s="51">
        <v>4.137088909836014E-2</v>
      </c>
      <c r="OK265" s="51">
        <v>4.148861803037069E-2</v>
      </c>
      <c r="OL265" s="51">
        <v>2.1414673773262678E-2</v>
      </c>
      <c r="OM265" s="51">
        <v>3.9602396813375303E-2</v>
      </c>
      <c r="ON265" s="51">
        <v>3.3361822980305607E-2</v>
      </c>
      <c r="OO265" s="51">
        <v>2.4831995093901119E-2</v>
      </c>
      <c r="OP265" s="51">
        <v>1.2585901326543792E-2</v>
      </c>
      <c r="OQ265" s="51">
        <v>4.5541026820112809E-2</v>
      </c>
      <c r="OR265" s="51">
        <v>2.2499915417127932E-2</v>
      </c>
      <c r="OS265" s="51">
        <v>1.7967485404501025E-2</v>
      </c>
      <c r="OT265" s="51">
        <v>2.0740012554324061E-2</v>
      </c>
      <c r="OU265" s="51">
        <v>1.9802707992856869E-2</v>
      </c>
      <c r="OV265" s="51">
        <v>1.0773431801481837E-2</v>
      </c>
      <c r="OW265" s="51">
        <v>3.7401838506378139E-3</v>
      </c>
      <c r="OX265" s="51">
        <v>4.3995516898537234E-3</v>
      </c>
      <c r="OY265" s="51">
        <v>1.2474766988317293E-2</v>
      </c>
      <c r="OZ265" s="51">
        <v>1.9985627494531616E-2</v>
      </c>
      <c r="PA265" s="51">
        <v>1.1323097246469703E-2</v>
      </c>
      <c r="PB265" s="51">
        <v>2.6497565715831742E-2</v>
      </c>
      <c r="PC265" s="51">
        <v>1.6511191202191005E-2</v>
      </c>
      <c r="PD265" s="51">
        <v>3.0840595646127215E-4</v>
      </c>
      <c r="PE265" s="369">
        <v>3.4239954646474877E-2</v>
      </c>
      <c r="PF265" s="369">
        <v>1.8620156704932764E-2</v>
      </c>
      <c r="PG265" s="369">
        <v>6.2922227880061701E-2</v>
      </c>
      <c r="PH265" s="369">
        <v>4.0726397141018715E-2</v>
      </c>
      <c r="PI265" s="369">
        <v>4.9027192336979865E-2</v>
      </c>
      <c r="PJ265" s="369">
        <v>5.0668631721416058E-2</v>
      </c>
      <c r="PK265" s="369">
        <v>4.6118384711483253E-2</v>
      </c>
      <c r="PL265" s="369">
        <v>5.8903088002701227E-2</v>
      </c>
      <c r="PM265" s="369">
        <v>4.3738457704399075E-2</v>
      </c>
      <c r="PN265" s="369">
        <v>4.4538733729580574E-2</v>
      </c>
      <c r="PO265" s="369">
        <v>3.906922182467492E-2</v>
      </c>
      <c r="PP265" s="369">
        <v>4.1162937964360741E-2</v>
      </c>
      <c r="PQ265" s="369">
        <v>4.1176100709736672E-2</v>
      </c>
      <c r="PR265" s="369">
        <v>3.0576155889968652E-2</v>
      </c>
      <c r="PS265" s="369">
        <v>4.0066371215047657E-2</v>
      </c>
      <c r="PT265" s="369">
        <v>4.1648239587904666E-2</v>
      </c>
      <c r="PU265" s="369">
        <v>2.1985450212674215E-2</v>
      </c>
      <c r="PV265" s="369">
        <v>4.1299512169734459E-2</v>
      </c>
      <c r="PW265" s="369">
        <v>3.249057724780384E-2</v>
      </c>
      <c r="PX265" s="369">
        <v>2.4169684110463191E-2</v>
      </c>
      <c r="PY265" s="369">
        <v>1.2825341928697394E-2</v>
      </c>
      <c r="PZ265" s="369">
        <v>4.7147687308345683E-2</v>
      </c>
      <c r="QA265" s="369">
        <v>2.2687028299242788E-2</v>
      </c>
      <c r="QB265" s="369">
        <v>1.8492185459471306E-2</v>
      </c>
      <c r="QC265" s="369">
        <v>2.2590664789644735E-2</v>
      </c>
      <c r="QD265" s="369">
        <v>2.0394492135646231E-2</v>
      </c>
      <c r="QE265" s="369">
        <v>1.1432303662986368E-2</v>
      </c>
      <c r="QF265" s="369">
        <v>3.9475561985489399E-3</v>
      </c>
      <c r="QG265" s="369">
        <v>4.5730410592292655E-3</v>
      </c>
      <c r="QH265" s="369">
        <v>1.3229581382759762E-2</v>
      </c>
      <c r="QI265" s="369">
        <v>1.9326111036789641E-2</v>
      </c>
      <c r="QJ265" s="369">
        <v>1.2099974688623111E-2</v>
      </c>
      <c r="QK265" s="369">
        <v>2.7900375514941456E-2</v>
      </c>
      <c r="QL265" s="369">
        <v>1.7341663276371107E-2</v>
      </c>
      <c r="QM265" s="369">
        <v>2.5700557581313056E-4</v>
      </c>
      <c r="QN265" s="51">
        <v>3.2699239421142334E-2</v>
      </c>
      <c r="QO265" s="51">
        <v>1.6113260089318591E-2</v>
      </c>
      <c r="QP265" s="51">
        <v>6.2247574802726441E-2</v>
      </c>
      <c r="QQ265" s="51">
        <v>3.7259034721510965E-2</v>
      </c>
      <c r="QR265" s="51">
        <v>4.7678878469175526E-2</v>
      </c>
      <c r="QS265" s="51">
        <v>4.9309806617155803E-2</v>
      </c>
      <c r="QT265" s="51">
        <v>4.6136045450413478E-2</v>
      </c>
      <c r="QU265" s="51">
        <v>6.1544515412923682E-2</v>
      </c>
      <c r="QV265" s="51">
        <v>4.4498994940917275E-2</v>
      </c>
      <c r="QW265" s="51">
        <v>4.3886288823298668E-2</v>
      </c>
      <c r="QX265" s="51">
        <v>3.82793783989911E-2</v>
      </c>
      <c r="QY265" s="51">
        <v>4.1960879443272328E-2</v>
      </c>
      <c r="QZ265" s="51">
        <v>4.0257628126059569E-2</v>
      </c>
      <c r="RA265" s="51">
        <v>3.0926399233974097E-2</v>
      </c>
      <c r="RB265" s="51">
        <v>4.136984702602297E-2</v>
      </c>
      <c r="RC265" s="51">
        <v>4.1338720184034401E-2</v>
      </c>
      <c r="RD265" s="51">
        <v>1.9804684520962287E-2</v>
      </c>
      <c r="RE265" s="51">
        <v>4.1298436641534826E-2</v>
      </c>
      <c r="RF265" s="51">
        <v>3.1505187228611314E-2</v>
      </c>
      <c r="RG265" s="51">
        <v>2.336902908657839E-2</v>
      </c>
      <c r="RH265" s="51">
        <v>1.2297876425193255E-2</v>
      </c>
      <c r="RI265" s="51">
        <v>4.7573260820948038E-2</v>
      </c>
      <c r="RJ265" s="51">
        <v>2.1711005623322333E-2</v>
      </c>
      <c r="RK265" s="51">
        <v>1.7511424443518483E-2</v>
      </c>
      <c r="RL265" s="51">
        <v>2.1996426411867127E-2</v>
      </c>
      <c r="RM265" s="51">
        <v>2.053926670487155E-2</v>
      </c>
      <c r="RN265" s="51">
        <v>1.1614427585869747E-2</v>
      </c>
      <c r="RO265" s="51">
        <v>4.1648806151673877E-3</v>
      </c>
      <c r="RP265" s="51">
        <v>4.236661146004083E-3</v>
      </c>
      <c r="RQ265" s="51">
        <v>1.3233617028343237E-2</v>
      </c>
      <c r="RR265" s="51">
        <v>2.0134298683206191E-2</v>
      </c>
      <c r="RS265" s="51">
        <v>1.2254652085283573E-2</v>
      </c>
      <c r="RT265" s="51">
        <v>2.7486096711099799E-2</v>
      </c>
      <c r="RU265" s="51">
        <v>1.7319852243318629E-2</v>
      </c>
      <c r="RV265" s="51">
        <v>1.2054809953291946E-4</v>
      </c>
      <c r="RW265" s="369">
        <v>3.2385704841326746E-2</v>
      </c>
      <c r="RX265" s="369">
        <v>1.5560077278692054E-2</v>
      </c>
      <c r="RY265" s="369">
        <v>6.237665491383252E-2</v>
      </c>
      <c r="RZ265" s="369">
        <v>3.6605304160484478E-2</v>
      </c>
      <c r="SA265" s="369">
        <v>4.4916502006264701E-2</v>
      </c>
      <c r="SB265" s="369">
        <v>4.7616100621913286E-2</v>
      </c>
      <c r="SC265" s="369">
        <v>4.5050886378632526E-2</v>
      </c>
      <c r="SD265" s="369">
        <v>5.8517782375526982E-2</v>
      </c>
      <c r="SE265" s="369">
        <v>4.4043665949206244E-2</v>
      </c>
      <c r="SF265" s="369">
        <v>4.328311320730386E-2</v>
      </c>
      <c r="SG265" s="369">
        <v>3.7531725805428746E-2</v>
      </c>
      <c r="SH265" s="369">
        <v>3.825533306255139E-2</v>
      </c>
      <c r="SI265" s="369">
        <v>3.8812810320630088E-2</v>
      </c>
      <c r="SJ265" s="369">
        <v>3.1148401964699063E-2</v>
      </c>
      <c r="SK265" s="369">
        <v>4.1179804118631737E-2</v>
      </c>
      <c r="SL265" s="369">
        <v>3.9443213673659196E-2</v>
      </c>
      <c r="SM265" s="369">
        <v>1.863371624515741E-2</v>
      </c>
      <c r="SN265" s="369">
        <v>3.9901709515323167E-2</v>
      </c>
      <c r="SO265" s="369">
        <v>3.0619260451719997E-2</v>
      </c>
      <c r="SP265" s="369">
        <v>2.1794098927340799E-2</v>
      </c>
      <c r="SQ265" s="369">
        <v>1.2738412706465507E-2</v>
      </c>
      <c r="SR265" s="369">
        <v>4.5422008062590932E-2</v>
      </c>
      <c r="SS265" s="369">
        <v>2.208326425229416E-2</v>
      </c>
      <c r="ST265" s="369">
        <v>1.7596151720966454E-2</v>
      </c>
      <c r="SU265" s="369">
        <v>2.3168866102345885E-2</v>
      </c>
      <c r="SV265" s="369">
        <v>2.2459182774318701E-2</v>
      </c>
      <c r="SW265" s="369">
        <v>1.1924234582995158E-2</v>
      </c>
      <c r="SX265" s="369">
        <v>3.923636568518055E-3</v>
      </c>
      <c r="SY265" s="369">
        <v>3.9795592027285385E-3</v>
      </c>
      <c r="SZ265" s="369">
        <v>1.3444605620734653E-2</v>
      </c>
      <c r="TA265" s="369">
        <v>1.8643449650134709E-2</v>
      </c>
      <c r="TB265" s="369">
        <v>1.1209958329168376E-2</v>
      </c>
      <c r="TC265" s="369">
        <v>2.5957598782716015E-2</v>
      </c>
      <c r="TD265" s="369">
        <v>1.6607424579766595E-2</v>
      </c>
      <c r="TE265" s="369">
        <v>1.0297182736060444E-4</v>
      </c>
    </row>
    <row r="266" spans="1:525" x14ac:dyDescent="0.3">
      <c r="A266" s="369">
        <v>1.7168074098860488E-2</v>
      </c>
      <c r="B266" s="369">
        <v>1.0441708164415421E-2</v>
      </c>
      <c r="C266" s="369">
        <v>2.9450978393798843E-2</v>
      </c>
      <c r="D266" s="369">
        <v>2.5934334949241262E-2</v>
      </c>
      <c r="E266" s="369">
        <v>3.986263251970875E-2</v>
      </c>
      <c r="F266" s="369">
        <v>2.1088652253865282E-2</v>
      </c>
      <c r="G266" s="369">
        <v>1.8190105435312433E-2</v>
      </c>
      <c r="H266" s="369">
        <v>1.5786886208521617E-2</v>
      </c>
      <c r="I266" s="369">
        <v>2.2335371616701346E-2</v>
      </c>
      <c r="J266" s="369">
        <v>2.2177466673643974E-2</v>
      </c>
      <c r="K266" s="369">
        <v>1.9526001941201299E-2</v>
      </c>
      <c r="L266" s="369">
        <v>1.6188626021776627E-2</v>
      </c>
      <c r="M266" s="369">
        <v>1.7167446603257842E-2</v>
      </c>
      <c r="N266" s="369">
        <v>1.7295902729048695E-2</v>
      </c>
      <c r="O266" s="369">
        <v>1.8025661334370505E-2</v>
      </c>
      <c r="P266" s="369">
        <v>2.6315076901190615E-2</v>
      </c>
      <c r="Q266" s="369">
        <v>8.6321595843827821E-3</v>
      </c>
      <c r="R266" s="369">
        <v>2.7407905327551385E-2</v>
      </c>
      <c r="S266" s="369">
        <v>1.7499439690605082E-2</v>
      </c>
      <c r="T266" s="369">
        <v>9.7276136158231004E-3</v>
      </c>
      <c r="U266" s="369">
        <v>9.0316145188890137E-3</v>
      </c>
      <c r="V266" s="369">
        <v>2.6527190413182678E-2</v>
      </c>
      <c r="W266" s="369">
        <v>1.583204306444801E-2</v>
      </c>
      <c r="X266" s="369">
        <v>9.3999612214389142E-3</v>
      </c>
      <c r="Y266" s="369">
        <v>8.6057034754233475E-3</v>
      </c>
      <c r="Z266" s="369">
        <v>9.5377846268906233E-3</v>
      </c>
      <c r="AA266" s="369">
        <v>9.8046052596202585E-3</v>
      </c>
      <c r="AB266" s="369">
        <v>4.20331933377822E-3</v>
      </c>
      <c r="AC266" s="369">
        <v>3.2457248096937215E-3</v>
      </c>
      <c r="AD266" s="369">
        <v>9.5883254027278771E-3</v>
      </c>
      <c r="AE266" s="369">
        <v>7.8622661641065475E-3</v>
      </c>
      <c r="AF266" s="369">
        <v>5.7862365285091949E-3</v>
      </c>
      <c r="AG266" s="369">
        <v>1.1732619268751961E-2</v>
      </c>
      <c r="AH266" s="369">
        <v>1.2557207433715757E-2</v>
      </c>
      <c r="AI266" s="369">
        <v>6.3707016508607447E-4</v>
      </c>
      <c r="AJ266" s="51">
        <v>1.6765727810172118E-2</v>
      </c>
      <c r="AK266" s="51">
        <v>1.078651322368733E-2</v>
      </c>
      <c r="AL266" s="51">
        <v>3.0014654859043376E-2</v>
      </c>
      <c r="AM266" s="51">
        <v>2.5958016368914687E-2</v>
      </c>
      <c r="AN266" s="51">
        <v>3.9747263574336833E-2</v>
      </c>
      <c r="AO266" s="51">
        <v>2.1160772694689033E-2</v>
      </c>
      <c r="AP266" s="51">
        <v>1.8054319469579173E-2</v>
      </c>
      <c r="AQ266" s="51">
        <v>1.3671896780567369E-2</v>
      </c>
      <c r="AR266" s="51">
        <v>2.2463455987140852E-2</v>
      </c>
      <c r="AS266" s="51">
        <v>2.2035253363516475E-2</v>
      </c>
      <c r="AT266" s="51">
        <v>1.9525414075547937E-2</v>
      </c>
      <c r="AU266" s="51">
        <v>1.6026579346858475E-2</v>
      </c>
      <c r="AV266" s="51">
        <v>1.7320540860283007E-2</v>
      </c>
      <c r="AW266" s="51">
        <v>1.681110544154742E-2</v>
      </c>
      <c r="AX266" s="51">
        <v>1.8478044265432824E-2</v>
      </c>
      <c r="AY266" s="51">
        <v>2.6278659486260288E-2</v>
      </c>
      <c r="AZ266" s="51">
        <v>8.2019882306177821E-3</v>
      </c>
      <c r="BA266" s="51">
        <v>2.8008878199930594E-2</v>
      </c>
      <c r="BB266" s="51">
        <v>1.767292326042029E-2</v>
      </c>
      <c r="BC266" s="51">
        <v>9.210180797981922E-3</v>
      </c>
      <c r="BD266" s="51">
        <v>8.6986008908935819E-3</v>
      </c>
      <c r="BE266" s="51">
        <v>2.7856994637025456E-2</v>
      </c>
      <c r="BF266" s="51">
        <v>1.5342132168601967E-2</v>
      </c>
      <c r="BG266" s="51">
        <v>9.0914740366401601E-3</v>
      </c>
      <c r="BH266" s="51">
        <v>7.9666314769561309E-3</v>
      </c>
      <c r="BI266" s="51">
        <v>9.6206977244047386E-3</v>
      </c>
      <c r="BJ266" s="51">
        <v>1.0077705421536918E-2</v>
      </c>
      <c r="BK266" s="51">
        <v>4.1041418433643007E-3</v>
      </c>
      <c r="BL266" s="51">
        <v>3.3322576253885651E-3</v>
      </c>
      <c r="BM266" s="51">
        <v>9.5555073192593945E-3</v>
      </c>
      <c r="BN266" s="51">
        <v>7.9239464639900142E-3</v>
      </c>
      <c r="BO266" s="51">
        <v>5.9170018540009861E-3</v>
      </c>
      <c r="BP266" s="51">
        <v>1.1729118503303345E-2</v>
      </c>
      <c r="BQ266" s="51">
        <v>1.2660572217672701E-2</v>
      </c>
      <c r="BR266" s="51">
        <v>6.3418269246312759E-4</v>
      </c>
      <c r="BS266" s="369">
        <v>1.6866455804478209E-2</v>
      </c>
      <c r="BT266" s="369">
        <v>1.0363614524631692E-2</v>
      </c>
      <c r="BU266" s="369">
        <v>2.9730564376701987E-2</v>
      </c>
      <c r="BV266" s="369">
        <v>2.6418013786231574E-2</v>
      </c>
      <c r="BW266" s="369">
        <v>3.9812135969167356E-2</v>
      </c>
      <c r="BX266" s="369">
        <v>2.0983239414331282E-2</v>
      </c>
      <c r="BY266" s="369">
        <v>1.7683634028495605E-2</v>
      </c>
      <c r="BZ266" s="369">
        <v>1.2941698658542562E-2</v>
      </c>
      <c r="CA266" s="369">
        <v>2.257231918774744E-2</v>
      </c>
      <c r="CB266" s="369">
        <v>2.1459859090567229E-2</v>
      </c>
      <c r="CC266" s="369">
        <v>1.8936085060464146E-2</v>
      </c>
      <c r="CD266" s="369">
        <v>1.5885550755101792E-2</v>
      </c>
      <c r="CE266" s="369">
        <v>1.6805312317947345E-2</v>
      </c>
      <c r="CF266" s="369">
        <v>1.5968788433191525E-2</v>
      </c>
      <c r="CG266" s="369">
        <v>1.8183019409417033E-2</v>
      </c>
      <c r="CH266" s="369">
        <v>2.5595168923636735E-2</v>
      </c>
      <c r="CI266" s="369">
        <v>8.175453451576933E-3</v>
      </c>
      <c r="CJ266" s="369">
        <v>2.7746049989119302E-2</v>
      </c>
      <c r="CK266" s="369">
        <v>1.7307877369166443E-2</v>
      </c>
      <c r="CL266" s="369">
        <v>8.6262557255945959E-3</v>
      </c>
      <c r="CM266" s="369">
        <v>8.4062068545147743E-3</v>
      </c>
      <c r="CN266" s="369">
        <v>2.6550851919464602E-2</v>
      </c>
      <c r="CO266" s="369">
        <v>1.5287208380788234E-2</v>
      </c>
      <c r="CP266" s="369">
        <v>8.963838721977594E-3</v>
      </c>
      <c r="CQ266" s="369">
        <v>8.172032345537452E-3</v>
      </c>
      <c r="CR266" s="369">
        <v>9.1823475670059149E-3</v>
      </c>
      <c r="CS266" s="369">
        <v>1.0189648107621784E-2</v>
      </c>
      <c r="CT266" s="369">
        <v>3.9872120978936597E-3</v>
      </c>
      <c r="CU266" s="369">
        <v>3.3094017618898628E-3</v>
      </c>
      <c r="CV266" s="369">
        <v>9.4650077704965391E-3</v>
      </c>
      <c r="CW266" s="369">
        <v>7.833328101402302E-3</v>
      </c>
      <c r="CX266" s="369">
        <v>5.7973200746845527E-3</v>
      </c>
      <c r="CY266" s="369">
        <v>1.1636146197159223E-2</v>
      </c>
      <c r="CZ266" s="369">
        <v>1.2499261431415347E-2</v>
      </c>
      <c r="DA266" s="369">
        <v>5.4258959122911244E-4</v>
      </c>
      <c r="DB266" s="51">
        <v>1.6625475254638561E-2</v>
      </c>
      <c r="DC266" s="51">
        <v>1.0600615297645687E-2</v>
      </c>
      <c r="DD266" s="51">
        <v>2.9609879608821343E-2</v>
      </c>
      <c r="DE266" s="51">
        <v>2.7290798021210514E-2</v>
      </c>
      <c r="DF266" s="51">
        <v>4.0154723066564306E-2</v>
      </c>
      <c r="DG266" s="51">
        <v>2.1311575037319761E-2</v>
      </c>
      <c r="DH266" s="51">
        <v>1.816624850916531E-2</v>
      </c>
      <c r="DI266" s="51">
        <v>1.452710552256917E-2</v>
      </c>
      <c r="DJ266" s="51">
        <v>2.2301444523737925E-2</v>
      </c>
      <c r="DK266" s="51">
        <v>2.1322466175137719E-2</v>
      </c>
      <c r="DL266" s="51">
        <v>1.9455418205320655E-2</v>
      </c>
      <c r="DM266" s="51">
        <v>1.6375654147561373E-2</v>
      </c>
      <c r="DN266" s="51">
        <v>1.7111604560748537E-2</v>
      </c>
      <c r="DO266" s="51">
        <v>1.5793117824762799E-2</v>
      </c>
      <c r="DP266" s="51">
        <v>1.8744023007885326E-2</v>
      </c>
      <c r="DQ266" s="51">
        <v>2.7064018582023321E-2</v>
      </c>
      <c r="DR266" s="51">
        <v>8.377068801614776E-3</v>
      </c>
      <c r="DS266" s="51">
        <v>2.8719639853603159E-2</v>
      </c>
      <c r="DT266" s="51">
        <v>1.7276623108392616E-2</v>
      </c>
      <c r="DU266" s="51">
        <v>8.465406238243477E-3</v>
      </c>
      <c r="DV266" s="51">
        <v>8.4257967578002316E-3</v>
      </c>
      <c r="DW266" s="51">
        <v>2.5796807018578127E-2</v>
      </c>
      <c r="DX266" s="51">
        <v>1.5622377340559825E-2</v>
      </c>
      <c r="DY266" s="51">
        <v>9.0954907404499769E-3</v>
      </c>
      <c r="DZ266" s="51">
        <v>9.1115550635655299E-3</v>
      </c>
      <c r="EA266" s="51">
        <v>9.7892754934770666E-3</v>
      </c>
      <c r="EB266" s="51">
        <v>1.0413507775884607E-2</v>
      </c>
      <c r="EC266" s="51">
        <v>4.0008887765106112E-3</v>
      </c>
      <c r="ED266" s="51">
        <v>3.6556902739303281E-3</v>
      </c>
      <c r="EE266" s="51">
        <v>9.3543472182296382E-3</v>
      </c>
      <c r="EF266" s="51">
        <v>7.9899012838341322E-3</v>
      </c>
      <c r="EG266" s="51">
        <v>5.8496177944158487E-3</v>
      </c>
      <c r="EH266" s="51">
        <v>1.192094633076987E-2</v>
      </c>
      <c r="EI266" s="51">
        <v>1.248297019422095E-2</v>
      </c>
      <c r="EJ266" s="51">
        <v>6.6504657351580058E-4</v>
      </c>
      <c r="EK266" s="369">
        <v>1.6454582711887163E-2</v>
      </c>
      <c r="EL266" s="369">
        <v>1.0904075523817473E-2</v>
      </c>
      <c r="EM266" s="369">
        <v>3.0223658937618941E-2</v>
      </c>
      <c r="EN266" s="369">
        <v>2.7513184635242067E-2</v>
      </c>
      <c r="EO266" s="369">
        <v>3.9587828585604619E-2</v>
      </c>
      <c r="EP266" s="369">
        <v>2.1241008195249395E-2</v>
      </c>
      <c r="EQ266" s="369">
        <v>1.8344725708773421E-2</v>
      </c>
      <c r="ER266" s="369">
        <v>1.2098250662175283E-2</v>
      </c>
      <c r="ES266" s="369">
        <v>2.2163667893460356E-2</v>
      </c>
      <c r="ET266" s="369">
        <v>2.09214672844956E-2</v>
      </c>
      <c r="EU266" s="369">
        <v>1.9515112458470308E-2</v>
      </c>
      <c r="EV266" s="369">
        <v>1.6469928172778533E-2</v>
      </c>
      <c r="EW266" s="369">
        <v>1.7393444304008524E-2</v>
      </c>
      <c r="EX266" s="369">
        <v>1.5068485958929925E-2</v>
      </c>
      <c r="EY266" s="369">
        <v>1.9240770826214882E-2</v>
      </c>
      <c r="EZ266" s="369">
        <v>2.5742859200814414E-2</v>
      </c>
      <c r="FA266" s="369">
        <v>8.2175159202294481E-3</v>
      </c>
      <c r="FB266" s="369">
        <v>2.8322319093704612E-2</v>
      </c>
      <c r="FC266" s="369">
        <v>1.7103443193955715E-2</v>
      </c>
      <c r="FD266" s="369">
        <v>8.0108623773235358E-3</v>
      </c>
      <c r="FE266" s="369">
        <v>8.3128852189264038E-3</v>
      </c>
      <c r="FF266" s="369">
        <v>2.54912202545984E-2</v>
      </c>
      <c r="FG266" s="369">
        <v>1.539354903599289E-2</v>
      </c>
      <c r="FH266" s="369">
        <v>8.8468983565149917E-3</v>
      </c>
      <c r="FI266" s="369">
        <v>9.0880352405013857E-3</v>
      </c>
      <c r="FJ266" s="369">
        <v>9.5167221272755582E-3</v>
      </c>
      <c r="FK266" s="369">
        <v>9.7514895401819221E-3</v>
      </c>
      <c r="FL266" s="369">
        <v>3.9729313002402232E-3</v>
      </c>
      <c r="FM266" s="369">
        <v>3.458839733868185E-3</v>
      </c>
      <c r="FN266" s="369">
        <v>9.5184972268594192E-3</v>
      </c>
      <c r="FO266" s="369">
        <v>8.0737884657166303E-3</v>
      </c>
      <c r="FP266" s="369">
        <v>5.9196879195784801E-3</v>
      </c>
      <c r="FQ266" s="369">
        <v>1.1818398976935277E-2</v>
      </c>
      <c r="FR266" s="369">
        <v>1.2142969762131348E-2</v>
      </c>
      <c r="FS266" s="369">
        <v>7.0186051263837013E-4</v>
      </c>
      <c r="FT266" s="51">
        <v>1.6690893997263308E-2</v>
      </c>
      <c r="FU266" s="51">
        <v>1.0038309686576713E-2</v>
      </c>
      <c r="FV266" s="51">
        <v>3.0352023119713026E-2</v>
      </c>
      <c r="FW266" s="51">
        <v>2.717541529334869E-2</v>
      </c>
      <c r="FX266" s="51">
        <v>3.8807741471448921E-2</v>
      </c>
      <c r="FY266" s="51">
        <v>2.0954413332921036E-2</v>
      </c>
      <c r="FZ266" s="51">
        <v>1.8682166738506777E-2</v>
      </c>
      <c r="GA266" s="51">
        <v>1.0795750070962208E-2</v>
      </c>
      <c r="GB266" s="51">
        <v>2.2262254841650481E-2</v>
      </c>
      <c r="GC266" s="51">
        <v>2.0663065945547735E-2</v>
      </c>
      <c r="GD266" s="51">
        <v>1.8622712400984547E-2</v>
      </c>
      <c r="GE266" s="51">
        <v>1.5849450412551827E-2</v>
      </c>
      <c r="GF266" s="51">
        <v>1.6629767908628402E-2</v>
      </c>
      <c r="GG266" s="51">
        <v>1.3939002433471431E-2</v>
      </c>
      <c r="GH266" s="51">
        <v>1.8888521101302728E-2</v>
      </c>
      <c r="GI266" s="51">
        <v>2.5657342725846004E-2</v>
      </c>
      <c r="GJ266" s="51">
        <v>7.9523347320401006E-3</v>
      </c>
      <c r="GK266" s="51">
        <v>2.8305093739360507E-2</v>
      </c>
      <c r="GL266" s="51">
        <v>1.6316013850634942E-2</v>
      </c>
      <c r="GM266" s="51">
        <v>7.4822926795957588E-3</v>
      </c>
      <c r="GN266" s="51">
        <v>7.9736155165125357E-3</v>
      </c>
      <c r="GO266" s="51">
        <v>2.5554226710349629E-2</v>
      </c>
      <c r="GP266" s="51">
        <v>1.4222414717922127E-2</v>
      </c>
      <c r="GQ266" s="51">
        <v>8.4089127640572716E-3</v>
      </c>
      <c r="GR266" s="51">
        <v>8.8671991096624103E-3</v>
      </c>
      <c r="GS266" s="51">
        <v>9.1348121773157515E-3</v>
      </c>
      <c r="GT266" s="51">
        <v>9.0251473485597165E-3</v>
      </c>
      <c r="GU266" s="51">
        <v>4.0134122121685822E-3</v>
      </c>
      <c r="GV266" s="51">
        <v>3.1380783811173723E-3</v>
      </c>
      <c r="GW266" s="51">
        <v>9.1543374223226198E-3</v>
      </c>
      <c r="GX266" s="51">
        <v>8.1788904112303079E-3</v>
      </c>
      <c r="GY266" s="51">
        <v>5.7557532715974604E-3</v>
      </c>
      <c r="GZ266" s="51">
        <v>1.1628861116026996E-2</v>
      </c>
      <c r="HA266" s="51">
        <v>1.1802339288922471E-2</v>
      </c>
      <c r="HB266" s="51">
        <v>4.214441768872706E-4</v>
      </c>
      <c r="HC266" s="369">
        <v>1.6671193841684983E-2</v>
      </c>
      <c r="HD266" s="369">
        <v>1.0188134615799004E-2</v>
      </c>
      <c r="HE266" s="369">
        <v>3.0911461093644371E-2</v>
      </c>
      <c r="HF266" s="369">
        <v>2.7663070667718337E-2</v>
      </c>
      <c r="HG266" s="369">
        <v>4.1245561448290745E-2</v>
      </c>
      <c r="HH266" s="369">
        <v>2.1229430384005644E-2</v>
      </c>
      <c r="HI266" s="369">
        <v>1.9003239328276668E-2</v>
      </c>
      <c r="HJ266" s="369">
        <v>1.1653280562586977E-2</v>
      </c>
      <c r="HK266" s="369">
        <v>2.2347813375193679E-2</v>
      </c>
      <c r="HL266" s="369">
        <v>2.0832584334348595E-2</v>
      </c>
      <c r="HM266" s="369">
        <v>1.9524839723923736E-2</v>
      </c>
      <c r="HN266" s="369">
        <v>1.645014119783941E-2</v>
      </c>
      <c r="HO266" s="369">
        <v>1.730712711378915E-2</v>
      </c>
      <c r="HP266" s="369">
        <v>1.4753782652839068E-2</v>
      </c>
      <c r="HQ266" s="369">
        <v>1.9204129543626904E-2</v>
      </c>
      <c r="HR266" s="369">
        <v>2.5915664818193681E-2</v>
      </c>
      <c r="HS266" s="369">
        <v>8.4886048693824621E-3</v>
      </c>
      <c r="HT266" s="369">
        <v>2.9312039458333029E-2</v>
      </c>
      <c r="HU266" s="369">
        <v>1.6164845284200268E-2</v>
      </c>
      <c r="HV266" s="369">
        <v>7.1304744997912816E-3</v>
      </c>
      <c r="HW266" s="369">
        <v>7.7447185071777263E-3</v>
      </c>
      <c r="HX266" s="369">
        <v>2.5788904049423442E-2</v>
      </c>
      <c r="HY266" s="369">
        <v>1.3898823945862556E-2</v>
      </c>
      <c r="HZ266" s="369">
        <v>8.0597914974898394E-3</v>
      </c>
      <c r="IA266" s="369">
        <v>9.7107938441139078E-3</v>
      </c>
      <c r="IB266" s="369">
        <v>9.0927844058681009E-3</v>
      </c>
      <c r="IC266" s="369">
        <v>8.6420500629085569E-3</v>
      </c>
      <c r="ID266" s="369">
        <v>4.1740807787199047E-3</v>
      </c>
      <c r="IE266" s="369">
        <v>2.9007491029257432E-3</v>
      </c>
      <c r="IF266" s="369">
        <v>9.2277867559033312E-3</v>
      </c>
      <c r="IG266" s="369">
        <v>8.3826337226827839E-3</v>
      </c>
      <c r="IH266" s="369">
        <v>5.8163677940824563E-3</v>
      </c>
      <c r="II266" s="369">
        <v>1.1624605343193388E-2</v>
      </c>
      <c r="IJ266" s="369">
        <v>1.1486389333270484E-2</v>
      </c>
      <c r="IK266" s="369">
        <v>3.405231167914614E-4</v>
      </c>
      <c r="IL266" s="51">
        <v>1.7078117023725015E-2</v>
      </c>
      <c r="IM266" s="51">
        <v>9.5287350654763899E-3</v>
      </c>
      <c r="IN266" s="51">
        <v>3.0997618522006411E-2</v>
      </c>
      <c r="IO266" s="51">
        <v>2.7867638154810876E-2</v>
      </c>
      <c r="IP266" s="51">
        <v>4.0671148660757682E-2</v>
      </c>
      <c r="IQ266" s="51">
        <v>2.0986893424072877E-2</v>
      </c>
      <c r="IR266" s="51">
        <v>1.8915150495913229E-2</v>
      </c>
      <c r="IS266" s="51">
        <v>1.0972035309720157E-2</v>
      </c>
      <c r="IT266" s="51">
        <v>2.1839969487603868E-2</v>
      </c>
      <c r="IU266" s="51">
        <v>2.0535066522112191E-2</v>
      </c>
      <c r="IV266" s="51">
        <v>1.9468396495827128E-2</v>
      </c>
      <c r="IW266" s="51">
        <v>1.6721448734728972E-2</v>
      </c>
      <c r="IX266" s="51">
        <v>1.7551505826155053E-2</v>
      </c>
      <c r="IY266" s="51">
        <v>1.4105076850962182E-2</v>
      </c>
      <c r="IZ266" s="51">
        <v>1.9023927004430837E-2</v>
      </c>
      <c r="JA266" s="51">
        <v>2.4605082321168203E-2</v>
      </c>
      <c r="JB266" s="51">
        <v>8.4465997496447186E-3</v>
      </c>
      <c r="JC266" s="51">
        <v>2.9488113944947658E-2</v>
      </c>
      <c r="JD266" s="51">
        <v>1.594642771247639E-2</v>
      </c>
      <c r="JE266" s="51">
        <v>6.8505399774503742E-3</v>
      </c>
      <c r="JF266" s="51">
        <v>7.7120612591927359E-3</v>
      </c>
      <c r="JG266" s="51">
        <v>2.5444294107523246E-2</v>
      </c>
      <c r="JH266" s="51">
        <v>1.3533109087555492E-2</v>
      </c>
      <c r="JI266" s="51">
        <v>7.8264467162736991E-3</v>
      </c>
      <c r="JJ266" s="51">
        <v>9.2851059157120844E-3</v>
      </c>
      <c r="JK266" s="51">
        <v>8.765155302078954E-3</v>
      </c>
      <c r="JL266" s="51">
        <v>8.0224180985616327E-3</v>
      </c>
      <c r="JM266" s="51">
        <v>4.2660288464761798E-3</v>
      </c>
      <c r="JN266" s="51">
        <v>2.9673750672120931E-3</v>
      </c>
      <c r="JO266" s="51">
        <v>9.1205735395256879E-3</v>
      </c>
      <c r="JP266" s="51">
        <v>8.6572420557403558E-3</v>
      </c>
      <c r="JQ266" s="51">
        <v>5.7324901192189861E-3</v>
      </c>
      <c r="JR266" s="51">
        <v>1.1573878402278606E-2</v>
      </c>
      <c r="JS266" s="51">
        <v>1.0731820690308005E-2</v>
      </c>
      <c r="JT266" s="51">
        <v>3.2652275152029981E-4</v>
      </c>
      <c r="JU266" s="369">
        <v>1.707916918918137E-2</v>
      </c>
      <c r="JV266" s="369">
        <v>8.8984342732600953E-3</v>
      </c>
      <c r="JW266" s="369">
        <v>3.0689486984854825E-2</v>
      </c>
      <c r="JX266" s="369">
        <v>2.6934384487918975E-2</v>
      </c>
      <c r="JY266" s="369">
        <v>3.7137108777759859E-2</v>
      </c>
      <c r="JZ266" s="369">
        <v>2.0938483520496324E-2</v>
      </c>
      <c r="KA266" s="369">
        <v>1.8811660470970448E-2</v>
      </c>
      <c r="KB266" s="369">
        <v>1.090987616434666E-2</v>
      </c>
      <c r="KC266" s="369">
        <v>2.167481278744391E-2</v>
      </c>
      <c r="KD266" s="369">
        <v>2.0066508146094338E-2</v>
      </c>
      <c r="KE266" s="369">
        <v>1.9160263593779224E-2</v>
      </c>
      <c r="KF266" s="369">
        <v>1.638823961405796E-2</v>
      </c>
      <c r="KG266" s="369">
        <v>1.6613344024516832E-2</v>
      </c>
      <c r="KH266" s="369">
        <v>1.2734823794970323E-2</v>
      </c>
      <c r="KI266" s="369">
        <v>1.8519626912410068E-2</v>
      </c>
      <c r="KJ266" s="369">
        <v>2.4786006439468156E-2</v>
      </c>
      <c r="KK266" s="369">
        <v>8.6023902338540591E-3</v>
      </c>
      <c r="KL266" s="369">
        <v>3.1257298266722404E-2</v>
      </c>
      <c r="KM266" s="369">
        <v>1.5558038251534512E-2</v>
      </c>
      <c r="KN266" s="369">
        <v>6.5025067447340348E-3</v>
      </c>
      <c r="KO266" s="369">
        <v>7.3814891569236249E-3</v>
      </c>
      <c r="KP266" s="369">
        <v>2.5244345494757715E-2</v>
      </c>
      <c r="KQ266" s="369">
        <v>1.3970991394942938E-2</v>
      </c>
      <c r="KR266" s="369">
        <v>7.8686748723421057E-3</v>
      </c>
      <c r="KS266" s="369">
        <v>9.4238391043205104E-3</v>
      </c>
      <c r="KT266" s="369">
        <v>8.6911778594564674E-3</v>
      </c>
      <c r="KU266" s="369">
        <v>8.1081131370427176E-3</v>
      </c>
      <c r="KV266" s="369">
        <v>4.3522686962763702E-3</v>
      </c>
      <c r="KW266" s="369">
        <v>2.8955640948021542E-3</v>
      </c>
      <c r="KX266" s="369">
        <v>8.9476718304108138E-3</v>
      </c>
      <c r="KY266" s="369">
        <v>8.6535617153321101E-3</v>
      </c>
      <c r="KZ266" s="369">
        <v>5.908955537886341E-3</v>
      </c>
      <c r="LA266" s="369">
        <v>1.1628319022546163E-2</v>
      </c>
      <c r="LB266" s="369">
        <v>1.0682685505475163E-2</v>
      </c>
      <c r="LC266" s="369">
        <v>2.5160236461844456E-4</v>
      </c>
      <c r="LD266" s="51">
        <v>1.6754844773447453E-2</v>
      </c>
      <c r="LE266" s="51">
        <v>7.8881147019581703E-3</v>
      </c>
      <c r="LF266" s="51">
        <v>3.0577792556257151E-2</v>
      </c>
      <c r="LG266" s="51">
        <v>2.6095039997780116E-2</v>
      </c>
      <c r="LH266" s="51">
        <v>3.5923866254198591E-2</v>
      </c>
      <c r="LI266" s="51">
        <v>2.0661930005887067E-2</v>
      </c>
      <c r="LJ266" s="51">
        <v>1.8359288075135479E-2</v>
      </c>
      <c r="LK266" s="51">
        <v>1.1646203045300233E-2</v>
      </c>
      <c r="LL266" s="51">
        <v>2.1803468879041606E-2</v>
      </c>
      <c r="LM266" s="51">
        <v>2.0076638422272357E-2</v>
      </c>
      <c r="LN266" s="51">
        <v>1.8311236201715181E-2</v>
      </c>
      <c r="LO266" s="51">
        <v>1.6560415877591092E-2</v>
      </c>
      <c r="LP266" s="51">
        <v>1.6621380896801267E-2</v>
      </c>
      <c r="LQ266" s="51">
        <v>1.2165789170231789E-2</v>
      </c>
      <c r="LR266" s="51">
        <v>1.8842710917824062E-2</v>
      </c>
      <c r="LS266" s="51">
        <v>2.5864796955877321E-2</v>
      </c>
      <c r="LT266" s="51">
        <v>7.7575617837156935E-3</v>
      </c>
      <c r="LU266" s="51">
        <v>3.1729371693746698E-2</v>
      </c>
      <c r="LV266" s="51">
        <v>1.5992110096215963E-2</v>
      </c>
      <c r="LW266" s="51">
        <v>6.3180135973547203E-3</v>
      </c>
      <c r="LX266" s="51">
        <v>7.4847164083986497E-3</v>
      </c>
      <c r="LY266" s="51">
        <v>2.4150823676562853E-2</v>
      </c>
      <c r="LZ266" s="51">
        <v>1.4064196965472056E-2</v>
      </c>
      <c r="MA266" s="51">
        <v>7.3423300327725496E-3</v>
      </c>
      <c r="MB266" s="51">
        <v>9.4270260042048793E-3</v>
      </c>
      <c r="MC266" s="51">
        <v>8.6451402080980882E-3</v>
      </c>
      <c r="MD266" s="51">
        <v>7.9920475277621764E-3</v>
      </c>
      <c r="ME266" s="51">
        <v>4.4151649522952462E-3</v>
      </c>
      <c r="MF266" s="51">
        <v>3.2851480879095719E-3</v>
      </c>
      <c r="MG266" s="51">
        <v>8.6279803642454883E-3</v>
      </c>
      <c r="MH266" s="51">
        <v>8.3381418691485121E-3</v>
      </c>
      <c r="MI266" s="51">
        <v>5.8567817364850753E-3</v>
      </c>
      <c r="MJ266" s="51">
        <v>1.1874496960131499E-2</v>
      </c>
      <c r="MK266" s="51">
        <v>1.0747662820300884E-2</v>
      </c>
      <c r="ML266" s="51">
        <v>2.8348287717367971E-4</v>
      </c>
      <c r="MM266" s="369">
        <v>1.7830226420695209E-2</v>
      </c>
      <c r="MN266" s="369">
        <v>7.940905483391613E-3</v>
      </c>
      <c r="MO266" s="369">
        <v>3.1000143271913819E-2</v>
      </c>
      <c r="MP266" s="369">
        <v>2.5750075199258139E-2</v>
      </c>
      <c r="MQ266" s="369">
        <v>3.6179793237279566E-2</v>
      </c>
      <c r="MR266" s="369">
        <v>2.1047430532608536E-2</v>
      </c>
      <c r="MS266" s="369">
        <v>1.8930127914435189E-2</v>
      </c>
      <c r="MT266" s="369">
        <v>1.3413706836409299E-2</v>
      </c>
      <c r="MU266" s="369">
        <v>2.2071760960174193E-2</v>
      </c>
      <c r="MV266" s="369">
        <v>2.125152819946077E-2</v>
      </c>
      <c r="MW266" s="369">
        <v>1.9447513835350306E-2</v>
      </c>
      <c r="MX266" s="369">
        <v>1.7297004148624829E-2</v>
      </c>
      <c r="MY266" s="369">
        <v>1.7734982901352721E-2</v>
      </c>
      <c r="MZ266" s="369">
        <v>1.3301857789931372E-2</v>
      </c>
      <c r="NA266" s="369">
        <v>1.9000799220004725E-2</v>
      </c>
      <c r="NB266" s="369">
        <v>2.5903340610103472E-2</v>
      </c>
      <c r="NC266" s="369">
        <v>7.7002263779656112E-3</v>
      </c>
      <c r="ND266" s="369">
        <v>3.2832902815466955E-2</v>
      </c>
      <c r="NE266" s="369">
        <v>1.548571701009461E-2</v>
      </c>
      <c r="NF266" s="369">
        <v>6.3203289959254498E-3</v>
      </c>
      <c r="NG266" s="369">
        <v>7.2401348727340661E-3</v>
      </c>
      <c r="NH266" s="369">
        <v>2.5049325519791041E-2</v>
      </c>
      <c r="NI266" s="369">
        <v>1.4649677111809523E-2</v>
      </c>
      <c r="NJ266" s="369">
        <v>7.9666713706887E-3</v>
      </c>
      <c r="NK266" s="369">
        <v>9.9918813674942687E-3</v>
      </c>
      <c r="NL266" s="369">
        <v>8.7507922243413201E-3</v>
      </c>
      <c r="NM266" s="369">
        <v>8.7505786540257573E-3</v>
      </c>
      <c r="NN266" s="369">
        <v>4.5622015129117696E-3</v>
      </c>
      <c r="NO266" s="369">
        <v>3.3345784185047894E-3</v>
      </c>
      <c r="NP266" s="369">
        <v>8.5300037571433927E-3</v>
      </c>
      <c r="NQ266" s="369">
        <v>8.3135080177012162E-3</v>
      </c>
      <c r="NR266" s="369">
        <v>6.2177858198999292E-3</v>
      </c>
      <c r="NS266" s="369">
        <v>1.3076211355012293E-2</v>
      </c>
      <c r="NT266" s="369">
        <v>1.1321932627691947E-2</v>
      </c>
      <c r="NU266" s="369">
        <v>2.495460915914173E-4</v>
      </c>
      <c r="NV266" s="51">
        <v>1.7489644849208268E-2</v>
      </c>
      <c r="NW266" s="51">
        <v>7.3144041471846673E-3</v>
      </c>
      <c r="NX266" s="51">
        <v>3.0157994843683016E-2</v>
      </c>
      <c r="NY266" s="51">
        <v>2.3509810496306557E-2</v>
      </c>
      <c r="NZ266" s="51">
        <v>3.2514527188997132E-2</v>
      </c>
      <c r="OA266" s="51">
        <v>2.0234677229948914E-2</v>
      </c>
      <c r="OB266" s="51">
        <v>1.8784986181535301E-2</v>
      </c>
      <c r="OC266" s="51">
        <v>1.3211112870882634E-2</v>
      </c>
      <c r="OD266" s="51">
        <v>2.154377144383865E-2</v>
      </c>
      <c r="OE266" s="51">
        <v>2.0527795233012649E-2</v>
      </c>
      <c r="OF266" s="51">
        <v>1.8937572077278482E-2</v>
      </c>
      <c r="OG266" s="51">
        <v>1.6531858057512592E-2</v>
      </c>
      <c r="OH266" s="51">
        <v>1.7060348910592469E-2</v>
      </c>
      <c r="OI266" s="51">
        <v>1.2419253673807274E-2</v>
      </c>
      <c r="OJ266" s="51">
        <v>1.854132018208042E-2</v>
      </c>
      <c r="OK266" s="51">
        <v>2.6187782240231123E-2</v>
      </c>
      <c r="OL266" s="51">
        <v>7.5973177160372453E-3</v>
      </c>
      <c r="OM266" s="51">
        <v>3.2488709339559413E-2</v>
      </c>
      <c r="ON266" s="51">
        <v>1.4698323917197555E-2</v>
      </c>
      <c r="OO266" s="51">
        <v>6.1819216172317891E-3</v>
      </c>
      <c r="OP266" s="51">
        <v>7.073793875753652E-3</v>
      </c>
      <c r="OQ266" s="51">
        <v>2.4792385327400759E-2</v>
      </c>
      <c r="OR266" s="51">
        <v>1.4342693144013409E-2</v>
      </c>
      <c r="OS266" s="51">
        <v>7.8150085445322925E-3</v>
      </c>
      <c r="OT266" s="51">
        <v>9.7182756852874329E-3</v>
      </c>
      <c r="OU266" s="51">
        <v>8.8879650831475698E-3</v>
      </c>
      <c r="OV266" s="51">
        <v>8.5124336784332955E-3</v>
      </c>
      <c r="OW266" s="51">
        <v>4.393048453755077E-3</v>
      </c>
      <c r="OX266" s="51">
        <v>3.43017088595452E-3</v>
      </c>
      <c r="OY266" s="51">
        <v>8.199643020510794E-3</v>
      </c>
      <c r="OZ266" s="51">
        <v>8.2737643913868165E-3</v>
      </c>
      <c r="PA266" s="51">
        <v>6.3098527878870164E-3</v>
      </c>
      <c r="PB266" s="51">
        <v>1.32903864505755E-2</v>
      </c>
      <c r="PC266" s="51">
        <v>1.136056242253876E-2</v>
      </c>
      <c r="PD266" s="51">
        <v>4.3408126860001133E-4</v>
      </c>
      <c r="PE266" s="369">
        <v>1.6133124710973001E-2</v>
      </c>
      <c r="PF266" s="369">
        <v>6.7132477440993502E-3</v>
      </c>
      <c r="PG266" s="369">
        <v>2.7997004561716877E-2</v>
      </c>
      <c r="PH266" s="369">
        <v>2.0883188515713295E-2</v>
      </c>
      <c r="PI266" s="369">
        <v>2.7754859872560447E-2</v>
      </c>
      <c r="PJ266" s="369">
        <v>1.8010695481518992E-2</v>
      </c>
      <c r="PK266" s="369">
        <v>1.710606645111714E-2</v>
      </c>
      <c r="PL266" s="369">
        <v>1.4761809340667564E-2</v>
      </c>
      <c r="PM266" s="369">
        <v>2.0127129650737562E-2</v>
      </c>
      <c r="PN266" s="369">
        <v>1.8568452896509054E-2</v>
      </c>
      <c r="PO266" s="369">
        <v>1.65151682250258E-2</v>
      </c>
      <c r="PP266" s="369">
        <v>1.5307704015868931E-2</v>
      </c>
      <c r="PQ266" s="369">
        <v>1.4832494353453749E-2</v>
      </c>
      <c r="PR266" s="369">
        <v>1.062578071437353E-2</v>
      </c>
      <c r="PS266" s="369">
        <v>1.6704468019111834E-2</v>
      </c>
      <c r="PT266" s="369">
        <v>2.5282367872560246E-2</v>
      </c>
      <c r="PU266" s="369">
        <v>7.2047521528583172E-3</v>
      </c>
      <c r="PV266" s="369">
        <v>2.8018899627563595E-2</v>
      </c>
      <c r="PW266" s="369">
        <v>1.4620505279793887E-2</v>
      </c>
      <c r="PX266" s="369">
        <v>5.786473581659758E-3</v>
      </c>
      <c r="PY266" s="369">
        <v>6.8793790602354439E-3</v>
      </c>
      <c r="PZ266" s="369">
        <v>2.3560083730066388E-2</v>
      </c>
      <c r="QA266" s="369">
        <v>1.3821276244211776E-2</v>
      </c>
      <c r="QB266" s="369">
        <v>6.4118035497285914E-3</v>
      </c>
      <c r="QC266" s="369">
        <v>9.5118729404933388E-3</v>
      </c>
      <c r="QD266" s="369">
        <v>8.5861533559394645E-3</v>
      </c>
      <c r="QE266" s="369">
        <v>7.8940860211878742E-3</v>
      </c>
      <c r="QF266" s="369">
        <v>4.3753277832856508E-3</v>
      </c>
      <c r="QG266" s="369">
        <v>3.2859713377944599E-3</v>
      </c>
      <c r="QH266" s="369">
        <v>7.8954532126518859E-3</v>
      </c>
      <c r="QI266" s="369">
        <v>8.1316039167930922E-3</v>
      </c>
      <c r="QJ266" s="369">
        <v>5.7961845486604732E-3</v>
      </c>
      <c r="QK266" s="369">
        <v>1.2392851977172542E-2</v>
      </c>
      <c r="QL266" s="369">
        <v>1.0724519540793889E-2</v>
      </c>
      <c r="QM266" s="369">
        <v>3.3796158854396526E-4</v>
      </c>
      <c r="QN266" s="51">
        <v>1.6171249051162812E-2</v>
      </c>
      <c r="QO266" s="51">
        <v>5.9376686639299719E-3</v>
      </c>
      <c r="QP266" s="51">
        <v>2.8074364747689554E-2</v>
      </c>
      <c r="QQ266" s="51">
        <v>1.9688226395051092E-2</v>
      </c>
      <c r="QR266" s="51">
        <v>2.6027414181318743E-2</v>
      </c>
      <c r="QS266" s="51">
        <v>1.7860231264441705E-2</v>
      </c>
      <c r="QT266" s="51">
        <v>1.7099409037169888E-2</v>
      </c>
      <c r="QU266" s="51">
        <v>1.3022476678251974E-2</v>
      </c>
      <c r="QV266" s="51">
        <v>2.043648438170443E-2</v>
      </c>
      <c r="QW266" s="51">
        <v>1.8693694995815909E-2</v>
      </c>
      <c r="QX266" s="51">
        <v>1.6434735679014593E-2</v>
      </c>
      <c r="QY266" s="51">
        <v>1.561470927521446E-2</v>
      </c>
      <c r="QZ266" s="51">
        <v>1.4920341858255089E-2</v>
      </c>
      <c r="RA266" s="51">
        <v>1.0721517266295062E-2</v>
      </c>
      <c r="RB266" s="51">
        <v>1.7203276203318903E-2</v>
      </c>
      <c r="RC266" s="51">
        <v>2.4638086670714415E-2</v>
      </c>
      <c r="RD266" s="51">
        <v>6.9457768426496773E-3</v>
      </c>
      <c r="RE266" s="51">
        <v>2.5602704479126871E-2</v>
      </c>
      <c r="RF266" s="51">
        <v>1.4759319033901049E-2</v>
      </c>
      <c r="RG266" s="51">
        <v>5.8433011473607655E-3</v>
      </c>
      <c r="RH266" s="51">
        <v>6.8772649159699675E-3</v>
      </c>
      <c r="RI266" s="51">
        <v>2.368346627036174E-2</v>
      </c>
      <c r="RJ266" s="51">
        <v>1.37729663731803E-2</v>
      </c>
      <c r="RK266" s="51">
        <v>5.891801499307129E-3</v>
      </c>
      <c r="RL266" s="51">
        <v>9.3601036976117217E-3</v>
      </c>
      <c r="RM266" s="51">
        <v>9.0373957265983233E-3</v>
      </c>
      <c r="RN266" s="51">
        <v>7.7821328387095799E-3</v>
      </c>
      <c r="RO266" s="51">
        <v>4.7353353822861778E-3</v>
      </c>
      <c r="RP266" s="51">
        <v>2.8635576917658756E-3</v>
      </c>
      <c r="RQ266" s="51">
        <v>7.8446482039814663E-3</v>
      </c>
      <c r="RR266" s="51">
        <v>7.8372293159631127E-3</v>
      </c>
      <c r="RS266" s="51">
        <v>5.7312643071871132E-3</v>
      </c>
      <c r="RT266" s="51">
        <v>1.240348897078573E-2</v>
      </c>
      <c r="RU266" s="51">
        <v>1.0668591390142684E-2</v>
      </c>
      <c r="RV266" s="51">
        <v>1.6319811068844588E-4</v>
      </c>
      <c r="RW266" s="369">
        <v>1.6027539453363673E-2</v>
      </c>
      <c r="RX266" s="369">
        <v>6.134089885100359E-3</v>
      </c>
      <c r="RY266" s="369">
        <v>2.7178162015234673E-2</v>
      </c>
      <c r="RZ266" s="369">
        <v>1.8723791040365357E-2</v>
      </c>
      <c r="SA266" s="369">
        <v>2.4238536832118705E-2</v>
      </c>
      <c r="SB266" s="369">
        <v>1.756402894706444E-2</v>
      </c>
      <c r="SC266" s="369">
        <v>1.7439355751151367E-2</v>
      </c>
      <c r="SD266" s="369">
        <v>1.9087151666908515E-2</v>
      </c>
      <c r="SE266" s="369">
        <v>1.973429945901686E-2</v>
      </c>
      <c r="SF266" s="369">
        <v>1.8557040433939766E-2</v>
      </c>
      <c r="SG266" s="369">
        <v>1.6597390163194663E-2</v>
      </c>
      <c r="SH266" s="369">
        <v>1.5801628253922138E-2</v>
      </c>
      <c r="SI266" s="369">
        <v>1.5570651164602935E-2</v>
      </c>
      <c r="SJ266" s="369">
        <v>1.11883187458217E-2</v>
      </c>
      <c r="SK266" s="369">
        <v>1.8384410951702127E-2</v>
      </c>
      <c r="SL266" s="369">
        <v>2.4130112296725421E-2</v>
      </c>
      <c r="SM266" s="369">
        <v>7.5281152177133761E-3</v>
      </c>
      <c r="SN266" s="369">
        <v>2.4035867314278907E-2</v>
      </c>
      <c r="SO266" s="369">
        <v>1.5075497317897592E-2</v>
      </c>
      <c r="SP266" s="369">
        <v>5.5742732837947727E-3</v>
      </c>
      <c r="SQ266" s="369">
        <v>6.7569908456637327E-3</v>
      </c>
      <c r="SR266" s="369">
        <v>2.3248040121901559E-2</v>
      </c>
      <c r="SS266" s="369">
        <v>1.4256952920139416E-2</v>
      </c>
      <c r="ST266" s="369">
        <v>6.6495444124928171E-3</v>
      </c>
      <c r="SU266" s="369">
        <v>1.0164347231966304E-2</v>
      </c>
      <c r="SV266" s="369">
        <v>9.7892365545683754E-3</v>
      </c>
      <c r="SW266" s="369">
        <v>7.8640396207661691E-3</v>
      </c>
      <c r="SX266" s="369">
        <v>4.4123058174273498E-3</v>
      </c>
      <c r="SY266" s="369">
        <v>2.7273949735707416E-3</v>
      </c>
      <c r="SZ266" s="369">
        <v>8.0754773009605318E-3</v>
      </c>
      <c r="TA266" s="369">
        <v>8.0176913707222346E-3</v>
      </c>
      <c r="TB266" s="369">
        <v>5.7276887012411024E-3</v>
      </c>
      <c r="TC266" s="369">
        <v>1.2315184067899741E-2</v>
      </c>
      <c r="TD266" s="369">
        <v>1.0605490954504587E-2</v>
      </c>
      <c r="TE266" s="369">
        <v>1.2739561414049899E-4</v>
      </c>
    </row>
    <row r="267" spans="1:525" x14ac:dyDescent="0.3">
      <c r="A267" s="369">
        <v>1.354728645213506E-3</v>
      </c>
      <c r="B267" s="369">
        <v>3.5213091478787473E-3</v>
      </c>
      <c r="C267" s="369">
        <v>4.0145371620408975E-3</v>
      </c>
      <c r="D267" s="369">
        <v>4.2958289273183998E-3</v>
      </c>
      <c r="E267" s="369">
        <v>3.997176944443087E-3</v>
      </c>
      <c r="F267" s="369">
        <v>4.9301792602389595E-3</v>
      </c>
      <c r="G267" s="369">
        <v>5.6882689948764709E-3</v>
      </c>
      <c r="H267" s="369">
        <v>2.3478423743125525E-3</v>
      </c>
      <c r="I267" s="369">
        <v>5.375777759840915E-3</v>
      </c>
      <c r="J267" s="369">
        <v>5.7299735753017543E-3</v>
      </c>
      <c r="K267" s="369">
        <v>6.0126030197010377E-3</v>
      </c>
      <c r="L267" s="369">
        <v>5.0996186137141127E-3</v>
      </c>
      <c r="M267" s="369">
        <v>6.1642404389146465E-3</v>
      </c>
      <c r="N267" s="369">
        <v>6.7075453322536609E-3</v>
      </c>
      <c r="O267" s="369">
        <v>3.2250264558187354E-3</v>
      </c>
      <c r="P267" s="369">
        <v>4.6226292328064638E-3</v>
      </c>
      <c r="Q267" s="369">
        <v>4.9744460288554419E-3</v>
      </c>
      <c r="R267" s="369">
        <v>5.3704222400266649E-3</v>
      </c>
      <c r="S267" s="369">
        <v>6.8036105125880665E-3</v>
      </c>
      <c r="T267" s="369">
        <v>9.8526119704647197E-3</v>
      </c>
      <c r="U267" s="369">
        <v>6.3896331290762909E-3</v>
      </c>
      <c r="V267" s="369">
        <v>9.6582534723289315E-3</v>
      </c>
      <c r="W267" s="369">
        <v>7.7661242702245269E-3</v>
      </c>
      <c r="X267" s="369">
        <v>6.6593497625577645E-3</v>
      </c>
      <c r="Y267" s="369">
        <v>2.374487602331871E-2</v>
      </c>
      <c r="Z267" s="369">
        <v>1.9341348688092602E-2</v>
      </c>
      <c r="AA267" s="369">
        <v>4.9090344347803893E-3</v>
      </c>
      <c r="AB267" s="369">
        <v>1.0106225326916182E-2</v>
      </c>
      <c r="AC267" s="369">
        <v>2.3532814885871716E-3</v>
      </c>
      <c r="AD267" s="369">
        <v>1.3233358488006875E-2</v>
      </c>
      <c r="AE267" s="369">
        <v>8.8652657116897963E-3</v>
      </c>
      <c r="AF267" s="369">
        <v>6.078936659864584E-3</v>
      </c>
      <c r="AG267" s="369">
        <v>8.2689136226829184E-3</v>
      </c>
      <c r="AH267" s="369">
        <v>1.0868642555711207E-2</v>
      </c>
      <c r="AI267" s="369">
        <v>1.1013987528559014E-4</v>
      </c>
      <c r="AJ267" s="51">
        <v>1.3227607111687256E-3</v>
      </c>
      <c r="AK267" s="51">
        <v>3.6041367966792642E-3</v>
      </c>
      <c r="AL267" s="51">
        <v>3.7420637829820615E-3</v>
      </c>
      <c r="AM267" s="51">
        <v>4.2106683313374409E-3</v>
      </c>
      <c r="AN267" s="51">
        <v>3.9672469202519395E-3</v>
      </c>
      <c r="AO267" s="51">
        <v>5.1931350228467746E-3</v>
      </c>
      <c r="AP267" s="51">
        <v>5.5359487270632071E-3</v>
      </c>
      <c r="AQ267" s="51">
        <v>1.6942494351201967E-3</v>
      </c>
      <c r="AR267" s="51">
        <v>5.1613677378867084E-3</v>
      </c>
      <c r="AS267" s="51">
        <v>5.7718101369565811E-3</v>
      </c>
      <c r="AT267" s="51">
        <v>5.9388721906380362E-3</v>
      </c>
      <c r="AU267" s="51">
        <v>5.1286248621119678E-3</v>
      </c>
      <c r="AV267" s="51">
        <v>6.272457501703515E-3</v>
      </c>
      <c r="AW267" s="51">
        <v>6.6544447964279919E-3</v>
      </c>
      <c r="AX267" s="51">
        <v>3.168710795651313E-3</v>
      </c>
      <c r="AY267" s="51">
        <v>4.6169171638600444E-3</v>
      </c>
      <c r="AZ267" s="51">
        <v>4.6006599307695031E-3</v>
      </c>
      <c r="BA267" s="51">
        <v>5.0891272302979731E-3</v>
      </c>
      <c r="BB267" s="51">
        <v>6.5428279283688082E-3</v>
      </c>
      <c r="BC267" s="51">
        <v>9.5334334466144009E-3</v>
      </c>
      <c r="BD267" s="51">
        <v>6.2372074285840474E-3</v>
      </c>
      <c r="BE267" s="51">
        <v>9.8670323966278273E-3</v>
      </c>
      <c r="BF267" s="51">
        <v>7.9672178415826668E-3</v>
      </c>
      <c r="BG267" s="51">
        <v>6.224254693356958E-3</v>
      </c>
      <c r="BH267" s="51">
        <v>2.2643732423491981E-2</v>
      </c>
      <c r="BI267" s="51">
        <v>2.0280492429413918E-2</v>
      </c>
      <c r="BJ267" s="51">
        <v>7.9261179203823032E-3</v>
      </c>
      <c r="BK267" s="51">
        <v>1.0205138026151825E-2</v>
      </c>
      <c r="BL267" s="51">
        <v>2.345619941129595E-3</v>
      </c>
      <c r="BM267" s="51">
        <v>1.3618902114291726E-2</v>
      </c>
      <c r="BN267" s="51">
        <v>9.2208550558430472E-3</v>
      </c>
      <c r="BO267" s="51">
        <v>6.8544130738363643E-3</v>
      </c>
      <c r="BP267" s="51">
        <v>8.1996154709972902E-3</v>
      </c>
      <c r="BQ267" s="51">
        <v>1.1087528795816043E-2</v>
      </c>
      <c r="BR267" s="51">
        <v>1.0152001554839579E-4</v>
      </c>
      <c r="BS267" s="369">
        <v>1.3933126098808893E-3</v>
      </c>
      <c r="BT267" s="369">
        <v>3.6688449674399741E-3</v>
      </c>
      <c r="BU267" s="369">
        <v>4.1076092217098631E-3</v>
      </c>
      <c r="BV267" s="369">
        <v>4.4437662993946584E-3</v>
      </c>
      <c r="BW267" s="369">
        <v>4.0551006990838488E-3</v>
      </c>
      <c r="BX267" s="369">
        <v>5.2950868549983855E-3</v>
      </c>
      <c r="BY267" s="369">
        <v>5.6674793897550828E-3</v>
      </c>
      <c r="BZ267" s="369">
        <v>1.8186091265461014E-3</v>
      </c>
      <c r="CA267" s="369">
        <v>5.2024471011855294E-3</v>
      </c>
      <c r="CB267" s="369">
        <v>5.7787236548976903E-3</v>
      </c>
      <c r="CC267" s="369">
        <v>6.1726487518832087E-3</v>
      </c>
      <c r="CD267" s="369">
        <v>5.1463346530473816E-3</v>
      </c>
      <c r="CE267" s="369">
        <v>6.480890933591805E-3</v>
      </c>
      <c r="CF267" s="369">
        <v>6.7343408845827006E-3</v>
      </c>
      <c r="CG267" s="369">
        <v>3.3924314740143989E-3</v>
      </c>
      <c r="CH267" s="369">
        <v>4.5491260937473793E-3</v>
      </c>
      <c r="CI267" s="369">
        <v>4.8028140099667695E-3</v>
      </c>
      <c r="CJ267" s="369">
        <v>5.3242801711819113E-3</v>
      </c>
      <c r="CK267" s="369">
        <v>6.6803269052889682E-3</v>
      </c>
      <c r="CL267" s="369">
        <v>9.4997009238366997E-3</v>
      </c>
      <c r="CM267" s="369">
        <v>6.3124351217115227E-3</v>
      </c>
      <c r="CN267" s="369">
        <v>1.0172689545876917E-2</v>
      </c>
      <c r="CO267" s="369">
        <v>7.9169978376572928E-3</v>
      </c>
      <c r="CP267" s="369">
        <v>6.5665566775942553E-3</v>
      </c>
      <c r="CQ267" s="369">
        <v>2.288878294252961E-2</v>
      </c>
      <c r="CR267" s="369">
        <v>2.1706419124243086E-2</v>
      </c>
      <c r="CS267" s="369">
        <v>6.7538974255443576E-3</v>
      </c>
      <c r="CT267" s="369">
        <v>1.0056031200756573E-2</v>
      </c>
      <c r="CU267" s="369">
        <v>2.4455297296386031E-3</v>
      </c>
      <c r="CV267" s="369">
        <v>1.3811901588224701E-2</v>
      </c>
      <c r="CW267" s="369">
        <v>9.6238487615178166E-3</v>
      </c>
      <c r="CX267" s="369">
        <v>7.1924332175052784E-3</v>
      </c>
      <c r="CY267" s="369">
        <v>8.1055347385062312E-3</v>
      </c>
      <c r="CZ267" s="369">
        <v>1.1381746428081964E-2</v>
      </c>
      <c r="DA267" s="369">
        <v>8.6857783640631103E-5</v>
      </c>
      <c r="DB267" s="51">
        <v>1.3662800989912151E-3</v>
      </c>
      <c r="DC267" s="51">
        <v>3.8901290290300535E-3</v>
      </c>
      <c r="DD267" s="51">
        <v>4.0189403860953357E-3</v>
      </c>
      <c r="DE267" s="51">
        <v>4.433961005233019E-3</v>
      </c>
      <c r="DF267" s="51">
        <v>4.0783262077572812E-3</v>
      </c>
      <c r="DG267" s="51">
        <v>4.8366944936595845E-3</v>
      </c>
      <c r="DH267" s="51">
        <v>5.7305888524161602E-3</v>
      </c>
      <c r="DI267" s="51">
        <v>1.8452980077651418E-3</v>
      </c>
      <c r="DJ267" s="51">
        <v>5.1390084476783541E-3</v>
      </c>
      <c r="DK267" s="51">
        <v>5.6466835580338236E-3</v>
      </c>
      <c r="DL267" s="51">
        <v>5.9844130532495064E-3</v>
      </c>
      <c r="DM267" s="51">
        <v>5.0798138865643253E-3</v>
      </c>
      <c r="DN267" s="51">
        <v>6.4687665144563325E-3</v>
      </c>
      <c r="DO267" s="51">
        <v>6.389675062631172E-3</v>
      </c>
      <c r="DP267" s="51">
        <v>3.1624160469282247E-3</v>
      </c>
      <c r="DQ267" s="51">
        <v>4.7312162183910543E-3</v>
      </c>
      <c r="DR267" s="51">
        <v>4.9600006472798122E-3</v>
      </c>
      <c r="DS267" s="51">
        <v>5.0976052264809883E-3</v>
      </c>
      <c r="DT267" s="51">
        <v>6.428552214437752E-3</v>
      </c>
      <c r="DU267" s="51">
        <v>9.4214518400765404E-3</v>
      </c>
      <c r="DV267" s="51">
        <v>6.358219079194938E-3</v>
      </c>
      <c r="DW267" s="51">
        <v>1.0276975575468082E-2</v>
      </c>
      <c r="DX267" s="51">
        <v>8.1006813433858078E-3</v>
      </c>
      <c r="DY267" s="51">
        <v>5.8925543218138546E-3</v>
      </c>
      <c r="DZ267" s="51">
        <v>2.3136760508834248E-2</v>
      </c>
      <c r="EA267" s="51">
        <v>2.2437640656136182E-2</v>
      </c>
      <c r="EB267" s="51">
        <v>7.216053580754913E-3</v>
      </c>
      <c r="EC267" s="51">
        <v>1.0275617743550238E-2</v>
      </c>
      <c r="ED267" s="51">
        <v>2.7782007391448818E-3</v>
      </c>
      <c r="EE267" s="51">
        <v>1.3808084341834056E-2</v>
      </c>
      <c r="EF267" s="51">
        <v>1.0082381864140922E-2</v>
      </c>
      <c r="EG267" s="51">
        <v>7.5424127716299024E-3</v>
      </c>
      <c r="EH267" s="51">
        <v>8.5263236490538998E-3</v>
      </c>
      <c r="EI267" s="51">
        <v>1.1531445306622142E-2</v>
      </c>
      <c r="EJ267" s="51">
        <v>1.0646070553261262E-4</v>
      </c>
      <c r="EK267" s="369">
        <v>1.3591453836583546E-3</v>
      </c>
      <c r="EL267" s="369">
        <v>3.9302800857954259E-3</v>
      </c>
      <c r="EM267" s="369">
        <v>3.8958836418616764E-3</v>
      </c>
      <c r="EN267" s="369">
        <v>4.3685246797733595E-3</v>
      </c>
      <c r="EO267" s="369">
        <v>4.1240310436930988E-3</v>
      </c>
      <c r="EP267" s="369">
        <v>4.519559560771623E-3</v>
      </c>
      <c r="EQ267" s="369">
        <v>5.6643633217408141E-3</v>
      </c>
      <c r="ER267" s="369">
        <v>1.8022221629551065E-3</v>
      </c>
      <c r="ES267" s="369">
        <v>4.9164716787008737E-3</v>
      </c>
      <c r="ET267" s="369">
        <v>5.5901879511653591E-3</v>
      </c>
      <c r="EU267" s="369">
        <v>5.5835505560188903E-3</v>
      </c>
      <c r="EV267" s="369">
        <v>4.7723617029662765E-3</v>
      </c>
      <c r="EW267" s="369">
        <v>6.4344441494757678E-3</v>
      </c>
      <c r="EX267" s="369">
        <v>5.6762424864725148E-3</v>
      </c>
      <c r="EY267" s="369">
        <v>2.9405499217077511E-3</v>
      </c>
      <c r="EZ267" s="369">
        <v>4.1448022569978314E-3</v>
      </c>
      <c r="FA267" s="369">
        <v>6.3095742522392643E-3</v>
      </c>
      <c r="FB267" s="369">
        <v>4.8466613355993785E-3</v>
      </c>
      <c r="FC267" s="369">
        <v>6.0475979055619371E-3</v>
      </c>
      <c r="FD267" s="369">
        <v>9.4490510562229152E-3</v>
      </c>
      <c r="FE267" s="369">
        <v>6.3715453286098747E-3</v>
      </c>
      <c r="FF267" s="369">
        <v>1.0351515896930093E-2</v>
      </c>
      <c r="FG267" s="369">
        <v>8.1992588124808769E-3</v>
      </c>
      <c r="FH267" s="369">
        <v>5.33594291244911E-3</v>
      </c>
      <c r="FI267" s="369">
        <v>2.1096261852274742E-2</v>
      </c>
      <c r="FJ267" s="369">
        <v>2.0130372996191519E-2</v>
      </c>
      <c r="FK267" s="369">
        <v>8.478636700143545E-3</v>
      </c>
      <c r="FL267" s="369">
        <v>1.0031159744420556E-2</v>
      </c>
      <c r="FM267" s="369">
        <v>2.6537041999340201E-3</v>
      </c>
      <c r="FN267" s="369">
        <v>1.4195948251372959E-2</v>
      </c>
      <c r="FO267" s="369">
        <v>1.0841255446428518E-2</v>
      </c>
      <c r="FP267" s="369">
        <v>7.2929833977753936E-3</v>
      </c>
      <c r="FQ267" s="369">
        <v>8.3368768555000944E-3</v>
      </c>
      <c r="FR267" s="369">
        <v>1.1750373182653989E-2</v>
      </c>
      <c r="FS267" s="369">
        <v>1.1235389155867702E-4</v>
      </c>
      <c r="FT267" s="51">
        <v>1.305091302507176E-3</v>
      </c>
      <c r="FU267" s="51">
        <v>3.256477502073171E-3</v>
      </c>
      <c r="FV267" s="51">
        <v>3.7414876867153833E-3</v>
      </c>
      <c r="FW267" s="51">
        <v>4.122006305830702E-3</v>
      </c>
      <c r="FX267" s="51">
        <v>4.0100671991294074E-3</v>
      </c>
      <c r="FY267" s="51">
        <v>4.7156003272367901E-3</v>
      </c>
      <c r="FZ267" s="51">
        <v>5.6839485268859536E-3</v>
      </c>
      <c r="GA267" s="51">
        <v>1.1694494875112945E-3</v>
      </c>
      <c r="GB267" s="51">
        <v>4.3624032127928068E-3</v>
      </c>
      <c r="GC267" s="51">
        <v>5.4283481425946812E-3</v>
      </c>
      <c r="GD267" s="51">
        <v>5.2333108464712626E-3</v>
      </c>
      <c r="GE267" s="51">
        <v>4.4514511997482504E-3</v>
      </c>
      <c r="GF267" s="51">
        <v>5.9716179128463335E-3</v>
      </c>
      <c r="GG267" s="51">
        <v>5.0390961277187321E-3</v>
      </c>
      <c r="GH267" s="51">
        <v>2.8443220416992767E-3</v>
      </c>
      <c r="GI267" s="51">
        <v>4.1901106151710837E-3</v>
      </c>
      <c r="GJ267" s="51">
        <v>6.6984020840816783E-3</v>
      </c>
      <c r="GK267" s="51">
        <v>4.4671252746795393E-3</v>
      </c>
      <c r="GL267" s="51">
        <v>5.890575835082108E-3</v>
      </c>
      <c r="GM267" s="51">
        <v>8.7000146320824895E-3</v>
      </c>
      <c r="GN267" s="51">
        <v>6.0078682001614703E-3</v>
      </c>
      <c r="GO267" s="51">
        <v>1.0101562337173258E-2</v>
      </c>
      <c r="GP267" s="51">
        <v>7.9080357659223801E-3</v>
      </c>
      <c r="GQ267" s="51">
        <v>4.1977472381505973E-3</v>
      </c>
      <c r="GR267" s="51">
        <v>2.1369964155710026E-2</v>
      </c>
      <c r="GS267" s="51">
        <v>1.8732512374635319E-2</v>
      </c>
      <c r="GT267" s="51">
        <v>8.6453927409901182E-3</v>
      </c>
      <c r="GU267" s="51">
        <v>9.3738417525293365E-3</v>
      </c>
      <c r="GV267" s="51">
        <v>2.603456627764959E-3</v>
      </c>
      <c r="GW267" s="51">
        <v>1.4047896351814498E-2</v>
      </c>
      <c r="GX267" s="51">
        <v>1.0532549614503952E-2</v>
      </c>
      <c r="GY267" s="51">
        <v>6.7136162224140667E-3</v>
      </c>
      <c r="GZ267" s="51">
        <v>8.2600502594715516E-3</v>
      </c>
      <c r="HA267" s="51">
        <v>1.1826296166526085E-2</v>
      </c>
      <c r="HB267" s="51">
        <v>7.6382196656027537E-5</v>
      </c>
      <c r="HC267" s="369">
        <v>1.2976341555959729E-3</v>
      </c>
      <c r="HD267" s="369">
        <v>3.2719419075402938E-3</v>
      </c>
      <c r="HE267" s="369">
        <v>3.6741860998116336E-3</v>
      </c>
      <c r="HF267" s="369">
        <v>4.2376965521984302E-3</v>
      </c>
      <c r="HG267" s="369">
        <v>4.0178724434612812E-3</v>
      </c>
      <c r="HH267" s="369">
        <v>4.7019788392439763E-3</v>
      </c>
      <c r="HI267" s="369">
        <v>5.963943002394459E-3</v>
      </c>
      <c r="HJ267" s="369">
        <v>1.2229888932419409E-3</v>
      </c>
      <c r="HK267" s="369">
        <v>4.4288254824517252E-3</v>
      </c>
      <c r="HL267" s="369">
        <v>5.6360891616935105E-3</v>
      </c>
      <c r="HM267" s="369">
        <v>5.3838448929789673E-3</v>
      </c>
      <c r="HN267" s="369">
        <v>4.5539999164722093E-3</v>
      </c>
      <c r="HO267" s="369">
        <v>6.0756212623916126E-3</v>
      </c>
      <c r="HP267" s="369">
        <v>5.1933979491718711E-3</v>
      </c>
      <c r="HQ267" s="369">
        <v>2.8571787915800673E-3</v>
      </c>
      <c r="HR267" s="369">
        <v>4.1747481122455547E-3</v>
      </c>
      <c r="HS267" s="369">
        <v>9.2650711953694651E-3</v>
      </c>
      <c r="HT267" s="369">
        <v>4.4320480195332327E-3</v>
      </c>
      <c r="HU267" s="369">
        <v>5.8701482697195283E-3</v>
      </c>
      <c r="HV267" s="369">
        <v>8.4682357523308566E-3</v>
      </c>
      <c r="HW267" s="369">
        <v>5.7870234484612296E-3</v>
      </c>
      <c r="HX267" s="369">
        <v>9.9609633090147181E-3</v>
      </c>
      <c r="HY267" s="369">
        <v>7.934148553108122E-3</v>
      </c>
      <c r="HZ267" s="369">
        <v>4.0075105587279707E-3</v>
      </c>
      <c r="IA267" s="369">
        <v>2.3574098279000921E-2</v>
      </c>
      <c r="IB267" s="369">
        <v>1.783549944681026E-2</v>
      </c>
      <c r="IC267" s="369">
        <v>8.9414682482478695E-3</v>
      </c>
      <c r="ID267" s="369">
        <v>9.27104348429722E-3</v>
      </c>
      <c r="IE267" s="369">
        <v>2.4815919371845487E-3</v>
      </c>
      <c r="IF267" s="369">
        <v>1.3541387379821851E-2</v>
      </c>
      <c r="IG267" s="369">
        <v>1.0473248306587324E-2</v>
      </c>
      <c r="IH267" s="369">
        <v>6.3100260132829614E-3</v>
      </c>
      <c r="II267" s="369">
        <v>8.0021833809470928E-3</v>
      </c>
      <c r="IJ267" s="369">
        <v>1.1776789452170673E-2</v>
      </c>
      <c r="IK267" s="369">
        <v>7.1338939077204996E-5</v>
      </c>
      <c r="IL267" s="51">
        <v>1.3171455414624808E-3</v>
      </c>
      <c r="IM267" s="51">
        <v>3.0713246390977602E-3</v>
      </c>
      <c r="IN267" s="51">
        <v>3.784409459555499E-3</v>
      </c>
      <c r="IO267" s="51">
        <v>4.3721215929498451E-3</v>
      </c>
      <c r="IP267" s="51">
        <v>4.1480859965696525E-3</v>
      </c>
      <c r="IQ267" s="51">
        <v>4.8277002625875184E-3</v>
      </c>
      <c r="IR267" s="51">
        <v>6.341092386066307E-3</v>
      </c>
      <c r="IS267" s="51">
        <v>1.3225675265102935E-3</v>
      </c>
      <c r="IT267" s="51">
        <v>4.397792260235971E-3</v>
      </c>
      <c r="IU267" s="51">
        <v>5.7670504480186345E-3</v>
      </c>
      <c r="IV267" s="51">
        <v>5.5195518074849133E-3</v>
      </c>
      <c r="IW267" s="51">
        <v>4.5867075576199665E-3</v>
      </c>
      <c r="IX267" s="51">
        <v>6.1636532269101606E-3</v>
      </c>
      <c r="IY267" s="51">
        <v>5.0052418864832346E-3</v>
      </c>
      <c r="IZ267" s="51">
        <v>2.751196788163789E-3</v>
      </c>
      <c r="JA267" s="51">
        <v>3.786206049462029E-3</v>
      </c>
      <c r="JB267" s="51">
        <v>5.5655455724898566E-3</v>
      </c>
      <c r="JC267" s="51">
        <v>4.4312640411253157E-3</v>
      </c>
      <c r="JD267" s="51">
        <v>5.7485857859035311E-3</v>
      </c>
      <c r="JE267" s="51">
        <v>8.4364446326286244E-3</v>
      </c>
      <c r="JF267" s="51">
        <v>5.7677692081460402E-3</v>
      </c>
      <c r="JG267" s="51">
        <v>1.0409225830534684E-2</v>
      </c>
      <c r="JH267" s="51">
        <v>7.5537071716854486E-3</v>
      </c>
      <c r="JI267" s="51">
        <v>4.019906080786945E-3</v>
      </c>
      <c r="JJ267" s="51">
        <v>2.1137734093067306E-2</v>
      </c>
      <c r="JK267" s="51">
        <v>1.6788923025547544E-2</v>
      </c>
      <c r="JL267" s="51">
        <v>9.4378950665436352E-3</v>
      </c>
      <c r="JM267" s="51">
        <v>9.4750186788368756E-3</v>
      </c>
      <c r="JN267" s="51">
        <v>2.5054753228010828E-3</v>
      </c>
      <c r="JO267" s="51">
        <v>1.4147086799668491E-2</v>
      </c>
      <c r="JP267" s="51">
        <v>1.0758873522299829E-2</v>
      </c>
      <c r="JQ267" s="51">
        <v>6.1456574491643252E-3</v>
      </c>
      <c r="JR267" s="51">
        <v>8.4962816823313525E-3</v>
      </c>
      <c r="JS267" s="51">
        <v>1.1799151925263696E-2</v>
      </c>
      <c r="JT267" s="51">
        <v>6.6658160542228462E-5</v>
      </c>
      <c r="JU267" s="369">
        <v>1.3594823820200649E-3</v>
      </c>
      <c r="JV267" s="369">
        <v>3.2047523005836165E-3</v>
      </c>
      <c r="JW267" s="369">
        <v>3.7667518617237666E-3</v>
      </c>
      <c r="JX267" s="369">
        <v>4.235921444284382E-3</v>
      </c>
      <c r="JY267" s="369">
        <v>4.262058478135853E-3</v>
      </c>
      <c r="JZ267" s="369">
        <v>4.7691388083509721E-3</v>
      </c>
      <c r="KA267" s="369">
        <v>6.0352003133528108E-3</v>
      </c>
      <c r="KB267" s="369">
        <v>1.0370375908050498E-3</v>
      </c>
      <c r="KC267" s="369">
        <v>4.2002330469457973E-3</v>
      </c>
      <c r="KD267" s="369">
        <v>5.457482691692701E-3</v>
      </c>
      <c r="KE267" s="369">
        <v>5.2749761025612622E-3</v>
      </c>
      <c r="KF267" s="369">
        <v>4.4648986050369139E-3</v>
      </c>
      <c r="KG267" s="369">
        <v>5.6867303747682851E-3</v>
      </c>
      <c r="KH267" s="369">
        <v>4.5969628777126053E-3</v>
      </c>
      <c r="KI267" s="369">
        <v>2.7368898340461162E-3</v>
      </c>
      <c r="KJ267" s="369">
        <v>3.7627651384032879E-3</v>
      </c>
      <c r="KK267" s="369">
        <v>4.0227064021766306E-3</v>
      </c>
      <c r="KL267" s="369">
        <v>4.6023092145849164E-3</v>
      </c>
      <c r="KM267" s="369">
        <v>5.6930563506949567E-3</v>
      </c>
      <c r="KN267" s="369">
        <v>8.2577686309392388E-3</v>
      </c>
      <c r="KO267" s="369">
        <v>5.7097730686911348E-3</v>
      </c>
      <c r="KP267" s="369">
        <v>1.0463118967882136E-2</v>
      </c>
      <c r="KQ267" s="369">
        <v>7.9071258081922467E-3</v>
      </c>
      <c r="KR267" s="369">
        <v>4.3170835549631147E-3</v>
      </c>
      <c r="KS267" s="369">
        <v>2.2471256180546396E-2</v>
      </c>
      <c r="KT267" s="369">
        <v>1.7459806739096827E-2</v>
      </c>
      <c r="KU267" s="369">
        <v>9.6834652004649645E-3</v>
      </c>
      <c r="KV267" s="369">
        <v>9.7685670591037849E-3</v>
      </c>
      <c r="KW267" s="369">
        <v>2.4605807366918182E-3</v>
      </c>
      <c r="KX267" s="369">
        <v>1.4141206975466373E-2</v>
      </c>
      <c r="KY267" s="369">
        <v>1.1345095356826072E-2</v>
      </c>
      <c r="KZ267" s="369">
        <v>6.7965569074384504E-3</v>
      </c>
      <c r="LA267" s="369">
        <v>8.6685508070364209E-3</v>
      </c>
      <c r="LB267" s="369">
        <v>1.1662386844778683E-2</v>
      </c>
      <c r="LC267" s="369">
        <v>6.9635036484864548E-5</v>
      </c>
      <c r="LD267" s="51">
        <v>1.4038856891931959E-3</v>
      </c>
      <c r="LE267" s="51">
        <v>3.4221189550072777E-3</v>
      </c>
      <c r="LF267" s="51">
        <v>3.8138725847668932E-3</v>
      </c>
      <c r="LG267" s="51">
        <v>4.1389823729825652E-3</v>
      </c>
      <c r="LH267" s="51">
        <v>4.4541081723191486E-3</v>
      </c>
      <c r="LI267" s="51">
        <v>4.494650133703414E-3</v>
      </c>
      <c r="LJ267" s="51">
        <v>5.7041226910616721E-3</v>
      </c>
      <c r="LK267" s="51">
        <v>1.0355252331515268E-3</v>
      </c>
      <c r="LL267" s="51">
        <v>3.9725765869245595E-3</v>
      </c>
      <c r="LM267" s="51">
        <v>5.0827802081505188E-3</v>
      </c>
      <c r="LN267" s="51">
        <v>5.0653307772864911E-3</v>
      </c>
      <c r="LO267" s="51">
        <v>4.0935554419529426E-3</v>
      </c>
      <c r="LP267" s="51">
        <v>5.4305225455228978E-3</v>
      </c>
      <c r="LQ267" s="51">
        <v>4.2193792672449455E-3</v>
      </c>
      <c r="LR267" s="51">
        <v>2.6669089067698441E-3</v>
      </c>
      <c r="LS267" s="51">
        <v>3.5928027346483712E-3</v>
      </c>
      <c r="LT267" s="51">
        <v>3.2027490252367536E-3</v>
      </c>
      <c r="LU267" s="51">
        <v>4.7083131520871584E-3</v>
      </c>
      <c r="LV267" s="51">
        <v>5.5966635035738831E-3</v>
      </c>
      <c r="LW267" s="51">
        <v>8.0271098571589681E-3</v>
      </c>
      <c r="LX267" s="51">
        <v>6.4085601933070759E-3</v>
      </c>
      <c r="LY267" s="51">
        <v>1.0555607591591212E-2</v>
      </c>
      <c r="LZ267" s="51">
        <v>7.8730961608119345E-3</v>
      </c>
      <c r="MA267" s="51">
        <v>4.0857899904542076E-3</v>
      </c>
      <c r="MB267" s="51">
        <v>1.8842469924377041E-2</v>
      </c>
      <c r="MC267" s="51">
        <v>1.9485368774134437E-2</v>
      </c>
      <c r="MD267" s="51">
        <v>1.0323600911515724E-2</v>
      </c>
      <c r="ME267" s="51">
        <v>1.0469928506342418E-2</v>
      </c>
      <c r="MF267" s="51">
        <v>2.9663878363754854E-3</v>
      </c>
      <c r="MG267" s="51">
        <v>1.4174288025279154E-2</v>
      </c>
      <c r="MH267" s="51">
        <v>1.1814843605594049E-2</v>
      </c>
      <c r="MI267" s="51">
        <v>8.0088302340866994E-3</v>
      </c>
      <c r="MJ267" s="51">
        <v>9.0225697704544063E-3</v>
      </c>
      <c r="MK267" s="51">
        <v>1.1807013681725476E-2</v>
      </c>
      <c r="ML267" s="51">
        <v>7.7114460652292929E-5</v>
      </c>
      <c r="MM267" s="369">
        <v>1.4441783195390946E-3</v>
      </c>
      <c r="MN267" s="369">
        <v>3.1526909291558036E-3</v>
      </c>
      <c r="MO267" s="369">
        <v>3.8632856813110572E-3</v>
      </c>
      <c r="MP267" s="369">
        <v>4.1761221470271517E-3</v>
      </c>
      <c r="MQ267" s="369">
        <v>4.6429942889053858E-3</v>
      </c>
      <c r="MR267" s="369">
        <v>4.1962051595913607E-3</v>
      </c>
      <c r="MS267" s="369">
        <v>5.4337179936044836E-3</v>
      </c>
      <c r="MT267" s="369">
        <v>1.0939055691396504E-3</v>
      </c>
      <c r="MU267" s="369">
        <v>3.9988729193075855E-3</v>
      </c>
      <c r="MV267" s="369">
        <v>4.9736071983175045E-3</v>
      </c>
      <c r="MW267" s="369">
        <v>5.1785763068737814E-3</v>
      </c>
      <c r="MX267" s="369">
        <v>4.1957394907628613E-3</v>
      </c>
      <c r="MY267" s="369">
        <v>5.2600579391131903E-3</v>
      </c>
      <c r="MZ267" s="369">
        <v>3.9362767780546214E-3</v>
      </c>
      <c r="NA267" s="369">
        <v>2.6263979637382784E-3</v>
      </c>
      <c r="NB267" s="369">
        <v>3.4627719498578095E-3</v>
      </c>
      <c r="NC267" s="369">
        <v>3.526231041066509E-3</v>
      </c>
      <c r="ND267" s="369">
        <v>4.8591396757139884E-3</v>
      </c>
      <c r="NE267" s="369">
        <v>5.3974631110337437E-3</v>
      </c>
      <c r="NF267" s="369">
        <v>7.5940018640635511E-3</v>
      </c>
      <c r="NG267" s="369">
        <v>6.7963104339844975E-3</v>
      </c>
      <c r="NH267" s="369">
        <v>1.0369620625160249E-2</v>
      </c>
      <c r="NI267" s="369">
        <v>7.9534857395682969E-3</v>
      </c>
      <c r="NJ267" s="369">
        <v>4.4589481208035233E-3</v>
      </c>
      <c r="NK267" s="369">
        <v>1.664797237875654E-2</v>
      </c>
      <c r="NL267" s="369">
        <v>2.114174052517321E-2</v>
      </c>
      <c r="NM267" s="369">
        <v>9.9747465672449399E-3</v>
      </c>
      <c r="NN267" s="369">
        <v>1.0536225697577015E-2</v>
      </c>
      <c r="NO267" s="369">
        <v>3.0320797038873829E-3</v>
      </c>
      <c r="NP267" s="369">
        <v>1.3480370509698253E-2</v>
      </c>
      <c r="NQ267" s="369">
        <v>1.1587131548003182E-2</v>
      </c>
      <c r="NR267" s="369">
        <v>8.6508882701726558E-3</v>
      </c>
      <c r="NS267" s="369">
        <v>8.828915501682898E-3</v>
      </c>
      <c r="NT267" s="369">
        <v>1.2054338235332694E-2</v>
      </c>
      <c r="NU267" s="369">
        <v>7.0864866549779677E-5</v>
      </c>
      <c r="NV267" s="51">
        <v>1.4815623499444238E-3</v>
      </c>
      <c r="NW267" s="51">
        <v>3.2565485070426762E-3</v>
      </c>
      <c r="NX267" s="51">
        <v>3.95929023706017E-3</v>
      </c>
      <c r="NY267" s="51">
        <v>3.9882572466945487E-3</v>
      </c>
      <c r="NZ267" s="51">
        <v>4.6056057125120837E-3</v>
      </c>
      <c r="OA267" s="51">
        <v>4.1647624530532631E-3</v>
      </c>
      <c r="OB267" s="51">
        <v>5.4545093627659143E-3</v>
      </c>
      <c r="OC267" s="51">
        <v>1.0355971028533451E-3</v>
      </c>
      <c r="OD267" s="51">
        <v>4.0192455176324346E-3</v>
      </c>
      <c r="OE267" s="51">
        <v>4.9215707396650576E-3</v>
      </c>
      <c r="OF267" s="51">
        <v>5.3091401548680381E-3</v>
      </c>
      <c r="OG267" s="51">
        <v>4.268034347419015E-3</v>
      </c>
      <c r="OH267" s="51">
        <v>5.1692519259616881E-3</v>
      </c>
      <c r="OI267" s="51">
        <v>3.7186295114092767E-3</v>
      </c>
      <c r="OJ267" s="51">
        <v>2.5853396071872569E-3</v>
      </c>
      <c r="OK267" s="51">
        <v>3.4954010377271881E-3</v>
      </c>
      <c r="OL267" s="51">
        <v>3.2550237609062726E-3</v>
      </c>
      <c r="OM267" s="51">
        <v>5.0431248568430414E-3</v>
      </c>
      <c r="ON267" s="51">
        <v>5.2308767309135248E-3</v>
      </c>
      <c r="OO267" s="51">
        <v>7.587990041874498E-3</v>
      </c>
      <c r="OP267" s="51">
        <v>6.6646572985886261E-3</v>
      </c>
      <c r="OQ267" s="51">
        <v>1.042174314503721E-2</v>
      </c>
      <c r="OR267" s="51">
        <v>7.7252757820785861E-3</v>
      </c>
      <c r="OS267" s="51">
        <v>4.264549723586193E-3</v>
      </c>
      <c r="OT267" s="51">
        <v>1.617126787835969E-2</v>
      </c>
      <c r="OU267" s="51">
        <v>2.0941348774332801E-2</v>
      </c>
      <c r="OV267" s="51">
        <v>9.5944482737137845E-3</v>
      </c>
      <c r="OW267" s="51">
        <v>1.0182118404630897E-2</v>
      </c>
      <c r="OX267" s="51">
        <v>2.8844091496977244E-3</v>
      </c>
      <c r="OY267" s="51">
        <v>1.3322508135286463E-2</v>
      </c>
      <c r="OZ267" s="51">
        <v>1.1401595771698345E-2</v>
      </c>
      <c r="PA267" s="51">
        <v>9.1589627663063878E-3</v>
      </c>
      <c r="PB267" s="51">
        <v>8.9743414299219976E-3</v>
      </c>
      <c r="PC267" s="51">
        <v>1.2271615526490105E-2</v>
      </c>
      <c r="PD267" s="51">
        <v>6.5028771096333623E-5</v>
      </c>
      <c r="PE267" s="369">
        <v>1.4862320074344414E-3</v>
      </c>
      <c r="PF267" s="369">
        <v>3.2811971686853578E-3</v>
      </c>
      <c r="PG267" s="369">
        <v>3.9224225889957602E-3</v>
      </c>
      <c r="PH267" s="369">
        <v>3.8174092984401223E-3</v>
      </c>
      <c r="PI267" s="369">
        <v>4.4102351953859862E-3</v>
      </c>
      <c r="PJ267" s="369">
        <v>4.0046317108096228E-3</v>
      </c>
      <c r="PK267" s="369">
        <v>5.1944249947286523E-3</v>
      </c>
      <c r="PL267" s="369">
        <v>1.0950352989746485E-3</v>
      </c>
      <c r="PM267" s="369">
        <v>3.9169021546489177E-3</v>
      </c>
      <c r="PN267" s="369">
        <v>4.4716209451245497E-3</v>
      </c>
      <c r="PO267" s="369">
        <v>5.322132099457871E-3</v>
      </c>
      <c r="PP267" s="369">
        <v>4.2017287901593738E-3</v>
      </c>
      <c r="PQ267" s="369">
        <v>4.8721924988636683E-3</v>
      </c>
      <c r="PR267" s="369">
        <v>3.4446657200254364E-3</v>
      </c>
      <c r="PS267" s="369">
        <v>2.510408560734252E-3</v>
      </c>
      <c r="PT267" s="369">
        <v>3.4258097715420977E-3</v>
      </c>
      <c r="PU267" s="369">
        <v>3.0426431241953916E-3</v>
      </c>
      <c r="PV267" s="369">
        <v>5.0387726337950698E-3</v>
      </c>
      <c r="PW267" s="369">
        <v>5.0669541573804535E-3</v>
      </c>
      <c r="PX267" s="369">
        <v>7.4168190979668844E-3</v>
      </c>
      <c r="PY267" s="369">
        <v>5.8442489139426375E-3</v>
      </c>
      <c r="PZ267" s="369">
        <v>9.9030409678551156E-3</v>
      </c>
      <c r="QA267" s="369">
        <v>7.545045387306353E-3</v>
      </c>
      <c r="QB267" s="369">
        <v>4.0489282982829932E-3</v>
      </c>
      <c r="QC267" s="369">
        <v>1.7915332517032943E-2</v>
      </c>
      <c r="QD267" s="369">
        <v>2.1727926007661415E-2</v>
      </c>
      <c r="QE267" s="369">
        <v>8.9330814270790135E-3</v>
      </c>
      <c r="QF267" s="369">
        <v>9.9923738610707483E-3</v>
      </c>
      <c r="QG267" s="369">
        <v>2.5621561152990155E-3</v>
      </c>
      <c r="QH267" s="369">
        <v>1.2551515787836828E-2</v>
      </c>
      <c r="QI267" s="369">
        <v>1.1296750204879866E-2</v>
      </c>
      <c r="QJ267" s="369">
        <v>9.3131769049719492E-3</v>
      </c>
      <c r="QK267" s="369">
        <v>8.4597843378404411E-3</v>
      </c>
      <c r="QL267" s="369">
        <v>1.199469368192271E-2</v>
      </c>
      <c r="QM267" s="369">
        <v>5.2457912032305509E-5</v>
      </c>
      <c r="QN267" s="51">
        <v>1.4879840161785794E-3</v>
      </c>
      <c r="QO267" s="51">
        <v>2.6570684558306387E-3</v>
      </c>
      <c r="QP267" s="51">
        <v>3.912829699796558E-3</v>
      </c>
      <c r="QQ267" s="51">
        <v>3.789712052020651E-3</v>
      </c>
      <c r="QR267" s="51">
        <v>4.4495704974162236E-3</v>
      </c>
      <c r="QS267" s="51">
        <v>3.7627197352431041E-3</v>
      </c>
      <c r="QT267" s="51">
        <v>4.9448868844463173E-3</v>
      </c>
      <c r="QU267" s="51">
        <v>8.6154313549884065E-4</v>
      </c>
      <c r="QV267" s="51">
        <v>3.8122185220727479E-3</v>
      </c>
      <c r="QW267" s="51">
        <v>4.2587410424555598E-3</v>
      </c>
      <c r="QX267" s="51">
        <v>5.1961673610994618E-3</v>
      </c>
      <c r="QY267" s="51">
        <v>4.0134926187401065E-3</v>
      </c>
      <c r="QZ267" s="51">
        <v>4.7116103269859572E-3</v>
      </c>
      <c r="RA267" s="51">
        <v>3.4563111371920616E-3</v>
      </c>
      <c r="RB267" s="51">
        <v>2.5382474037337678E-3</v>
      </c>
      <c r="RC267" s="51">
        <v>3.4656548136796678E-3</v>
      </c>
      <c r="RD267" s="51">
        <v>2.6517258925792056E-3</v>
      </c>
      <c r="RE267" s="51">
        <v>4.9533407024148282E-3</v>
      </c>
      <c r="RF267" s="51">
        <v>5.0734683765080073E-3</v>
      </c>
      <c r="RG267" s="51">
        <v>7.4811130738663733E-3</v>
      </c>
      <c r="RH267" s="51">
        <v>5.6702274043798975E-3</v>
      </c>
      <c r="RI267" s="51">
        <v>9.863310409751273E-3</v>
      </c>
      <c r="RJ267" s="51">
        <v>7.2839988503171143E-3</v>
      </c>
      <c r="RK267" s="51">
        <v>3.8200034887343106E-3</v>
      </c>
      <c r="RL267" s="51">
        <v>1.6683629627376344E-2</v>
      </c>
      <c r="RM267" s="51">
        <v>2.2277490267882574E-2</v>
      </c>
      <c r="RN267" s="51">
        <v>8.0321002847365854E-3</v>
      </c>
      <c r="RO267" s="51">
        <v>1.0669166859999416E-2</v>
      </c>
      <c r="RP267" s="51">
        <v>2.0137425138596473E-3</v>
      </c>
      <c r="RQ267" s="51">
        <v>1.2380898433533292E-2</v>
      </c>
      <c r="RR267" s="51">
        <v>1.09829291487991E-2</v>
      </c>
      <c r="RS267" s="51">
        <v>9.4121607512779749E-3</v>
      </c>
      <c r="RT267" s="51">
        <v>8.1039040189149116E-3</v>
      </c>
      <c r="RU267" s="51">
        <v>1.1879682874714102E-2</v>
      </c>
      <c r="RV267" s="51">
        <v>3.4195475473531499E-5</v>
      </c>
      <c r="RW267" s="369">
        <v>1.4690521664140607E-3</v>
      </c>
      <c r="RX267" s="369">
        <v>3.1019627898728219E-3</v>
      </c>
      <c r="RY267" s="369">
        <v>3.8941858925312755E-3</v>
      </c>
      <c r="RZ267" s="369">
        <v>3.7393924291418534E-3</v>
      </c>
      <c r="SA267" s="369">
        <v>4.3147375969431858E-3</v>
      </c>
      <c r="SB267" s="369">
        <v>3.6536745908712256E-3</v>
      </c>
      <c r="SC267" s="369">
        <v>4.6403727496378295E-3</v>
      </c>
      <c r="SD267" s="369">
        <v>1.1013234357915005E-3</v>
      </c>
      <c r="SE267" s="369">
        <v>3.7530932382846441E-3</v>
      </c>
      <c r="SF267" s="369">
        <v>4.2206945694375671E-3</v>
      </c>
      <c r="SG267" s="369">
        <v>5.3507531365520377E-3</v>
      </c>
      <c r="SH267" s="369">
        <v>3.994775240017452E-3</v>
      </c>
      <c r="SI267" s="369">
        <v>4.7125082603376844E-3</v>
      </c>
      <c r="SJ267" s="369">
        <v>3.2978825819141469E-3</v>
      </c>
      <c r="SK267" s="369">
        <v>2.4984117503193794E-3</v>
      </c>
      <c r="SL267" s="369">
        <v>3.3213697145066355E-3</v>
      </c>
      <c r="SM267" s="369">
        <v>2.888610380274242E-3</v>
      </c>
      <c r="SN267" s="369">
        <v>5.0580000696681731E-3</v>
      </c>
      <c r="SO267" s="369">
        <v>4.5818795195830169E-3</v>
      </c>
      <c r="SP267" s="369">
        <v>7.2186382197528091E-3</v>
      </c>
      <c r="SQ267" s="369">
        <v>5.3944061772929547E-3</v>
      </c>
      <c r="SR267" s="369">
        <v>9.8124748412074664E-3</v>
      </c>
      <c r="SS267" s="369">
        <v>7.5910323073983136E-3</v>
      </c>
      <c r="ST267" s="369">
        <v>3.9273486091183927E-3</v>
      </c>
      <c r="SU267" s="369">
        <v>1.5571168368611993E-2</v>
      </c>
      <c r="SV267" s="369">
        <v>2.2699421422459645E-2</v>
      </c>
      <c r="SW267" s="369">
        <v>6.8713090283470009E-3</v>
      </c>
      <c r="SX267" s="369">
        <v>1.0044071004483285E-2</v>
      </c>
      <c r="SY267" s="369">
        <v>1.9238198805785517E-3</v>
      </c>
      <c r="SZ267" s="369">
        <v>1.2362754194646906E-2</v>
      </c>
      <c r="TA267" s="369">
        <v>1.0701778786391452E-2</v>
      </c>
      <c r="TB267" s="369">
        <v>9.3194996926537835E-3</v>
      </c>
      <c r="TC267" s="369">
        <v>7.7818584273986503E-3</v>
      </c>
      <c r="TD267" s="369">
        <v>1.1192180700757228E-2</v>
      </c>
      <c r="TE267" s="369">
        <v>3.8052574516465916E-5</v>
      </c>
    </row>
    <row r="268" spans="1:525" x14ac:dyDescent="0.3">
      <c r="A268" s="369">
        <v>1.5013345892683149E-2</v>
      </c>
      <c r="B268" s="369">
        <v>2.861986419286229E-2</v>
      </c>
      <c r="C268" s="369">
        <v>2.1879232272131607E-2</v>
      </c>
      <c r="D268" s="369">
        <v>1.7814717032585897E-2</v>
      </c>
      <c r="E268" s="369">
        <v>2.1355013304885987E-2</v>
      </c>
      <c r="F268" s="369">
        <v>2.4763582393201478E-2</v>
      </c>
      <c r="G268" s="369">
        <v>1.8547711920431701E-2</v>
      </c>
      <c r="H268" s="369">
        <v>4.4260725931192714E-2</v>
      </c>
      <c r="I268" s="369">
        <v>2.0083519833693612E-2</v>
      </c>
      <c r="J268" s="369">
        <v>1.7202702744489717E-2</v>
      </c>
      <c r="K268" s="369">
        <v>3.5206393903702345E-2</v>
      </c>
      <c r="L268" s="369">
        <v>1.824284044348734E-2</v>
      </c>
      <c r="M268" s="369">
        <v>1.2582979001539702E-2</v>
      </c>
      <c r="N268" s="369">
        <v>1.0493793137266484E-2</v>
      </c>
      <c r="O268" s="369">
        <v>1.1947318639993798E-2</v>
      </c>
      <c r="P268" s="369">
        <v>1.8787034110517544E-2</v>
      </c>
      <c r="Q268" s="369">
        <v>2.6684865522244902E-2</v>
      </c>
      <c r="R268" s="369">
        <v>1.8504905526120483E-2</v>
      </c>
      <c r="S268" s="369">
        <v>1.3387590921909914E-2</v>
      </c>
      <c r="T268" s="369">
        <v>2.1758678425515009E-2</v>
      </c>
      <c r="U268" s="369">
        <v>1.1594397482398839E-2</v>
      </c>
      <c r="V268" s="369">
        <v>1.0605340346208069E-2</v>
      </c>
      <c r="W268" s="369">
        <v>4.1615695818950214E-2</v>
      </c>
      <c r="X268" s="369">
        <v>1.7631452334020865E-2</v>
      </c>
      <c r="Y268" s="369">
        <v>1.2113819271912995E-2</v>
      </c>
      <c r="Z268" s="369">
        <v>3.124446144862502E-2</v>
      </c>
      <c r="AA268" s="369">
        <v>1.1344004572920688E-2</v>
      </c>
      <c r="AB268" s="369">
        <v>7.0182309268990162E-3</v>
      </c>
      <c r="AC268" s="369">
        <v>1.9141186801571314E-3</v>
      </c>
      <c r="AD268" s="369">
        <v>7.3273762133011624E-3</v>
      </c>
      <c r="AE268" s="369">
        <v>1.1857319583737714E-2</v>
      </c>
      <c r="AF268" s="369">
        <v>9.7503704127491226E-3</v>
      </c>
      <c r="AG268" s="369">
        <v>7.9896930805584097E-3</v>
      </c>
      <c r="AH268" s="369">
        <v>1.1032050455530512E-2</v>
      </c>
      <c r="AI268" s="369">
        <v>7.2450854846822538E-4</v>
      </c>
      <c r="AJ268" s="51">
        <v>1.4085237710690448E-2</v>
      </c>
      <c r="AK268" s="51">
        <v>2.8348268358261861E-2</v>
      </c>
      <c r="AL268" s="51">
        <v>2.1751975516560752E-2</v>
      </c>
      <c r="AM268" s="51">
        <v>1.8012995331685596E-2</v>
      </c>
      <c r="AN268" s="51">
        <v>2.0785800251067181E-2</v>
      </c>
      <c r="AO268" s="51">
        <v>2.4492693802566693E-2</v>
      </c>
      <c r="AP268" s="51">
        <v>1.8201742515573299E-2</v>
      </c>
      <c r="AQ268" s="51">
        <v>3.451148901971883E-2</v>
      </c>
      <c r="AR268" s="51">
        <v>1.9670382488882941E-2</v>
      </c>
      <c r="AS268" s="51">
        <v>1.7302614061241939E-2</v>
      </c>
      <c r="AT268" s="51">
        <v>3.5508516834326029E-2</v>
      </c>
      <c r="AU268" s="51">
        <v>1.8200428693146857E-2</v>
      </c>
      <c r="AV268" s="51">
        <v>1.2442894604037729E-2</v>
      </c>
      <c r="AW268" s="51">
        <v>1.0059932696723915E-2</v>
      </c>
      <c r="AX268" s="51">
        <v>1.1796501013056737E-2</v>
      </c>
      <c r="AY268" s="51">
        <v>1.846794664890165E-2</v>
      </c>
      <c r="AZ268" s="51">
        <v>2.5318440619520585E-2</v>
      </c>
      <c r="BA268" s="51">
        <v>1.7791995153786596E-2</v>
      </c>
      <c r="BB268" s="51">
        <v>1.3866345201281084E-2</v>
      </c>
      <c r="BC268" s="51">
        <v>1.9203814171879465E-2</v>
      </c>
      <c r="BD268" s="51">
        <v>1.0743422139175965E-2</v>
      </c>
      <c r="BE268" s="51">
        <v>1.0300668263493842E-2</v>
      </c>
      <c r="BF268" s="51">
        <v>4.1911319469671054E-2</v>
      </c>
      <c r="BG268" s="51">
        <v>1.8771251388883248E-2</v>
      </c>
      <c r="BH268" s="51">
        <v>1.1453666676728494E-2</v>
      </c>
      <c r="BI268" s="51">
        <v>3.0931304852149778E-2</v>
      </c>
      <c r="BJ268" s="51">
        <v>9.7888314091331419E-3</v>
      </c>
      <c r="BK268" s="51">
        <v>6.4458520741019409E-3</v>
      </c>
      <c r="BL268" s="51">
        <v>1.7478334672090504E-3</v>
      </c>
      <c r="BM268" s="51">
        <v>6.9692955300780348E-3</v>
      </c>
      <c r="BN268" s="51">
        <v>1.168343065275404E-2</v>
      </c>
      <c r="BO268" s="51">
        <v>1.0080719088545692E-2</v>
      </c>
      <c r="BP268" s="51">
        <v>7.7330846818079047E-3</v>
      </c>
      <c r="BQ268" s="51">
        <v>9.9627339866556596E-3</v>
      </c>
      <c r="BR268" s="51">
        <v>7.3439464265774622E-4</v>
      </c>
      <c r="BS268" s="369">
        <v>1.427856163578967E-2</v>
      </c>
      <c r="BT268" s="369">
        <v>2.6867795279278371E-2</v>
      </c>
      <c r="BU268" s="369">
        <v>2.1946654433180984E-2</v>
      </c>
      <c r="BV268" s="369">
        <v>1.88226040619986E-2</v>
      </c>
      <c r="BW268" s="369">
        <v>2.0670427829537014E-2</v>
      </c>
      <c r="BX268" s="369">
        <v>2.4645721490826274E-2</v>
      </c>
      <c r="BY268" s="369">
        <v>1.8275755789192657E-2</v>
      </c>
      <c r="BZ268" s="369">
        <v>3.3057327770757948E-2</v>
      </c>
      <c r="CA268" s="369">
        <v>1.9756660845166182E-2</v>
      </c>
      <c r="CB268" s="369">
        <v>1.7226160268748899E-2</v>
      </c>
      <c r="CC268" s="369">
        <v>3.5024281036095006E-2</v>
      </c>
      <c r="CD268" s="369">
        <v>1.8104642659033547E-2</v>
      </c>
      <c r="CE268" s="369">
        <v>1.2171855673825251E-2</v>
      </c>
      <c r="CF268" s="369">
        <v>9.7497331738569271E-3</v>
      </c>
      <c r="CG268" s="369">
        <v>1.1806681319488078E-2</v>
      </c>
      <c r="CH268" s="369">
        <v>1.8251596747689506E-2</v>
      </c>
      <c r="CI268" s="369">
        <v>2.5850310810610955E-2</v>
      </c>
      <c r="CJ268" s="369">
        <v>1.7263856908367757E-2</v>
      </c>
      <c r="CK268" s="369">
        <v>1.3871964055989406E-2</v>
      </c>
      <c r="CL268" s="369">
        <v>1.8282186957847706E-2</v>
      </c>
      <c r="CM268" s="369">
        <v>1.0509660999230184E-2</v>
      </c>
      <c r="CN268" s="369">
        <v>9.9536254209331831E-3</v>
      </c>
      <c r="CO268" s="369">
        <v>4.1359346044582003E-2</v>
      </c>
      <c r="CP268" s="369">
        <v>1.8809557401924106E-2</v>
      </c>
      <c r="CQ268" s="369">
        <v>1.0495542941020206E-2</v>
      </c>
      <c r="CR268" s="369">
        <v>3.0631600884638475E-2</v>
      </c>
      <c r="CS268" s="369">
        <v>1.0356497190300639E-2</v>
      </c>
      <c r="CT268" s="369">
        <v>6.3080475901118056E-3</v>
      </c>
      <c r="CU268" s="369">
        <v>1.7762550756890659E-3</v>
      </c>
      <c r="CV268" s="369">
        <v>6.8020032507785542E-3</v>
      </c>
      <c r="CW268" s="369">
        <v>1.1474709666434905E-2</v>
      </c>
      <c r="CX268" s="369">
        <v>1.036781425030576E-2</v>
      </c>
      <c r="CY268" s="369">
        <v>7.6846369757206916E-3</v>
      </c>
      <c r="CZ268" s="369">
        <v>9.7948410922086039E-3</v>
      </c>
      <c r="DA268" s="369">
        <v>6.2832822927053869E-4</v>
      </c>
      <c r="DB268" s="51">
        <v>1.4114300065989103E-2</v>
      </c>
      <c r="DC268" s="51">
        <v>2.6584943357988819E-2</v>
      </c>
      <c r="DD268" s="51">
        <v>2.2092061886525991E-2</v>
      </c>
      <c r="DE268" s="51">
        <v>1.9609881106988032E-2</v>
      </c>
      <c r="DF268" s="51">
        <v>2.1015049246496754E-2</v>
      </c>
      <c r="DG268" s="51">
        <v>2.4845086903843006E-2</v>
      </c>
      <c r="DH268" s="51">
        <v>1.8394117141627839E-2</v>
      </c>
      <c r="DI268" s="51">
        <v>3.0921319620880204E-2</v>
      </c>
      <c r="DJ268" s="51">
        <v>1.955012481457883E-2</v>
      </c>
      <c r="DK268" s="51">
        <v>1.770473632628199E-2</v>
      </c>
      <c r="DL268" s="51">
        <v>3.3908695690582594E-2</v>
      </c>
      <c r="DM268" s="51">
        <v>1.8309214271928491E-2</v>
      </c>
      <c r="DN268" s="51">
        <v>1.2472324680480385E-2</v>
      </c>
      <c r="DO268" s="51">
        <v>9.4194471139093516E-3</v>
      </c>
      <c r="DP268" s="51">
        <v>1.1790779792551638E-2</v>
      </c>
      <c r="DQ268" s="51">
        <v>2.0086074637323491E-2</v>
      </c>
      <c r="DR268" s="51">
        <v>2.7062816315838699E-2</v>
      </c>
      <c r="DS268" s="51">
        <v>1.7339328400454514E-2</v>
      </c>
      <c r="DT268" s="51">
        <v>1.4413839512695722E-2</v>
      </c>
      <c r="DU268" s="51">
        <v>1.8017260189791572E-2</v>
      </c>
      <c r="DV268" s="51">
        <v>1.0734069972424886E-2</v>
      </c>
      <c r="DW268" s="51">
        <v>9.8792125979356767E-3</v>
      </c>
      <c r="DX268" s="51">
        <v>4.3937236660179624E-2</v>
      </c>
      <c r="DY268" s="51">
        <v>3.1319300124145508E-2</v>
      </c>
      <c r="DZ268" s="51">
        <v>1.2133258212155704E-2</v>
      </c>
      <c r="EA268" s="51">
        <v>3.2261290373504878E-2</v>
      </c>
      <c r="EB268" s="51">
        <v>1.0379194999637662E-2</v>
      </c>
      <c r="EC268" s="51">
        <v>6.2787934491152124E-3</v>
      </c>
      <c r="ED268" s="51">
        <v>2.1542999732136162E-3</v>
      </c>
      <c r="EE268" s="51">
        <v>6.6491447610790757E-3</v>
      </c>
      <c r="EF268" s="51">
        <v>1.1766732395065723E-2</v>
      </c>
      <c r="EG268" s="51">
        <v>1.064803324339123E-2</v>
      </c>
      <c r="EH268" s="51">
        <v>7.9589360886759344E-3</v>
      </c>
      <c r="EI268" s="51">
        <v>9.7286800982825539E-3</v>
      </c>
      <c r="EJ268" s="51">
        <v>7.7013547021103528E-4</v>
      </c>
      <c r="EK268" s="369">
        <v>1.4320400183781083E-2</v>
      </c>
      <c r="EL268" s="369">
        <v>2.4507223477749134E-2</v>
      </c>
      <c r="EM268" s="369">
        <v>2.2921546971407997E-2</v>
      </c>
      <c r="EN268" s="369">
        <v>2.0287825142134001E-2</v>
      </c>
      <c r="EO268" s="369">
        <v>2.1545998201664071E-2</v>
      </c>
      <c r="EP268" s="369">
        <v>2.4148004294049286E-2</v>
      </c>
      <c r="EQ268" s="369">
        <v>1.8591643885397399E-2</v>
      </c>
      <c r="ER268" s="369">
        <v>2.8617656022863459E-2</v>
      </c>
      <c r="ES268" s="369">
        <v>1.9152104460246577E-2</v>
      </c>
      <c r="ET268" s="369">
        <v>1.7587812789741666E-2</v>
      </c>
      <c r="EU268" s="369">
        <v>3.3249624450683891E-2</v>
      </c>
      <c r="EV268" s="369">
        <v>1.7865266912351137E-2</v>
      </c>
      <c r="EW268" s="369">
        <v>1.2873923639897662E-2</v>
      </c>
      <c r="EX268" s="369">
        <v>9.1509980637001793E-3</v>
      </c>
      <c r="EY268" s="369">
        <v>1.2079075209514213E-2</v>
      </c>
      <c r="EZ268" s="369">
        <v>1.8108535864965424E-2</v>
      </c>
      <c r="FA268" s="369">
        <v>2.7066753435955788E-2</v>
      </c>
      <c r="FB268" s="369">
        <v>1.7323950979833254E-2</v>
      </c>
      <c r="FC268" s="369">
        <v>1.3755310266582972E-2</v>
      </c>
      <c r="FD268" s="369">
        <v>1.7404750622456947E-2</v>
      </c>
      <c r="FE268" s="369">
        <v>1.086439363753749E-2</v>
      </c>
      <c r="FF268" s="369">
        <v>1.0018431191249972E-2</v>
      </c>
      <c r="FG268" s="369">
        <v>4.5729489375838872E-2</v>
      </c>
      <c r="FH268" s="369">
        <v>4.02014348670423E-2</v>
      </c>
      <c r="FI268" s="369">
        <v>1.3545023650228928E-2</v>
      </c>
      <c r="FJ268" s="369">
        <v>3.3764133667991192E-2</v>
      </c>
      <c r="FK268" s="369">
        <v>1.0062329997854632E-2</v>
      </c>
      <c r="FL268" s="369">
        <v>5.9107164527033729E-3</v>
      </c>
      <c r="FM268" s="369">
        <v>2.0601568434119983E-3</v>
      </c>
      <c r="FN268" s="369">
        <v>6.5453208470319249E-3</v>
      </c>
      <c r="FO268" s="369">
        <v>1.1593615625647964E-2</v>
      </c>
      <c r="FP268" s="369">
        <v>1.1310635800293274E-2</v>
      </c>
      <c r="FQ268" s="369">
        <v>7.9458080247806467E-3</v>
      </c>
      <c r="FR268" s="369">
        <v>9.5770269920341326E-3</v>
      </c>
      <c r="FS268" s="369">
        <v>8.1276671025111728E-4</v>
      </c>
      <c r="FT268" s="51">
        <v>1.3385862221365607E-2</v>
      </c>
      <c r="FU268" s="51">
        <v>2.1335016543044649E-2</v>
      </c>
      <c r="FV268" s="51">
        <v>2.3331604066352117E-2</v>
      </c>
      <c r="FW268" s="51">
        <v>2.0032494044597868E-2</v>
      </c>
      <c r="FX268" s="51">
        <v>2.1770771583652801E-2</v>
      </c>
      <c r="FY268" s="51">
        <v>2.4124635954113439E-2</v>
      </c>
      <c r="FZ268" s="51">
        <v>1.9023047217815541E-2</v>
      </c>
      <c r="GA268" s="51">
        <v>2.5764294288428212E-2</v>
      </c>
      <c r="GB268" s="51">
        <v>1.8342559531056152E-2</v>
      </c>
      <c r="GC268" s="51">
        <v>1.7216260141425559E-2</v>
      </c>
      <c r="GD268" s="51">
        <v>3.3540467878262009E-2</v>
      </c>
      <c r="GE268" s="51">
        <v>1.7288961299173147E-2</v>
      </c>
      <c r="GF268" s="51">
        <v>1.2507672431896549E-2</v>
      </c>
      <c r="GG268" s="51">
        <v>8.4037300237098135E-3</v>
      </c>
      <c r="GH268" s="51">
        <v>1.2120768354458644E-2</v>
      </c>
      <c r="GI268" s="51">
        <v>1.892146150410395E-2</v>
      </c>
      <c r="GJ268" s="51">
        <v>2.3719163336845234E-2</v>
      </c>
      <c r="GK268" s="51">
        <v>1.6084619466325195E-2</v>
      </c>
      <c r="GL268" s="51">
        <v>1.3885095089652908E-2</v>
      </c>
      <c r="GM268" s="51">
        <v>1.9223840025003412E-2</v>
      </c>
      <c r="GN268" s="51">
        <v>1.1487702061073933E-2</v>
      </c>
      <c r="GO268" s="51">
        <v>9.6606799492018353E-3</v>
      </c>
      <c r="GP268" s="51">
        <v>4.5815375144654787E-2</v>
      </c>
      <c r="GQ268" s="51">
        <v>4.2854073475477428E-2</v>
      </c>
      <c r="GR268" s="51">
        <v>1.3112191866126123E-2</v>
      </c>
      <c r="GS268" s="51">
        <v>5.9820239865349775E-2</v>
      </c>
      <c r="GT268" s="51">
        <v>9.461706153249639E-3</v>
      </c>
      <c r="GU268" s="51">
        <v>5.4730518392107205E-3</v>
      </c>
      <c r="GV268" s="51">
        <v>1.8014171175760273E-3</v>
      </c>
      <c r="GW268" s="51">
        <v>6.1851054574953582E-3</v>
      </c>
      <c r="GX268" s="51">
        <v>1.1210004945802248E-2</v>
      </c>
      <c r="GY268" s="51">
        <v>1.0284256037087264E-2</v>
      </c>
      <c r="GZ268" s="51">
        <v>7.4184869401221409E-3</v>
      </c>
      <c r="HA268" s="51">
        <v>9.4563725745965416E-3</v>
      </c>
      <c r="HB268" s="51">
        <v>4.6187071629159355E-4</v>
      </c>
      <c r="HC268" s="369">
        <v>1.2872262331794556E-2</v>
      </c>
      <c r="HD268" s="369">
        <v>2.1730778443604336E-2</v>
      </c>
      <c r="HE268" s="369">
        <v>2.2924054759560542E-2</v>
      </c>
      <c r="HF268" s="369">
        <v>1.9599751244510199E-2</v>
      </c>
      <c r="HG268" s="369">
        <v>2.0638618028951547E-2</v>
      </c>
      <c r="HH268" s="369">
        <v>2.3960135304906371E-2</v>
      </c>
      <c r="HI268" s="369">
        <v>1.8905481560631664E-2</v>
      </c>
      <c r="HJ268" s="369">
        <v>3.1313918857719281E-2</v>
      </c>
      <c r="HK268" s="369">
        <v>1.8182195567844853E-2</v>
      </c>
      <c r="HL268" s="369">
        <v>1.7477460119794931E-2</v>
      </c>
      <c r="HM268" s="369">
        <v>3.3386871015847891E-2</v>
      </c>
      <c r="HN268" s="369">
        <v>1.7427055009179633E-2</v>
      </c>
      <c r="HO268" s="369">
        <v>1.2502847374056842E-2</v>
      </c>
      <c r="HP268" s="369">
        <v>8.775810396215054E-3</v>
      </c>
      <c r="HQ268" s="369">
        <v>1.1895778539521938E-2</v>
      </c>
      <c r="HR268" s="369">
        <v>1.8699510758909035E-2</v>
      </c>
      <c r="HS268" s="369">
        <v>2.3524756746222539E-2</v>
      </c>
      <c r="HT268" s="369">
        <v>1.5971631487251524E-2</v>
      </c>
      <c r="HU268" s="369">
        <v>1.4110144791139936E-2</v>
      </c>
      <c r="HV268" s="369">
        <v>1.9051755252919737E-2</v>
      </c>
      <c r="HW268" s="369">
        <v>1.1506397427385745E-2</v>
      </c>
      <c r="HX268" s="369">
        <v>9.4169066413485932E-3</v>
      </c>
      <c r="HY268" s="369">
        <v>4.5889055717026804E-2</v>
      </c>
      <c r="HZ268" s="369">
        <v>4.4153198816889318E-2</v>
      </c>
      <c r="IA268" s="369">
        <v>1.4305955369081778E-2</v>
      </c>
      <c r="IB268" s="369">
        <v>5.929313589212009E-2</v>
      </c>
      <c r="IC268" s="369">
        <v>9.0437012166836844E-3</v>
      </c>
      <c r="ID268" s="369">
        <v>5.3154104754825548E-3</v>
      </c>
      <c r="IE268" s="369">
        <v>1.8979301860968377E-3</v>
      </c>
      <c r="IF268" s="369">
        <v>5.9004978229474326E-3</v>
      </c>
      <c r="IG268" s="369">
        <v>1.0911821266319018E-2</v>
      </c>
      <c r="IH268" s="369">
        <v>1.0219688837789197E-2</v>
      </c>
      <c r="II268" s="369">
        <v>7.1447177715627287E-3</v>
      </c>
      <c r="IJ268" s="369">
        <v>9.3915084732078546E-3</v>
      </c>
      <c r="IK268" s="369">
        <v>3.3365300899749703E-4</v>
      </c>
      <c r="IL268" s="51">
        <v>1.2717169617473705E-2</v>
      </c>
      <c r="IM268" s="51">
        <v>2.1235629501627277E-2</v>
      </c>
      <c r="IN268" s="51">
        <v>2.3201699222502287E-2</v>
      </c>
      <c r="IO268" s="51">
        <v>1.9654646478964269E-2</v>
      </c>
      <c r="IP268" s="51">
        <v>2.0667414149765275E-2</v>
      </c>
      <c r="IQ268" s="51">
        <v>2.3279171309751719E-2</v>
      </c>
      <c r="IR268" s="51">
        <v>1.9215017633212636E-2</v>
      </c>
      <c r="IS268" s="51">
        <v>3.368450768196702E-2</v>
      </c>
      <c r="IT268" s="51">
        <v>1.7987141031256572E-2</v>
      </c>
      <c r="IU268" s="51">
        <v>1.7593648976870737E-2</v>
      </c>
      <c r="IV268" s="51">
        <v>3.3691294404123447E-2</v>
      </c>
      <c r="IW268" s="51">
        <v>1.8004623441224041E-2</v>
      </c>
      <c r="IX268" s="51">
        <v>1.2766915090164394E-2</v>
      </c>
      <c r="IY268" s="51">
        <v>8.6427620930309111E-3</v>
      </c>
      <c r="IZ268" s="51">
        <v>1.1452431229884647E-2</v>
      </c>
      <c r="JA268" s="51">
        <v>1.7082720479883233E-2</v>
      </c>
      <c r="JB268" s="51">
        <v>2.2007312188879878E-2</v>
      </c>
      <c r="JC268" s="51">
        <v>1.5573729493505273E-2</v>
      </c>
      <c r="JD268" s="51">
        <v>1.4156592013168861E-2</v>
      </c>
      <c r="JE268" s="51">
        <v>1.8578657986606819E-2</v>
      </c>
      <c r="JF268" s="51">
        <v>1.1709029416629642E-2</v>
      </c>
      <c r="JG268" s="51">
        <v>9.315747128939799E-3</v>
      </c>
      <c r="JH268" s="51">
        <v>4.5272611523289596E-2</v>
      </c>
      <c r="JI268" s="51">
        <v>4.3697576129776816E-2</v>
      </c>
      <c r="JJ268" s="51">
        <v>1.3862012441754931E-2</v>
      </c>
      <c r="JK268" s="51">
        <v>5.6873736802998738E-2</v>
      </c>
      <c r="JL268" s="51">
        <v>8.6567603926313158E-3</v>
      </c>
      <c r="JM268" s="51">
        <v>5.2593795396929178E-3</v>
      </c>
      <c r="JN268" s="51">
        <v>1.7667150811194903E-3</v>
      </c>
      <c r="JO268" s="51">
        <v>5.7608595887541489E-3</v>
      </c>
      <c r="JP268" s="51">
        <v>1.0797988149867268E-2</v>
      </c>
      <c r="JQ268" s="51">
        <v>1.0036528315432794E-2</v>
      </c>
      <c r="JR268" s="51">
        <v>6.8879152924223412E-3</v>
      </c>
      <c r="JS268" s="51">
        <v>9.1893662444148816E-3</v>
      </c>
      <c r="JT268" s="51">
        <v>2.9705412215133537E-4</v>
      </c>
      <c r="JU268" s="369">
        <v>1.361493509764628E-2</v>
      </c>
      <c r="JV268" s="369">
        <v>2.0554783917841473E-2</v>
      </c>
      <c r="JW268" s="369">
        <v>2.3297840961917744E-2</v>
      </c>
      <c r="JX268" s="369">
        <v>1.9103039413297763E-2</v>
      </c>
      <c r="JY268" s="369">
        <v>2.0197499691920917E-2</v>
      </c>
      <c r="JZ268" s="369">
        <v>2.3806146709435021E-2</v>
      </c>
      <c r="KA268" s="369">
        <v>1.9492300565762424E-2</v>
      </c>
      <c r="KB268" s="369">
        <v>3.5494386819819729E-2</v>
      </c>
      <c r="KC268" s="369">
        <v>1.7876103606263242E-2</v>
      </c>
      <c r="KD268" s="369">
        <v>1.7164365978482182E-2</v>
      </c>
      <c r="KE268" s="369">
        <v>3.3478243365611504E-2</v>
      </c>
      <c r="KF268" s="369">
        <v>1.7496629849228243E-2</v>
      </c>
      <c r="KG268" s="369">
        <v>1.2314329568911715E-2</v>
      </c>
      <c r="KH268" s="369">
        <v>8.2442641912131714E-3</v>
      </c>
      <c r="KI268" s="369">
        <v>1.1226775335931017E-2</v>
      </c>
      <c r="KJ268" s="369">
        <v>1.7737656867262339E-2</v>
      </c>
      <c r="KK268" s="369">
        <v>1.956290932883635E-2</v>
      </c>
      <c r="KL268" s="369">
        <v>1.6599592235554288E-2</v>
      </c>
      <c r="KM268" s="369">
        <v>1.3897629663767458E-2</v>
      </c>
      <c r="KN268" s="369">
        <v>1.9397002508285341E-2</v>
      </c>
      <c r="KO268" s="369">
        <v>1.202126419992732E-2</v>
      </c>
      <c r="KP268" s="369">
        <v>9.2611471701385777E-3</v>
      </c>
      <c r="KQ268" s="369">
        <v>4.5209384784841003E-2</v>
      </c>
      <c r="KR268" s="369">
        <v>3.4029368762839921E-2</v>
      </c>
      <c r="KS268" s="369">
        <v>1.2590717808204593E-2</v>
      </c>
      <c r="KT268" s="369">
        <v>5.5330064634953026E-2</v>
      </c>
      <c r="KU268" s="369">
        <v>8.7937466447883285E-3</v>
      </c>
      <c r="KV268" s="369">
        <v>5.2255032978701169E-3</v>
      </c>
      <c r="KW268" s="369">
        <v>1.5945776902374772E-3</v>
      </c>
      <c r="KX268" s="369">
        <v>5.6849263426286562E-3</v>
      </c>
      <c r="KY268" s="369">
        <v>1.1114205220578693E-2</v>
      </c>
      <c r="KZ268" s="369">
        <v>1.031826391689363E-2</v>
      </c>
      <c r="LA268" s="369">
        <v>6.9404977517214589E-3</v>
      </c>
      <c r="LB268" s="369">
        <v>9.0326507688247952E-3</v>
      </c>
      <c r="LC268" s="369">
        <v>2.1859234757027777E-4</v>
      </c>
      <c r="LD268" s="51">
        <v>1.2868065909613074E-2</v>
      </c>
      <c r="LE268" s="51">
        <v>2.0908268334883694E-2</v>
      </c>
      <c r="LF268" s="51">
        <v>2.3998674801044846E-2</v>
      </c>
      <c r="LG268" s="51">
        <v>1.9841945790688636E-2</v>
      </c>
      <c r="LH268" s="51">
        <v>2.0937167588075574E-2</v>
      </c>
      <c r="LI268" s="51">
        <v>2.399834885347488E-2</v>
      </c>
      <c r="LJ268" s="51">
        <v>1.9281697768335083E-2</v>
      </c>
      <c r="LK268" s="51">
        <v>3.7086284252395067E-2</v>
      </c>
      <c r="LL268" s="51">
        <v>1.7937740377738876E-2</v>
      </c>
      <c r="LM268" s="51">
        <v>1.701515852001716E-2</v>
      </c>
      <c r="LN268" s="51">
        <v>3.3245421374586949E-2</v>
      </c>
      <c r="LO268" s="51">
        <v>1.7233813628874405E-2</v>
      </c>
      <c r="LP268" s="51">
        <v>1.2426116751467363E-2</v>
      </c>
      <c r="LQ268" s="51">
        <v>8.170377180482127E-3</v>
      </c>
      <c r="LR268" s="51">
        <v>1.1131893883693919E-2</v>
      </c>
      <c r="LS268" s="51">
        <v>1.8259774281844127E-2</v>
      </c>
      <c r="LT268" s="51">
        <v>1.8530841525788471E-2</v>
      </c>
      <c r="LU268" s="51">
        <v>1.7958603163099298E-2</v>
      </c>
      <c r="LV268" s="51">
        <v>1.5589193867714417E-2</v>
      </c>
      <c r="LW268" s="51">
        <v>2.0139859753772429E-2</v>
      </c>
      <c r="LX268" s="51">
        <v>1.215524525132013E-2</v>
      </c>
      <c r="LY268" s="51">
        <v>9.4580496850197732E-3</v>
      </c>
      <c r="LZ268" s="51">
        <v>4.5309271780846989E-2</v>
      </c>
      <c r="MA268" s="51">
        <v>2.517010775335669E-2</v>
      </c>
      <c r="MB268" s="51">
        <v>1.1419987350028991E-2</v>
      </c>
      <c r="MC268" s="51">
        <v>5.488675294118639E-2</v>
      </c>
      <c r="MD268" s="51">
        <v>8.7059224975465227E-3</v>
      </c>
      <c r="ME268" s="51">
        <v>4.9189311467326647E-3</v>
      </c>
      <c r="MF268" s="51">
        <v>1.9037112522241034E-3</v>
      </c>
      <c r="MG268" s="51">
        <v>5.6456833954831006E-3</v>
      </c>
      <c r="MH268" s="51">
        <v>1.0982664186654407E-2</v>
      </c>
      <c r="MI268" s="51">
        <v>1.0052844221073068E-2</v>
      </c>
      <c r="MJ268" s="51">
        <v>7.3565672393078848E-3</v>
      </c>
      <c r="MK268" s="51">
        <v>9.2570928385126913E-3</v>
      </c>
      <c r="ML268" s="51">
        <v>3.4546592387916787E-4</v>
      </c>
      <c r="MM268" s="369">
        <v>1.3093932643084959E-2</v>
      </c>
      <c r="MN268" s="369">
        <v>1.9158567775042112E-2</v>
      </c>
      <c r="MO268" s="369">
        <v>2.4082447706851261E-2</v>
      </c>
      <c r="MP268" s="369">
        <v>1.9974761972042156E-2</v>
      </c>
      <c r="MQ268" s="369">
        <v>2.0430923774509502E-2</v>
      </c>
      <c r="MR268" s="369">
        <v>2.3826649583557718E-2</v>
      </c>
      <c r="MS268" s="369">
        <v>1.8899710473780286E-2</v>
      </c>
      <c r="MT268" s="369">
        <v>3.8988470624058566E-2</v>
      </c>
      <c r="MU268" s="369">
        <v>1.8141790773608585E-2</v>
      </c>
      <c r="MV268" s="369">
        <v>1.6955930945212454E-2</v>
      </c>
      <c r="MW268" s="369">
        <v>3.3648246024375397E-2</v>
      </c>
      <c r="MX268" s="369">
        <v>1.7616278094397815E-2</v>
      </c>
      <c r="MY268" s="369">
        <v>1.263294689393072E-2</v>
      </c>
      <c r="MZ268" s="369">
        <v>8.0390966479587257E-3</v>
      </c>
      <c r="NA268" s="369">
        <v>1.0833538216056914E-2</v>
      </c>
      <c r="NB268" s="369">
        <v>1.7602489943841323E-2</v>
      </c>
      <c r="NC268" s="369">
        <v>1.7792233683923898E-2</v>
      </c>
      <c r="ND268" s="369">
        <v>1.8742037370268382E-2</v>
      </c>
      <c r="NE268" s="369">
        <v>1.6435905637137808E-2</v>
      </c>
      <c r="NF268" s="369">
        <v>2.0739317837402838E-2</v>
      </c>
      <c r="NG268" s="369">
        <v>1.2938505904117581E-2</v>
      </c>
      <c r="NH268" s="369">
        <v>9.3879359088230221E-3</v>
      </c>
      <c r="NI268" s="369">
        <v>4.6356797370601291E-2</v>
      </c>
      <c r="NJ268" s="369">
        <v>1.8366771501026922E-2</v>
      </c>
      <c r="NK268" s="369">
        <v>1.0305753661829424E-2</v>
      </c>
      <c r="NL268" s="369">
        <v>5.5520955161730043E-2</v>
      </c>
      <c r="NM268" s="369">
        <v>8.6949813772600245E-3</v>
      </c>
      <c r="NN268" s="369">
        <v>4.8562235388795302E-3</v>
      </c>
      <c r="NO268" s="369">
        <v>1.8268281940680866E-3</v>
      </c>
      <c r="NP268" s="369">
        <v>5.6207615597861204E-3</v>
      </c>
      <c r="NQ268" s="369">
        <v>1.0591760944920635E-2</v>
      </c>
      <c r="NR268" s="369">
        <v>9.8698130186310531E-3</v>
      </c>
      <c r="NS268" s="369">
        <v>7.388449284753254E-3</v>
      </c>
      <c r="NT268" s="369">
        <v>9.3665646703184908E-3</v>
      </c>
      <c r="NU268" s="369">
        <v>3.7552152796175317E-4</v>
      </c>
      <c r="NV268" s="51">
        <v>1.3257913757439826E-2</v>
      </c>
      <c r="NW268" s="51">
        <v>1.8495114360281811E-2</v>
      </c>
      <c r="NX268" s="51">
        <v>2.3635836120952925E-2</v>
      </c>
      <c r="NY268" s="51">
        <v>1.9707640285056068E-2</v>
      </c>
      <c r="NZ268" s="51">
        <v>1.9294701434745747E-2</v>
      </c>
      <c r="OA268" s="51">
        <v>2.3602698964571164E-2</v>
      </c>
      <c r="OB268" s="51">
        <v>1.8757135306093069E-2</v>
      </c>
      <c r="OC268" s="51">
        <v>4.3683301982708193E-2</v>
      </c>
      <c r="OD268" s="51">
        <v>1.8302247741447671E-2</v>
      </c>
      <c r="OE268" s="51">
        <v>1.6877315875849917E-2</v>
      </c>
      <c r="OF268" s="51">
        <v>3.4204361728144346E-2</v>
      </c>
      <c r="OG268" s="51">
        <v>1.7285307709764788E-2</v>
      </c>
      <c r="OH268" s="51">
        <v>1.2421717109283284E-2</v>
      </c>
      <c r="OI268" s="51">
        <v>7.5970959512950235E-3</v>
      </c>
      <c r="OJ268" s="51">
        <v>1.0751247405239731E-2</v>
      </c>
      <c r="OK268" s="51">
        <v>1.906438057438762E-2</v>
      </c>
      <c r="OL268" s="51">
        <v>1.9337280552722189E-2</v>
      </c>
      <c r="OM268" s="51">
        <v>1.934875293274263E-2</v>
      </c>
      <c r="ON268" s="51">
        <v>1.7122833071248546E-2</v>
      </c>
      <c r="OO268" s="51">
        <v>2.1026011825749903E-2</v>
      </c>
      <c r="OP268" s="51">
        <v>1.288264727429602E-2</v>
      </c>
      <c r="OQ268" s="51">
        <v>9.433151670731079E-3</v>
      </c>
      <c r="OR268" s="51">
        <v>4.6053116534172246E-2</v>
      </c>
      <c r="OS268" s="51">
        <v>1.274332688500569E-2</v>
      </c>
      <c r="OT268" s="51">
        <v>9.6307804236357968E-3</v>
      </c>
      <c r="OU268" s="51">
        <v>5.610404552601269E-2</v>
      </c>
      <c r="OV268" s="51">
        <v>8.6404629791182099E-3</v>
      </c>
      <c r="OW268" s="51">
        <v>4.7663344978848537E-3</v>
      </c>
      <c r="OX268" s="51">
        <v>1.9028876144314131E-3</v>
      </c>
      <c r="OY268" s="51">
        <v>5.4709400359154907E-3</v>
      </c>
      <c r="OZ268" s="51">
        <v>1.0269602459646365E-2</v>
      </c>
      <c r="PA268" s="51">
        <v>9.679114674204882E-3</v>
      </c>
      <c r="PB268" s="51">
        <v>7.3414834050778335E-3</v>
      </c>
      <c r="PC268" s="51">
        <v>9.3082777264938184E-3</v>
      </c>
      <c r="PD268" s="51">
        <v>6.1214945636833937E-4</v>
      </c>
      <c r="PE268" s="369">
        <v>1.3066881641712963E-2</v>
      </c>
      <c r="PF268" s="369">
        <v>1.8634281964685539E-2</v>
      </c>
      <c r="PG268" s="369">
        <v>2.3206649318927526E-2</v>
      </c>
      <c r="PH268" s="369">
        <v>1.922659940993951E-2</v>
      </c>
      <c r="PI268" s="369">
        <v>1.8717309832915221E-2</v>
      </c>
      <c r="PJ268" s="369">
        <v>2.2622924809316592E-2</v>
      </c>
      <c r="PK268" s="369">
        <v>1.8546511721917371E-2</v>
      </c>
      <c r="PL268" s="369">
        <v>4.4852977523414383E-2</v>
      </c>
      <c r="PM268" s="369">
        <v>1.7465782211032104E-2</v>
      </c>
      <c r="PN268" s="369">
        <v>1.619444007543833E-2</v>
      </c>
      <c r="PO268" s="369">
        <v>3.3634177231783663E-2</v>
      </c>
      <c r="PP268" s="369">
        <v>1.682473584539855E-2</v>
      </c>
      <c r="PQ268" s="369">
        <v>1.183963151604105E-2</v>
      </c>
      <c r="PR268" s="369">
        <v>7.1218255665684328E-3</v>
      </c>
      <c r="PS268" s="369">
        <v>1.0299719165906241E-2</v>
      </c>
      <c r="PT268" s="369">
        <v>1.9081863849360035E-2</v>
      </c>
      <c r="PU268" s="369">
        <v>1.8933300682623198E-2</v>
      </c>
      <c r="PV268" s="369">
        <v>1.956726099831536E-2</v>
      </c>
      <c r="PW268" s="369">
        <v>1.7107807787760321E-2</v>
      </c>
      <c r="PX268" s="369">
        <v>2.1460536260465696E-2</v>
      </c>
      <c r="PY268" s="369">
        <v>1.2189862172738776E-2</v>
      </c>
      <c r="PZ268" s="369">
        <v>9.3920433720887046E-3</v>
      </c>
      <c r="QA268" s="369">
        <v>4.6152564503834426E-2</v>
      </c>
      <c r="QB268" s="369">
        <v>8.0371472550596536E-3</v>
      </c>
      <c r="QC268" s="369">
        <v>9.266695909020373E-3</v>
      </c>
      <c r="QD268" s="369">
        <v>5.8073509387476935E-2</v>
      </c>
      <c r="QE268" s="369">
        <v>8.7064250565054464E-3</v>
      </c>
      <c r="QF268" s="369">
        <v>4.9382696237852772E-3</v>
      </c>
      <c r="QG268" s="369">
        <v>1.765978984291923E-3</v>
      </c>
      <c r="QH268" s="369">
        <v>5.4693237044044565E-3</v>
      </c>
      <c r="QI268" s="369">
        <v>1.0852094442711097E-2</v>
      </c>
      <c r="QJ268" s="369">
        <v>9.6173116418933127E-3</v>
      </c>
      <c r="QK268" s="369">
        <v>7.2687670219292498E-3</v>
      </c>
      <c r="QL268" s="369">
        <v>9.0874995292052826E-3</v>
      </c>
      <c r="QM268" s="369">
        <v>5.0409858904953357E-4</v>
      </c>
      <c r="QN268" s="51">
        <v>1.2814957036096742E-2</v>
      </c>
      <c r="QO268" s="51">
        <v>1.5566524992036248E-2</v>
      </c>
      <c r="QP268" s="51">
        <v>2.3797196945886345E-2</v>
      </c>
      <c r="QQ268" s="51">
        <v>1.8463553745322034E-2</v>
      </c>
      <c r="QR268" s="51">
        <v>1.8586306702431908E-2</v>
      </c>
      <c r="QS268" s="51">
        <v>2.2525977017443934E-2</v>
      </c>
      <c r="QT268" s="51">
        <v>1.8584236306909009E-2</v>
      </c>
      <c r="QU268" s="51">
        <v>5.1264355838415328E-2</v>
      </c>
      <c r="QV268" s="51">
        <v>1.8250524688342002E-2</v>
      </c>
      <c r="QW268" s="51">
        <v>1.6505482029730494E-2</v>
      </c>
      <c r="QX268" s="51">
        <v>3.3688420630520445E-2</v>
      </c>
      <c r="QY268" s="51">
        <v>1.7168289108267176E-2</v>
      </c>
      <c r="QZ268" s="51">
        <v>1.201671953047817E-2</v>
      </c>
      <c r="RA268" s="51">
        <v>7.3358723606182256E-3</v>
      </c>
      <c r="RB268" s="51">
        <v>1.0663124011987112E-2</v>
      </c>
      <c r="RC268" s="51">
        <v>1.8406659943378447E-2</v>
      </c>
      <c r="RD268" s="51">
        <v>1.8107114784503664E-2</v>
      </c>
      <c r="RE268" s="51">
        <v>1.9865210779214264E-2</v>
      </c>
      <c r="RF268" s="51">
        <v>1.6791473675122834E-2</v>
      </c>
      <c r="RG268" s="51">
        <v>2.1127259655752312E-2</v>
      </c>
      <c r="RH268" s="51">
        <v>1.2145438950040232E-2</v>
      </c>
      <c r="RI268" s="51">
        <v>9.5459622007583299E-3</v>
      </c>
      <c r="RJ268" s="51">
        <v>4.5956702894772578E-2</v>
      </c>
      <c r="RK268" s="51">
        <v>7.911504200571658E-3</v>
      </c>
      <c r="RL268" s="51">
        <v>9.4507863333692706E-3</v>
      </c>
      <c r="RM268" s="51">
        <v>5.7433011326153839E-2</v>
      </c>
      <c r="RN268" s="51">
        <v>8.6352265115117056E-3</v>
      </c>
      <c r="RO268" s="51">
        <v>5.226878539083964E-3</v>
      </c>
      <c r="RP268" s="51">
        <v>1.5838250219627037E-3</v>
      </c>
      <c r="RQ268" s="51">
        <v>5.6684266064081657E-3</v>
      </c>
      <c r="RR268" s="51">
        <v>1.0423137160147306E-2</v>
      </c>
      <c r="RS268" s="51">
        <v>9.6253141816807081E-3</v>
      </c>
      <c r="RT268" s="51">
        <v>7.1818770512310504E-3</v>
      </c>
      <c r="RU268" s="51">
        <v>9.2302320727876298E-3</v>
      </c>
      <c r="RV268" s="51">
        <v>2.9715427349026792E-4</v>
      </c>
      <c r="RW268" s="369">
        <v>1.2242552556154581E-2</v>
      </c>
      <c r="RX268" s="369">
        <v>1.6374229377547702E-2</v>
      </c>
      <c r="RY268" s="369">
        <v>2.2584290485774414E-2</v>
      </c>
      <c r="RZ268" s="369">
        <v>1.7755531781172201E-2</v>
      </c>
      <c r="SA268" s="369">
        <v>1.7434511553597393E-2</v>
      </c>
      <c r="SB268" s="369">
        <v>2.1034705438242152E-2</v>
      </c>
      <c r="SC268" s="369">
        <v>1.7866967069487788E-2</v>
      </c>
      <c r="SD268" s="369">
        <v>4.3651821893724095E-2</v>
      </c>
      <c r="SE268" s="369">
        <v>1.7565232803820705E-2</v>
      </c>
      <c r="SF268" s="369">
        <v>1.6017447618891616E-2</v>
      </c>
      <c r="SG268" s="369">
        <v>3.2418890228758102E-2</v>
      </c>
      <c r="SH268" s="369">
        <v>1.6709447661747725E-2</v>
      </c>
      <c r="SI268" s="369">
        <v>1.2322747780405931E-2</v>
      </c>
      <c r="SJ268" s="369">
        <v>7.2792216214566984E-3</v>
      </c>
      <c r="SK268" s="369">
        <v>1.0819275336584954E-2</v>
      </c>
      <c r="SL268" s="369">
        <v>1.8573650535192433E-2</v>
      </c>
      <c r="SM268" s="369">
        <v>1.8312104239918164E-2</v>
      </c>
      <c r="SN268" s="369">
        <v>1.9750916063936613E-2</v>
      </c>
      <c r="SO268" s="369">
        <v>1.5998232074159253E-2</v>
      </c>
      <c r="SP268" s="369">
        <v>2.1462293140851296E-2</v>
      </c>
      <c r="SQ268" s="369">
        <v>1.2339042015640952E-2</v>
      </c>
      <c r="SR268" s="369">
        <v>9.1272369129199241E-3</v>
      </c>
      <c r="SS268" s="369">
        <v>4.6220212347106007E-2</v>
      </c>
      <c r="ST268" s="369">
        <v>7.5758694656904565E-3</v>
      </c>
      <c r="SU268" s="369">
        <v>9.4772156056727487E-3</v>
      </c>
      <c r="SV268" s="369">
        <v>5.6406596914176349E-2</v>
      </c>
      <c r="SW268" s="369">
        <v>8.5978187812658854E-3</v>
      </c>
      <c r="SX268" s="369">
        <v>5.1381289728906262E-3</v>
      </c>
      <c r="SY268" s="369">
        <v>1.6122394957239666E-3</v>
      </c>
      <c r="SZ268" s="369">
        <v>5.7936383582450693E-3</v>
      </c>
      <c r="TA268" s="369">
        <v>9.8875601149524643E-3</v>
      </c>
      <c r="TB268" s="369">
        <v>9.275825299794491E-3</v>
      </c>
      <c r="TC268" s="369">
        <v>6.7251349458634707E-3</v>
      </c>
      <c r="TD268" s="369">
        <v>9.094088210744174E-3</v>
      </c>
      <c r="TE268" s="369">
        <v>2.7993953440019997E-4</v>
      </c>
    </row>
    <row r="269" spans="1:525" x14ac:dyDescent="0.3">
      <c r="A269" s="369">
        <v>2.7145651425077386E-3</v>
      </c>
      <c r="B269" s="369">
        <v>4.4330399900410628E-3</v>
      </c>
      <c r="C269" s="369">
        <v>3.2355485368515064E-3</v>
      </c>
      <c r="D269" s="369">
        <v>2.5674145601922867E-3</v>
      </c>
      <c r="E269" s="369">
        <v>3.3608366700442435E-3</v>
      </c>
      <c r="F269" s="369">
        <v>6.1935687555621476E-3</v>
      </c>
      <c r="G269" s="369">
        <v>1.5100392564392333E-3</v>
      </c>
      <c r="H269" s="369">
        <v>5.8104127497412526E-3</v>
      </c>
      <c r="I269" s="369">
        <v>2.9898028115580818E-3</v>
      </c>
      <c r="J269" s="369">
        <v>2.0476153738580244E-3</v>
      </c>
      <c r="K269" s="369">
        <v>5.3745271598827334E-3</v>
      </c>
      <c r="L269" s="369">
        <v>3.9306888157260985E-3</v>
      </c>
      <c r="M269" s="369">
        <v>1.6202497520500481E-3</v>
      </c>
      <c r="N269" s="369">
        <v>1.329474484377053E-3</v>
      </c>
      <c r="O269" s="369">
        <v>1.6242482475014902E-3</v>
      </c>
      <c r="P269" s="369">
        <v>1.8150744068599813E-3</v>
      </c>
      <c r="Q269" s="369">
        <v>2.4336308761135515E-3</v>
      </c>
      <c r="R269" s="369">
        <v>2.4285400201463584E-3</v>
      </c>
      <c r="S269" s="369">
        <v>1.091555457390699E-3</v>
      </c>
      <c r="T269" s="369">
        <v>3.0364741764981247E-3</v>
      </c>
      <c r="U269" s="369">
        <v>1.459858140692726E-3</v>
      </c>
      <c r="V269" s="369">
        <v>1.4425379893846478E-3</v>
      </c>
      <c r="W269" s="369">
        <v>3.4482097133220397E-3</v>
      </c>
      <c r="X269" s="369">
        <v>9.8436650447791346E-2</v>
      </c>
      <c r="Y269" s="369">
        <v>2.8811415497182677E-3</v>
      </c>
      <c r="Z269" s="369">
        <v>4.9969214112377883E-3</v>
      </c>
      <c r="AA269" s="369">
        <v>1.549332429605885E-3</v>
      </c>
      <c r="AB269" s="369">
        <v>6.9692816507723018E-4</v>
      </c>
      <c r="AC269" s="369">
        <v>1.5106224465477955E-4</v>
      </c>
      <c r="AD269" s="369">
        <v>9.5465315823188156E-4</v>
      </c>
      <c r="AE269" s="369">
        <v>1.2501147963647251E-3</v>
      </c>
      <c r="AF269" s="369">
        <v>1.1458411132431558E-3</v>
      </c>
      <c r="AG269" s="369">
        <v>5.9991012470989101E-4</v>
      </c>
      <c r="AH269" s="369">
        <v>1.0244542471301188E-3</v>
      </c>
      <c r="AI269" s="369">
        <v>6.4120087580299664E-5</v>
      </c>
      <c r="AJ269" s="51">
        <v>2.6713291076958154E-3</v>
      </c>
      <c r="AK269" s="51">
        <v>4.1541382530527705E-3</v>
      </c>
      <c r="AL269" s="51">
        <v>3.6306719716607105E-3</v>
      </c>
      <c r="AM269" s="51">
        <v>2.8706373419899898E-3</v>
      </c>
      <c r="AN269" s="51">
        <v>3.6435343731516983E-3</v>
      </c>
      <c r="AO269" s="51">
        <v>6.9893854521153043E-3</v>
      </c>
      <c r="AP269" s="51">
        <v>1.6118958219113711E-3</v>
      </c>
      <c r="AQ269" s="51">
        <v>4.4681688661814094E-3</v>
      </c>
      <c r="AR269" s="51">
        <v>2.9417157038677446E-3</v>
      </c>
      <c r="AS269" s="51">
        <v>2.1822035646625491E-3</v>
      </c>
      <c r="AT269" s="51">
        <v>5.1327094646168754E-3</v>
      </c>
      <c r="AU269" s="51">
        <v>3.9812544837415529E-3</v>
      </c>
      <c r="AV269" s="51">
        <v>1.5683040482432427E-3</v>
      </c>
      <c r="AW269" s="51">
        <v>1.4292648848676613E-3</v>
      </c>
      <c r="AX269" s="51">
        <v>1.6191890957174119E-3</v>
      </c>
      <c r="AY269" s="51">
        <v>2.1219441849713101E-3</v>
      </c>
      <c r="AZ269" s="51">
        <v>2.0229900143757568E-3</v>
      </c>
      <c r="BA269" s="51">
        <v>2.4633037744914211E-3</v>
      </c>
      <c r="BB269" s="51">
        <v>1.1135406777040527E-3</v>
      </c>
      <c r="BC269" s="51">
        <v>2.5595100671330071E-3</v>
      </c>
      <c r="BD269" s="51">
        <v>1.3686747314200377E-3</v>
      </c>
      <c r="BE269" s="51">
        <v>1.5905880495597714E-3</v>
      </c>
      <c r="BF269" s="51">
        <v>3.3274887291492644E-3</v>
      </c>
      <c r="BG269" s="51">
        <v>0.10087636258701316</v>
      </c>
      <c r="BH269" s="51">
        <v>2.9053206703805261E-3</v>
      </c>
      <c r="BI269" s="51">
        <v>5.7382494151471224E-3</v>
      </c>
      <c r="BJ269" s="51">
        <v>1.1696727510425321E-3</v>
      </c>
      <c r="BK269" s="51">
        <v>6.5558309784381308E-4</v>
      </c>
      <c r="BL269" s="51">
        <v>1.2852495293772158E-4</v>
      </c>
      <c r="BM269" s="51">
        <v>1.003927626068949E-3</v>
      </c>
      <c r="BN269" s="51">
        <v>1.427110421554071E-3</v>
      </c>
      <c r="BO269" s="51">
        <v>1.523248355480076E-3</v>
      </c>
      <c r="BP269" s="51">
        <v>5.6998467775843786E-4</v>
      </c>
      <c r="BQ269" s="51">
        <v>9.1825383201221027E-4</v>
      </c>
      <c r="BR269" s="51">
        <v>6.6916179663865959E-5</v>
      </c>
      <c r="BS269" s="369">
        <v>2.8833331911476408E-3</v>
      </c>
      <c r="BT269" s="369">
        <v>4.1893577711630018E-3</v>
      </c>
      <c r="BU269" s="369">
        <v>3.979834169669693E-3</v>
      </c>
      <c r="BV269" s="369">
        <v>3.057905004423535E-3</v>
      </c>
      <c r="BW269" s="369">
        <v>3.9345422996402398E-3</v>
      </c>
      <c r="BX269" s="369">
        <v>7.4199272517139828E-3</v>
      </c>
      <c r="BY269" s="369">
        <v>1.7134738065129275E-3</v>
      </c>
      <c r="BZ269" s="369">
        <v>4.444114135738011E-3</v>
      </c>
      <c r="CA269" s="369">
        <v>3.1368241058499289E-3</v>
      </c>
      <c r="CB269" s="369">
        <v>2.2465304149096718E-3</v>
      </c>
      <c r="CC269" s="369">
        <v>5.9097392359220447E-3</v>
      </c>
      <c r="CD269" s="369">
        <v>4.0225654502680612E-3</v>
      </c>
      <c r="CE269" s="369">
        <v>1.5990611852657614E-3</v>
      </c>
      <c r="CF269" s="369">
        <v>1.5075684727591803E-3</v>
      </c>
      <c r="CG269" s="369">
        <v>1.6520381579088173E-3</v>
      </c>
      <c r="CH269" s="369">
        <v>2.2931991139280745E-3</v>
      </c>
      <c r="CI269" s="369">
        <v>2.1841206039472268E-3</v>
      </c>
      <c r="CJ269" s="369">
        <v>2.649168655825897E-3</v>
      </c>
      <c r="CK269" s="369">
        <v>1.1979281516982039E-3</v>
      </c>
      <c r="CL269" s="369">
        <v>2.1456162384424359E-3</v>
      </c>
      <c r="CM269" s="369">
        <v>1.2716631082920838E-3</v>
      </c>
      <c r="CN269" s="369">
        <v>1.7307426079223214E-3</v>
      </c>
      <c r="CO269" s="369">
        <v>3.9944997284150161E-3</v>
      </c>
      <c r="CP269" s="369">
        <v>9.9135037351345587E-2</v>
      </c>
      <c r="CQ269" s="369">
        <v>3.0890981712859353E-3</v>
      </c>
      <c r="CR269" s="369">
        <v>6.0818091417841899E-3</v>
      </c>
      <c r="CS269" s="369">
        <v>1.1385942209627316E-3</v>
      </c>
      <c r="CT269" s="369">
        <v>6.8480940661912735E-4</v>
      </c>
      <c r="CU269" s="369">
        <v>1.3741894306017709E-4</v>
      </c>
      <c r="CV269" s="369">
        <v>1.0710621989184015E-3</v>
      </c>
      <c r="CW269" s="369">
        <v>1.481332399781521E-3</v>
      </c>
      <c r="CX269" s="369">
        <v>1.9048578084403908E-3</v>
      </c>
      <c r="CY269" s="369">
        <v>6.180806228438864E-4</v>
      </c>
      <c r="CZ269" s="369">
        <v>1.0399251851219927E-3</v>
      </c>
      <c r="DA269" s="369">
        <v>5.7251674471788009E-5</v>
      </c>
      <c r="DB269" s="51">
        <v>3.0321209168684134E-3</v>
      </c>
      <c r="DC269" s="51">
        <v>4.9050332859484382E-3</v>
      </c>
      <c r="DD269" s="51">
        <v>4.0552433468574777E-3</v>
      </c>
      <c r="DE269" s="51">
        <v>3.9108392844522328E-3</v>
      </c>
      <c r="DF269" s="51">
        <v>5.0874597005961886E-3</v>
      </c>
      <c r="DG269" s="51">
        <v>7.7413983279273242E-3</v>
      </c>
      <c r="DH269" s="51">
        <v>2.4568399156350961E-3</v>
      </c>
      <c r="DI269" s="51">
        <v>5.9820087562916348E-3</v>
      </c>
      <c r="DJ269" s="51">
        <v>3.1837136031495393E-3</v>
      </c>
      <c r="DK269" s="51">
        <v>2.7012019296163248E-3</v>
      </c>
      <c r="DL269" s="51">
        <v>5.8466138526591781E-3</v>
      </c>
      <c r="DM269" s="51">
        <v>5.2617141487768639E-3</v>
      </c>
      <c r="DN269" s="51">
        <v>1.9941325983577349E-3</v>
      </c>
      <c r="DO269" s="51">
        <v>1.7176395205894426E-3</v>
      </c>
      <c r="DP269" s="51">
        <v>1.8502974419517002E-3</v>
      </c>
      <c r="DQ269" s="51">
        <v>2.2265513263093951E-3</v>
      </c>
      <c r="DR269" s="51">
        <v>2.624781203640277E-3</v>
      </c>
      <c r="DS269" s="51">
        <v>3.1336195872478591E-3</v>
      </c>
      <c r="DT269" s="51">
        <v>1.2413622632821716E-3</v>
      </c>
      <c r="DU269" s="51">
        <v>2.3654203060829199E-3</v>
      </c>
      <c r="DV269" s="51">
        <v>1.3809156086090637E-3</v>
      </c>
      <c r="DW269" s="51">
        <v>1.6781175410648366E-3</v>
      </c>
      <c r="DX269" s="51">
        <v>3.9375021390133562E-3</v>
      </c>
      <c r="DY269" s="51">
        <v>0.11710586222832053</v>
      </c>
      <c r="DZ269" s="51">
        <v>3.2627366268750059E-3</v>
      </c>
      <c r="EA269" s="51">
        <v>5.0624850892845288E-3</v>
      </c>
      <c r="EB269" s="51">
        <v>1.0903466059788867E-3</v>
      </c>
      <c r="EC269" s="51">
        <v>5.8919749039908036E-4</v>
      </c>
      <c r="ED269" s="51">
        <v>1.9971996449970244E-4</v>
      </c>
      <c r="EE269" s="51">
        <v>9.5252563622060373E-4</v>
      </c>
      <c r="EF269" s="51">
        <v>1.2946165452003434E-3</v>
      </c>
      <c r="EG269" s="51">
        <v>1.4724617658227329E-3</v>
      </c>
      <c r="EH269" s="51">
        <v>6.4315508258990656E-4</v>
      </c>
      <c r="EI269" s="51">
        <v>1.1292171149881634E-3</v>
      </c>
      <c r="EJ269" s="51">
        <v>7.0172796724897948E-5</v>
      </c>
      <c r="EK269" s="369">
        <v>3.1917998408361294E-3</v>
      </c>
      <c r="EL269" s="369">
        <v>5.6070594253804958E-3</v>
      </c>
      <c r="EM269" s="369">
        <v>4.5451082895992473E-3</v>
      </c>
      <c r="EN269" s="369">
        <v>3.836536876903288E-3</v>
      </c>
      <c r="EO269" s="369">
        <v>5.0931930581363839E-3</v>
      </c>
      <c r="EP269" s="369">
        <v>7.3984345299812964E-3</v>
      </c>
      <c r="EQ269" s="369">
        <v>3.0239060523603975E-3</v>
      </c>
      <c r="ER269" s="369">
        <v>6.3228373731252473E-3</v>
      </c>
      <c r="ES269" s="369">
        <v>3.3919556953023369E-3</v>
      </c>
      <c r="ET269" s="369">
        <v>3.1230756395275771E-3</v>
      </c>
      <c r="EU269" s="369">
        <v>6.6573852419520721E-3</v>
      </c>
      <c r="EV269" s="369">
        <v>5.7915854748847879E-3</v>
      </c>
      <c r="EW269" s="369">
        <v>2.5521884216386293E-3</v>
      </c>
      <c r="EX269" s="369">
        <v>1.9854975594212352E-3</v>
      </c>
      <c r="EY269" s="369">
        <v>1.9909751378349608E-3</v>
      </c>
      <c r="EZ269" s="369">
        <v>2.0453145730719314E-3</v>
      </c>
      <c r="FA269" s="369">
        <v>2.9754597822144813E-3</v>
      </c>
      <c r="FB269" s="369">
        <v>3.7378307842014921E-3</v>
      </c>
      <c r="FC269" s="369">
        <v>1.215789587925121E-3</v>
      </c>
      <c r="FD269" s="369">
        <v>2.6002885509830527E-3</v>
      </c>
      <c r="FE269" s="369">
        <v>1.5486278755615711E-3</v>
      </c>
      <c r="FF269" s="369">
        <v>1.8710339057803767E-3</v>
      </c>
      <c r="FG269" s="369">
        <v>3.1950037787239196E-3</v>
      </c>
      <c r="FH269" s="369">
        <v>0.10797418828693334</v>
      </c>
      <c r="FI269" s="369">
        <v>3.3208373810253364E-3</v>
      </c>
      <c r="FJ269" s="369">
        <v>5.2014807870278566E-3</v>
      </c>
      <c r="FK269" s="369">
        <v>9.7701138859615858E-4</v>
      </c>
      <c r="FL269" s="369">
        <v>5.2004355286355841E-4</v>
      </c>
      <c r="FM269" s="369">
        <v>2.3950397522563678E-4</v>
      </c>
      <c r="FN269" s="369">
        <v>9.7675814139099731E-4</v>
      </c>
      <c r="FO269" s="369">
        <v>1.3810209276267512E-3</v>
      </c>
      <c r="FP269" s="369">
        <v>1.4752628526663498E-3</v>
      </c>
      <c r="FQ269" s="369">
        <v>6.0375536809926611E-4</v>
      </c>
      <c r="FR269" s="369">
        <v>1.2073517977555963E-3</v>
      </c>
      <c r="FS269" s="369">
        <v>7.4057248522450868E-5</v>
      </c>
      <c r="FT269" s="51">
        <v>3.5752162930763544E-3</v>
      </c>
      <c r="FU269" s="51">
        <v>5.60032196077775E-3</v>
      </c>
      <c r="FV269" s="51">
        <v>4.9249412785977607E-3</v>
      </c>
      <c r="FW269" s="51">
        <v>4.381176200307744E-3</v>
      </c>
      <c r="FX269" s="51">
        <v>6.0671567636184452E-3</v>
      </c>
      <c r="FY269" s="51">
        <v>8.201227896213437E-3</v>
      </c>
      <c r="FZ269" s="51">
        <v>3.5577154842240067E-3</v>
      </c>
      <c r="GA269" s="51">
        <v>5.3971780534166347E-3</v>
      </c>
      <c r="GB269" s="51">
        <v>3.3570951455330631E-3</v>
      </c>
      <c r="GC269" s="51">
        <v>3.4028727737762678E-3</v>
      </c>
      <c r="GD269" s="51">
        <v>7.779025253413608E-3</v>
      </c>
      <c r="GE269" s="51">
        <v>6.1218330532260678E-3</v>
      </c>
      <c r="GF269" s="51">
        <v>2.8298971785022261E-3</v>
      </c>
      <c r="GG269" s="51">
        <v>2.1386380120725968E-3</v>
      </c>
      <c r="GH269" s="51">
        <v>2.1233515492035853E-3</v>
      </c>
      <c r="GI269" s="51">
        <v>2.5768552899482107E-3</v>
      </c>
      <c r="GJ269" s="51">
        <v>2.8468266038918191E-3</v>
      </c>
      <c r="GK269" s="51">
        <v>4.0254854882450968E-3</v>
      </c>
      <c r="GL269" s="51">
        <v>1.1759383803545617E-3</v>
      </c>
      <c r="GM269" s="51">
        <v>2.7477873238699441E-3</v>
      </c>
      <c r="GN269" s="51">
        <v>1.5317579952011376E-3</v>
      </c>
      <c r="GO269" s="51">
        <v>2.0848850164475732E-3</v>
      </c>
      <c r="GP269" s="51">
        <v>3.2121010613127702E-3</v>
      </c>
      <c r="GQ269" s="51">
        <v>9.8974636371935404E-2</v>
      </c>
      <c r="GR269" s="51">
        <v>3.1643100193709862E-3</v>
      </c>
      <c r="GS269" s="51">
        <v>6.1811318768455487E-3</v>
      </c>
      <c r="GT269" s="51">
        <v>8.7950493185053361E-4</v>
      </c>
      <c r="GU269" s="51">
        <v>4.7253905462275853E-4</v>
      </c>
      <c r="GV269" s="51">
        <v>2.4032422143453541E-4</v>
      </c>
      <c r="GW269" s="51">
        <v>9.2710521122363928E-4</v>
      </c>
      <c r="GX269" s="51">
        <v>1.2429316263692005E-3</v>
      </c>
      <c r="GY269" s="51">
        <v>1.4057368046978768E-3</v>
      </c>
      <c r="GZ269" s="51">
        <v>5.9710674072307947E-4</v>
      </c>
      <c r="HA269" s="51">
        <v>1.2236417381958251E-3</v>
      </c>
      <c r="HB269" s="51">
        <v>1.8921405314041313E-5</v>
      </c>
      <c r="HC269" s="369">
        <v>3.5993366239189502E-3</v>
      </c>
      <c r="HD269" s="369">
        <v>5.8432521223500391E-3</v>
      </c>
      <c r="HE269" s="369">
        <v>4.8296157218384352E-3</v>
      </c>
      <c r="HF269" s="369">
        <v>4.7274854394922707E-3</v>
      </c>
      <c r="HG269" s="369">
        <v>6.0198534297274588E-3</v>
      </c>
      <c r="HH269" s="369">
        <v>8.6453466626362149E-3</v>
      </c>
      <c r="HI269" s="369">
        <v>3.9684663316845057E-3</v>
      </c>
      <c r="HJ269" s="369">
        <v>6.69878561701601E-3</v>
      </c>
      <c r="HK269" s="369">
        <v>3.635877388266416E-3</v>
      </c>
      <c r="HL269" s="369">
        <v>3.890318580711467E-3</v>
      </c>
      <c r="HM269" s="369">
        <v>9.2077627911580501E-3</v>
      </c>
      <c r="HN269" s="369">
        <v>6.6769392565344306E-3</v>
      </c>
      <c r="HO269" s="369">
        <v>3.2156907645865328E-3</v>
      </c>
      <c r="HP269" s="369">
        <v>2.4283961873275851E-3</v>
      </c>
      <c r="HQ269" s="369">
        <v>2.1737547492496766E-3</v>
      </c>
      <c r="HR269" s="369">
        <v>2.8548944572453524E-3</v>
      </c>
      <c r="HS269" s="369">
        <v>3.0743337904112194E-3</v>
      </c>
      <c r="HT269" s="369">
        <v>4.4498433975991404E-3</v>
      </c>
      <c r="HU269" s="369">
        <v>1.140895157263847E-3</v>
      </c>
      <c r="HV269" s="369">
        <v>2.9690414774911984E-3</v>
      </c>
      <c r="HW269" s="369">
        <v>1.5211588316081607E-3</v>
      </c>
      <c r="HX269" s="369">
        <v>1.8532100261663938E-3</v>
      </c>
      <c r="HY269" s="369">
        <v>3.1902975445488916E-3</v>
      </c>
      <c r="HZ269" s="369">
        <v>0.10510553173669394</v>
      </c>
      <c r="IA269" s="369">
        <v>2.9735956002611649E-3</v>
      </c>
      <c r="IB269" s="369">
        <v>6.3414782808287598E-3</v>
      </c>
      <c r="IC269" s="369">
        <v>8.0885895211898877E-4</v>
      </c>
      <c r="ID269" s="369">
        <v>4.8627315596115985E-4</v>
      </c>
      <c r="IE269" s="369">
        <v>4.2069058730843722E-4</v>
      </c>
      <c r="IF269" s="369">
        <v>1.0193072506959214E-3</v>
      </c>
      <c r="IG269" s="369">
        <v>1.4431949273844029E-3</v>
      </c>
      <c r="IH269" s="369">
        <v>1.2721397290789505E-3</v>
      </c>
      <c r="II269" s="369">
        <v>5.7704285071234784E-4</v>
      </c>
      <c r="IJ269" s="369">
        <v>1.3322560166941621E-3</v>
      </c>
      <c r="IK269" s="369">
        <v>2.2473381110878272E-5</v>
      </c>
      <c r="IL269" s="51">
        <v>3.7842353832115874E-3</v>
      </c>
      <c r="IM269" s="51">
        <v>5.9439421365832246E-3</v>
      </c>
      <c r="IN269" s="51">
        <v>4.8158020373722408E-3</v>
      </c>
      <c r="IO269" s="51">
        <v>4.7134668860293778E-3</v>
      </c>
      <c r="IP269" s="51">
        <v>5.9173394728587736E-3</v>
      </c>
      <c r="IQ269" s="51">
        <v>8.2725351963793096E-3</v>
      </c>
      <c r="IR269" s="51">
        <v>4.1136856082982873E-3</v>
      </c>
      <c r="IS269" s="51">
        <v>8.0597463783025798E-3</v>
      </c>
      <c r="IT269" s="51">
        <v>3.8078612381937564E-3</v>
      </c>
      <c r="IU269" s="51">
        <v>4.087090451227242E-3</v>
      </c>
      <c r="IV269" s="51">
        <v>1.0874711132430754E-2</v>
      </c>
      <c r="IW269" s="51">
        <v>7.0338982095672336E-3</v>
      </c>
      <c r="IX269" s="51">
        <v>3.7050543279404072E-3</v>
      </c>
      <c r="IY269" s="51">
        <v>2.5825335979642121E-3</v>
      </c>
      <c r="IZ269" s="51">
        <v>2.2361664143527248E-3</v>
      </c>
      <c r="JA269" s="51">
        <v>3.1140404678464684E-3</v>
      </c>
      <c r="JB269" s="51">
        <v>3.5526803149835431E-3</v>
      </c>
      <c r="JC269" s="51">
        <v>4.7382479379072069E-3</v>
      </c>
      <c r="JD269" s="51">
        <v>1.1336200080675435E-3</v>
      </c>
      <c r="JE269" s="51">
        <v>3.1666284022105148E-3</v>
      </c>
      <c r="JF269" s="51">
        <v>1.6445534386869255E-3</v>
      </c>
      <c r="JG269" s="51">
        <v>1.7438907061331538E-3</v>
      </c>
      <c r="JH269" s="51">
        <v>3.1955715271452423E-3</v>
      </c>
      <c r="JI269" s="51">
        <v>0.10431638244687431</v>
      </c>
      <c r="JJ269" s="51">
        <v>2.7082986220363071E-3</v>
      </c>
      <c r="JK269" s="51">
        <v>5.6615554118742348E-3</v>
      </c>
      <c r="JL269" s="51">
        <v>8.2104185859819764E-4</v>
      </c>
      <c r="JM269" s="51">
        <v>5.1130243215041316E-4</v>
      </c>
      <c r="JN269" s="51">
        <v>5.9477067400856077E-4</v>
      </c>
      <c r="JO269" s="51">
        <v>1.05671715548203E-3</v>
      </c>
      <c r="JP269" s="51">
        <v>1.4457260670995736E-3</v>
      </c>
      <c r="JQ269" s="51">
        <v>1.1065827634858529E-3</v>
      </c>
      <c r="JR269" s="51">
        <v>5.3245101149809813E-4</v>
      </c>
      <c r="JS269" s="51">
        <v>1.3046735679764776E-3</v>
      </c>
      <c r="JT269" s="51">
        <v>2.1022264430894824E-5</v>
      </c>
      <c r="JU269" s="369">
        <v>3.4893042206151168E-3</v>
      </c>
      <c r="JV269" s="369">
        <v>5.9469371681785599E-3</v>
      </c>
      <c r="JW269" s="369">
        <v>4.8547983793445675E-3</v>
      </c>
      <c r="JX269" s="369">
        <v>4.8066053256454596E-3</v>
      </c>
      <c r="JY269" s="369">
        <v>5.7998933907973159E-3</v>
      </c>
      <c r="JZ269" s="369">
        <v>7.8069896142491874E-3</v>
      </c>
      <c r="KA269" s="369">
        <v>3.8915905530146639E-3</v>
      </c>
      <c r="KB269" s="369">
        <v>5.5118102526890578E-3</v>
      </c>
      <c r="KC269" s="369">
        <v>3.5076617990914983E-3</v>
      </c>
      <c r="KD269" s="369">
        <v>3.8343890831229119E-3</v>
      </c>
      <c r="KE269" s="369">
        <v>9.4908275650089635E-3</v>
      </c>
      <c r="KF269" s="369">
        <v>6.3064032658612735E-3</v>
      </c>
      <c r="KG269" s="369">
        <v>3.5073888104483072E-3</v>
      </c>
      <c r="KH269" s="369">
        <v>2.3859683196936921E-3</v>
      </c>
      <c r="KI269" s="369">
        <v>2.2215714644880113E-3</v>
      </c>
      <c r="KJ269" s="369">
        <v>3.1896234877583983E-3</v>
      </c>
      <c r="KK269" s="369">
        <v>3.2219709522918788E-3</v>
      </c>
      <c r="KL269" s="369">
        <v>4.4316491049803276E-3</v>
      </c>
      <c r="KM269" s="369">
        <v>1.207688112774166E-3</v>
      </c>
      <c r="KN269" s="369">
        <v>3.9448353491041812E-3</v>
      </c>
      <c r="KO269" s="369">
        <v>1.9818957529009452E-3</v>
      </c>
      <c r="KP269" s="369">
        <v>1.6993596554365172E-3</v>
      </c>
      <c r="KQ269" s="369">
        <v>3.2917595538163417E-3</v>
      </c>
      <c r="KR269" s="369">
        <v>0.11921457582384035</v>
      </c>
      <c r="KS269" s="369">
        <v>2.8640032309912205E-3</v>
      </c>
      <c r="KT269" s="369">
        <v>5.30057899217104E-3</v>
      </c>
      <c r="KU269" s="369">
        <v>8.3633731765586975E-4</v>
      </c>
      <c r="KV269" s="369">
        <v>4.9562916122941039E-4</v>
      </c>
      <c r="KW269" s="369">
        <v>9.0701623160054123E-4</v>
      </c>
      <c r="KX269" s="369">
        <v>1.0876430426361655E-3</v>
      </c>
      <c r="KY269" s="369">
        <v>1.35315868521922E-3</v>
      </c>
      <c r="KZ269" s="369">
        <v>1.061647794151727E-3</v>
      </c>
      <c r="LA269" s="369">
        <v>5.146272750759036E-4</v>
      </c>
      <c r="LB269" s="369">
        <v>1.3221514689913023E-3</v>
      </c>
      <c r="LC269" s="369">
        <v>1.8679524385310096E-5</v>
      </c>
      <c r="LD269" s="51">
        <v>3.2736464355536533E-3</v>
      </c>
      <c r="LE269" s="51">
        <v>6.6878338018871008E-3</v>
      </c>
      <c r="LF269" s="51">
        <v>4.7955752688567197E-3</v>
      </c>
      <c r="LG269" s="51">
        <v>4.8307742241249802E-3</v>
      </c>
      <c r="LH269" s="51">
        <v>5.3747002977235815E-3</v>
      </c>
      <c r="LI269" s="51">
        <v>7.2385953455811093E-3</v>
      </c>
      <c r="LJ269" s="51">
        <v>3.7423324130687777E-3</v>
      </c>
      <c r="LK269" s="51">
        <v>4.478195553818883E-3</v>
      </c>
      <c r="LL269" s="51">
        <v>3.1460489734473369E-3</v>
      </c>
      <c r="LM269" s="51">
        <v>3.6709913248497597E-3</v>
      </c>
      <c r="LN269" s="51">
        <v>8.9133195061759426E-3</v>
      </c>
      <c r="LO269" s="51">
        <v>5.7459042264415639E-3</v>
      </c>
      <c r="LP269" s="51">
        <v>3.4701051703549869E-3</v>
      </c>
      <c r="LQ269" s="51">
        <v>2.2811676875982199E-3</v>
      </c>
      <c r="LR269" s="51">
        <v>2.216544285001332E-3</v>
      </c>
      <c r="LS269" s="51">
        <v>2.9098183111689381E-3</v>
      </c>
      <c r="LT269" s="51">
        <v>3.2177912985922341E-3</v>
      </c>
      <c r="LU269" s="51">
        <v>3.8915659491260304E-3</v>
      </c>
      <c r="LV269" s="51">
        <v>1.7026222702668482E-3</v>
      </c>
      <c r="LW269" s="51">
        <v>4.7521246060875022E-3</v>
      </c>
      <c r="LX269" s="51">
        <v>2.4228081010216852E-3</v>
      </c>
      <c r="LY269" s="51">
        <v>1.6501599858242642E-3</v>
      </c>
      <c r="LZ269" s="51">
        <v>3.2991118987868977E-3</v>
      </c>
      <c r="MA269" s="51">
        <v>0.13022008946112312</v>
      </c>
      <c r="MB269" s="51">
        <v>2.9887390645952526E-3</v>
      </c>
      <c r="MC269" s="51">
        <v>5.1461871229606026E-3</v>
      </c>
      <c r="MD269" s="51">
        <v>9.3058623493623969E-4</v>
      </c>
      <c r="ME269" s="51">
        <v>5.7691675889952863E-4</v>
      </c>
      <c r="MF269" s="51">
        <v>1.4645463735240294E-3</v>
      </c>
      <c r="MG269" s="51">
        <v>1.3041617834703477E-3</v>
      </c>
      <c r="MH269" s="51">
        <v>1.3148899111808724E-3</v>
      </c>
      <c r="MI269" s="51">
        <v>1.0590927235614798E-3</v>
      </c>
      <c r="MJ269" s="51">
        <v>5.5826570130005357E-4</v>
      </c>
      <c r="MK269" s="51">
        <v>1.2907161413766666E-3</v>
      </c>
      <c r="ML269" s="51">
        <v>2.8624787902806535E-5</v>
      </c>
      <c r="MM269" s="369">
        <v>2.83193636567655E-3</v>
      </c>
      <c r="MN269" s="369">
        <v>6.1616476546497139E-3</v>
      </c>
      <c r="MO269" s="369">
        <v>4.6360148594751993E-3</v>
      </c>
      <c r="MP269" s="369">
        <v>4.5229328187803347E-3</v>
      </c>
      <c r="MQ269" s="369">
        <v>4.7223453480016329E-3</v>
      </c>
      <c r="MR269" s="369">
        <v>6.7014305170759294E-3</v>
      </c>
      <c r="MS269" s="369">
        <v>3.5551997976870286E-3</v>
      </c>
      <c r="MT269" s="369">
        <v>4.0253190105124055E-3</v>
      </c>
      <c r="MU269" s="369">
        <v>3.1125177137370208E-3</v>
      </c>
      <c r="MV269" s="369">
        <v>3.3745634506787405E-3</v>
      </c>
      <c r="MW269" s="369">
        <v>8.8663522245204449E-3</v>
      </c>
      <c r="MX269" s="369">
        <v>5.7251646006869503E-3</v>
      </c>
      <c r="MY269" s="369">
        <v>3.2869347629488504E-3</v>
      </c>
      <c r="MZ269" s="369">
        <v>2.0548758013161279E-3</v>
      </c>
      <c r="NA269" s="369">
        <v>2.3052150857119018E-3</v>
      </c>
      <c r="NB269" s="369">
        <v>2.4799784897747233E-3</v>
      </c>
      <c r="NC269" s="369">
        <v>2.8739778150017022E-3</v>
      </c>
      <c r="ND269" s="369">
        <v>3.2449103302976535E-3</v>
      </c>
      <c r="NE269" s="369">
        <v>1.8490557392422499E-3</v>
      </c>
      <c r="NF269" s="369">
        <v>4.6977497798750293E-3</v>
      </c>
      <c r="NG269" s="369">
        <v>3.5218399262494514E-3</v>
      </c>
      <c r="NH269" s="369">
        <v>1.5978793845723251E-3</v>
      </c>
      <c r="NI269" s="369">
        <v>3.4103062686761045E-3</v>
      </c>
      <c r="NJ269" s="369">
        <v>0.14796873399612484</v>
      </c>
      <c r="NK269" s="369">
        <v>2.669404284777964E-3</v>
      </c>
      <c r="NL269" s="369">
        <v>5.1434917918343551E-3</v>
      </c>
      <c r="NM269" s="369">
        <v>1.004654650307959E-3</v>
      </c>
      <c r="NN269" s="369">
        <v>6.1861131767314856E-4</v>
      </c>
      <c r="NO269" s="369">
        <v>1.9692390598737499E-3</v>
      </c>
      <c r="NP269" s="369">
        <v>1.3139187920807205E-3</v>
      </c>
      <c r="NQ269" s="369">
        <v>1.2132385565549826E-3</v>
      </c>
      <c r="NR269" s="369">
        <v>9.4097182320298687E-4</v>
      </c>
      <c r="NS269" s="369">
        <v>5.8785259700195236E-4</v>
      </c>
      <c r="NT269" s="369">
        <v>1.2781458035216937E-3</v>
      </c>
      <c r="NU269" s="369">
        <v>3.0480535840699959E-5</v>
      </c>
      <c r="NV269" s="51">
        <v>2.5889893273524571E-3</v>
      </c>
      <c r="NW269" s="51">
        <v>5.9911011736086392E-3</v>
      </c>
      <c r="NX269" s="51">
        <v>4.8374449876918066E-3</v>
      </c>
      <c r="NY269" s="51">
        <v>4.3309160703488671E-3</v>
      </c>
      <c r="NZ269" s="51">
        <v>4.2742248535711687E-3</v>
      </c>
      <c r="OA269" s="51">
        <v>6.5628529544501674E-3</v>
      </c>
      <c r="OB269" s="51">
        <v>3.39136318178205E-3</v>
      </c>
      <c r="OC269" s="51">
        <v>3.0233068787116246E-3</v>
      </c>
      <c r="OD269" s="51">
        <v>3.0599252635313242E-3</v>
      </c>
      <c r="OE269" s="51">
        <v>3.2529427271860084E-3</v>
      </c>
      <c r="OF269" s="51">
        <v>8.2699469625614128E-3</v>
      </c>
      <c r="OG269" s="51">
        <v>5.5001332595598388E-3</v>
      </c>
      <c r="OH269" s="51">
        <v>3.0066476947132213E-3</v>
      </c>
      <c r="OI269" s="51">
        <v>1.8317312153279793E-3</v>
      </c>
      <c r="OJ269" s="51">
        <v>2.2457940952783843E-3</v>
      </c>
      <c r="OK269" s="51">
        <v>2.6730192723875487E-3</v>
      </c>
      <c r="OL269" s="51">
        <v>2.6632369737673717E-3</v>
      </c>
      <c r="OM269" s="51">
        <v>3.0098312581570831E-3</v>
      </c>
      <c r="ON269" s="51">
        <v>1.9625244566468586E-3</v>
      </c>
      <c r="OO269" s="51">
        <v>4.7980050351121017E-3</v>
      </c>
      <c r="OP269" s="51">
        <v>3.5676116072191153E-3</v>
      </c>
      <c r="OQ269" s="51">
        <v>1.5760413914265169E-3</v>
      </c>
      <c r="OR269" s="51">
        <v>3.5597108379236764E-3</v>
      </c>
      <c r="OS269" s="51">
        <v>0.15307229870164574</v>
      </c>
      <c r="OT269" s="51">
        <v>2.6591545603225817E-3</v>
      </c>
      <c r="OU269" s="51">
        <v>5.0141358338489346E-3</v>
      </c>
      <c r="OV269" s="51">
        <v>1.0086743422692032E-3</v>
      </c>
      <c r="OW269" s="51">
        <v>5.7994672168237859E-4</v>
      </c>
      <c r="OX269" s="51">
        <v>2.1624703960252765E-3</v>
      </c>
      <c r="OY269" s="51">
        <v>1.2982239934930238E-3</v>
      </c>
      <c r="OZ269" s="51">
        <v>1.1263431509306438E-3</v>
      </c>
      <c r="PA269" s="51">
        <v>8.8726554553380643E-4</v>
      </c>
      <c r="PB269" s="51">
        <v>5.751195718608058E-4</v>
      </c>
      <c r="PC269" s="51">
        <v>1.2609785462435875E-3</v>
      </c>
      <c r="PD269" s="51">
        <v>4.3626268937609804E-5</v>
      </c>
      <c r="PE269" s="369">
        <v>2.3845742304515662E-3</v>
      </c>
      <c r="PF269" s="369">
        <v>6.2722217662255124E-3</v>
      </c>
      <c r="PG269" s="369">
        <v>5.1115680654027227E-3</v>
      </c>
      <c r="PH269" s="369">
        <v>4.4859950131244117E-3</v>
      </c>
      <c r="PI269" s="369">
        <v>4.0505040060012081E-3</v>
      </c>
      <c r="PJ269" s="369">
        <v>6.5631985445382497E-3</v>
      </c>
      <c r="PK269" s="369">
        <v>3.0979036468066355E-3</v>
      </c>
      <c r="PL269" s="369">
        <v>3.244399813543514E-3</v>
      </c>
      <c r="PM269" s="369">
        <v>3.0418277612627317E-3</v>
      </c>
      <c r="PN269" s="369">
        <v>3.1287330993972282E-3</v>
      </c>
      <c r="PO269" s="369">
        <v>7.9081165488005221E-3</v>
      </c>
      <c r="PP269" s="369">
        <v>5.213674702914799E-3</v>
      </c>
      <c r="PQ269" s="369">
        <v>2.8375128229495969E-3</v>
      </c>
      <c r="PR269" s="369">
        <v>1.6834532758221701E-3</v>
      </c>
      <c r="PS269" s="369">
        <v>2.4114090307610185E-3</v>
      </c>
      <c r="PT269" s="369">
        <v>2.6852037153158358E-3</v>
      </c>
      <c r="PU269" s="369">
        <v>2.6641064808416303E-3</v>
      </c>
      <c r="PV269" s="369">
        <v>2.8774240744584832E-3</v>
      </c>
      <c r="PW269" s="369">
        <v>2.0656845550790942E-3</v>
      </c>
      <c r="PX269" s="369">
        <v>5.8055801408193174E-3</v>
      </c>
      <c r="PY269" s="369">
        <v>3.1158072193919954E-3</v>
      </c>
      <c r="PZ269" s="369">
        <v>1.66384454280929E-3</v>
      </c>
      <c r="QA269" s="369">
        <v>3.8237332014489315E-3</v>
      </c>
      <c r="QB269" s="369">
        <v>0.15061641206627441</v>
      </c>
      <c r="QC269" s="369">
        <v>2.9925573594611729E-3</v>
      </c>
      <c r="QD269" s="369">
        <v>5.4520297793576268E-3</v>
      </c>
      <c r="QE269" s="369">
        <v>1.1297378322286192E-3</v>
      </c>
      <c r="QF269" s="369">
        <v>6.5707152840968413E-4</v>
      </c>
      <c r="QG269" s="369">
        <v>2.5832896055616923E-3</v>
      </c>
      <c r="QH269" s="369">
        <v>1.4096872046933935E-3</v>
      </c>
      <c r="QI269" s="369">
        <v>1.2099415142506611E-3</v>
      </c>
      <c r="QJ269" s="369">
        <v>9.1129862459794731E-4</v>
      </c>
      <c r="QK269" s="369">
        <v>5.868394263583962E-4</v>
      </c>
      <c r="QL269" s="369">
        <v>1.3637442108900234E-3</v>
      </c>
      <c r="QM269" s="369">
        <v>4.5849796522863598E-5</v>
      </c>
      <c r="QN269" s="51">
        <v>2.2833338106394165E-3</v>
      </c>
      <c r="QO269" s="51">
        <v>5.0283943871738289E-3</v>
      </c>
      <c r="QP269" s="51">
        <v>5.1258922378562641E-3</v>
      </c>
      <c r="QQ269" s="51">
        <v>4.7002235367195602E-3</v>
      </c>
      <c r="QR269" s="51">
        <v>4.2210838234112823E-3</v>
      </c>
      <c r="QS269" s="51">
        <v>7.2824437617528756E-3</v>
      </c>
      <c r="QT269" s="51">
        <v>3.2318637631111279E-3</v>
      </c>
      <c r="QU269" s="51">
        <v>2.2654312055433302E-3</v>
      </c>
      <c r="QV269" s="51">
        <v>3.1260922533836791E-3</v>
      </c>
      <c r="QW269" s="51">
        <v>3.3826554402618877E-3</v>
      </c>
      <c r="QX269" s="51">
        <v>8.3827424387668305E-3</v>
      </c>
      <c r="QY269" s="51">
        <v>5.3323489201964613E-3</v>
      </c>
      <c r="QZ269" s="51">
        <v>3.1213298320708306E-3</v>
      </c>
      <c r="RA269" s="51">
        <v>1.8355730591903912E-3</v>
      </c>
      <c r="RB269" s="51">
        <v>2.5611059373612916E-3</v>
      </c>
      <c r="RC269" s="51">
        <v>2.7272195346188114E-3</v>
      </c>
      <c r="RD269" s="51">
        <v>2.4407710961555302E-3</v>
      </c>
      <c r="RE269" s="51">
        <v>2.9785945756323224E-3</v>
      </c>
      <c r="RF269" s="51">
        <v>1.6532068015268232E-3</v>
      </c>
      <c r="RG269" s="51">
        <v>6.0537631292920582E-3</v>
      </c>
      <c r="RH269" s="51">
        <v>3.1066321669414236E-3</v>
      </c>
      <c r="RI269" s="51">
        <v>1.6829221566499509E-3</v>
      </c>
      <c r="RJ269" s="51">
        <v>3.4536087983945466E-3</v>
      </c>
      <c r="RK269" s="51">
        <v>0.14881993062322429</v>
      </c>
      <c r="RL269" s="51">
        <v>3.0733734848724433E-3</v>
      </c>
      <c r="RM269" s="51">
        <v>5.7380299701157355E-3</v>
      </c>
      <c r="RN269" s="51">
        <v>1.0526556201019372E-3</v>
      </c>
      <c r="RO269" s="51">
        <v>6.3724167631921198E-4</v>
      </c>
      <c r="RP269" s="51">
        <v>2.7621878106393531E-3</v>
      </c>
      <c r="RQ269" s="51">
        <v>1.365664771467383E-3</v>
      </c>
      <c r="RR269" s="51">
        <v>1.1414959033718762E-3</v>
      </c>
      <c r="RS269" s="51">
        <v>8.4827746086030427E-4</v>
      </c>
      <c r="RT269" s="51">
        <v>5.1285677842900822E-4</v>
      </c>
      <c r="RU269" s="51">
        <v>1.2400532828802785E-3</v>
      </c>
      <c r="RV269" s="51">
        <v>1.4342702027479285E-5</v>
      </c>
      <c r="RW269" s="369">
        <v>2.1934381217666803E-3</v>
      </c>
      <c r="RX269" s="369">
        <v>6.0696333018219265E-3</v>
      </c>
      <c r="RY269" s="369">
        <v>4.9814517178959801E-3</v>
      </c>
      <c r="RZ269" s="369">
        <v>4.5062969312045197E-3</v>
      </c>
      <c r="SA269" s="369">
        <v>4.0419465004967702E-3</v>
      </c>
      <c r="SB269" s="369">
        <v>6.9864843827087261E-3</v>
      </c>
      <c r="SC269" s="369">
        <v>3.4343815049439454E-3</v>
      </c>
      <c r="SD269" s="369">
        <v>3.41747207838238E-3</v>
      </c>
      <c r="SE269" s="369">
        <v>3.4100689218028194E-3</v>
      </c>
      <c r="SF269" s="369">
        <v>3.507934171057772E-3</v>
      </c>
      <c r="SG269" s="369">
        <v>9.1263110357029144E-3</v>
      </c>
      <c r="SH269" s="369">
        <v>6.1879331194885367E-3</v>
      </c>
      <c r="SI269" s="369">
        <v>3.5329934038449955E-3</v>
      </c>
      <c r="SJ269" s="369">
        <v>1.9852278878146478E-3</v>
      </c>
      <c r="SK269" s="369">
        <v>2.7241866676787608E-3</v>
      </c>
      <c r="SL269" s="369">
        <v>2.6963765098665087E-3</v>
      </c>
      <c r="SM269" s="369">
        <v>2.70748421473558E-3</v>
      </c>
      <c r="SN269" s="369">
        <v>3.0160662306608086E-3</v>
      </c>
      <c r="SO269" s="369">
        <v>1.649856282910013E-3</v>
      </c>
      <c r="SP269" s="369">
        <v>6.2842845257108509E-3</v>
      </c>
      <c r="SQ269" s="369">
        <v>2.9225044721706761E-3</v>
      </c>
      <c r="SR269" s="369">
        <v>1.5071348840798827E-3</v>
      </c>
      <c r="SS269" s="369">
        <v>2.9338496819008722E-3</v>
      </c>
      <c r="ST269" s="369">
        <v>0.15672787668512167</v>
      </c>
      <c r="SU269" s="369">
        <v>2.9191147957976895E-3</v>
      </c>
      <c r="SV269" s="369">
        <v>5.4120281205109486E-3</v>
      </c>
      <c r="SW269" s="369">
        <v>9.097626296328831E-4</v>
      </c>
      <c r="SX269" s="369">
        <v>5.2427100306874793E-4</v>
      </c>
      <c r="SY269" s="369">
        <v>1.7381808523473192E-3</v>
      </c>
      <c r="SZ269" s="369">
        <v>1.174335522883651E-3</v>
      </c>
      <c r="TA269" s="369">
        <v>1.096204092428115E-3</v>
      </c>
      <c r="TB269" s="369">
        <v>7.6694792204424719E-4</v>
      </c>
      <c r="TC269" s="369">
        <v>5.0585098304405227E-4</v>
      </c>
      <c r="TD269" s="369">
        <v>1.134779573119567E-3</v>
      </c>
      <c r="TE269" s="369">
        <v>1.2680403033332444E-5</v>
      </c>
    </row>
    <row r="270" spans="1:525" x14ac:dyDescent="0.3">
      <c r="A270" s="369">
        <v>8.0153489468900508E-4</v>
      </c>
      <c r="B270" s="369">
        <v>2.1751926885160565E-3</v>
      </c>
      <c r="C270" s="369">
        <v>1.4986101709369597E-3</v>
      </c>
      <c r="D270" s="369">
        <v>1.7106095096840125E-3</v>
      </c>
      <c r="E270" s="369">
        <v>2.8660387056089038E-3</v>
      </c>
      <c r="F270" s="369">
        <v>1.3855653076994404E-3</v>
      </c>
      <c r="G270" s="369">
        <v>2.1604018441592132E-3</v>
      </c>
      <c r="H270" s="369">
        <v>1.119778689703728E-3</v>
      </c>
      <c r="I270" s="369">
        <v>1.9769675880512384E-3</v>
      </c>
      <c r="J270" s="369">
        <v>1.8772969494182939E-3</v>
      </c>
      <c r="K270" s="369">
        <v>1.500485485507963E-3</v>
      </c>
      <c r="L270" s="369">
        <v>1.4571718874363186E-3</v>
      </c>
      <c r="M270" s="369">
        <v>1.6750035743650074E-3</v>
      </c>
      <c r="N270" s="369">
        <v>2.1327239536248358E-3</v>
      </c>
      <c r="O270" s="369">
        <v>1.6778833638350767E-3</v>
      </c>
      <c r="P270" s="369">
        <v>1.6290787510987394E-3</v>
      </c>
      <c r="Q270" s="369">
        <v>8.3735663744244197E-4</v>
      </c>
      <c r="R270" s="369">
        <v>1.1155896982982961E-3</v>
      </c>
      <c r="S270" s="369">
        <v>1.951978686402703E-3</v>
      </c>
      <c r="T270" s="369">
        <v>4.5123650824161225E-3</v>
      </c>
      <c r="U270" s="369">
        <v>1.6783866907030057E-3</v>
      </c>
      <c r="V270" s="369">
        <v>1.2031682877057326E-3</v>
      </c>
      <c r="W270" s="369">
        <v>2.0392662920381719E-3</v>
      </c>
      <c r="X270" s="369">
        <v>4.5052152389323226E-3</v>
      </c>
      <c r="Y270" s="369">
        <v>3.0411192480288656E-2</v>
      </c>
      <c r="Z270" s="369">
        <v>1.665957449913533E-2</v>
      </c>
      <c r="AA270" s="369">
        <v>5.2674929476985615E-3</v>
      </c>
      <c r="AB270" s="369">
        <v>3.1560672595731328E-3</v>
      </c>
      <c r="AC270" s="369">
        <v>4.5459604382304983E-4</v>
      </c>
      <c r="AD270" s="369">
        <v>4.302846512257685E-3</v>
      </c>
      <c r="AE270" s="369">
        <v>4.3737703878362431E-3</v>
      </c>
      <c r="AF270" s="369">
        <v>2.1694878139392991E-3</v>
      </c>
      <c r="AG270" s="369">
        <v>1.3073062693251991E-3</v>
      </c>
      <c r="AH270" s="369">
        <v>3.9509040714902112E-3</v>
      </c>
      <c r="AI270" s="369">
        <v>2.4972119242253977E-5</v>
      </c>
      <c r="AJ270" s="51">
        <v>8.2670061315384083E-4</v>
      </c>
      <c r="AK270" s="51">
        <v>2.4951972489027229E-3</v>
      </c>
      <c r="AL270" s="51">
        <v>1.582591870972024E-3</v>
      </c>
      <c r="AM270" s="51">
        <v>1.7697151874232475E-3</v>
      </c>
      <c r="AN270" s="51">
        <v>2.8377987749280812E-3</v>
      </c>
      <c r="AO270" s="51">
        <v>1.4369441319127033E-3</v>
      </c>
      <c r="AP270" s="51">
        <v>2.2127598158366586E-3</v>
      </c>
      <c r="AQ270" s="51">
        <v>8.9628207427110292E-4</v>
      </c>
      <c r="AR270" s="51">
        <v>2.0644301695215048E-3</v>
      </c>
      <c r="AS270" s="51">
        <v>1.918823936092132E-3</v>
      </c>
      <c r="AT270" s="51">
        <v>1.5835007790159245E-3</v>
      </c>
      <c r="AU270" s="51">
        <v>1.5322362198839634E-3</v>
      </c>
      <c r="AV270" s="51">
        <v>1.8812267986480376E-3</v>
      </c>
      <c r="AW270" s="51">
        <v>2.2567439615549922E-3</v>
      </c>
      <c r="AX270" s="51">
        <v>1.8420257203178084E-3</v>
      </c>
      <c r="AY270" s="51">
        <v>1.6972405033121583E-3</v>
      </c>
      <c r="AZ270" s="51">
        <v>8.4327672025510253E-4</v>
      </c>
      <c r="BA270" s="51">
        <v>1.2306141870184594E-3</v>
      </c>
      <c r="BB270" s="51">
        <v>2.1540119074689784E-3</v>
      </c>
      <c r="BC270" s="51">
        <v>4.3727311536733869E-3</v>
      </c>
      <c r="BD270" s="51">
        <v>1.7481131749955941E-3</v>
      </c>
      <c r="BE270" s="51">
        <v>1.2494452015450164E-3</v>
      </c>
      <c r="BF270" s="51">
        <v>2.1596868837333223E-3</v>
      </c>
      <c r="BG270" s="51">
        <v>4.6032195445498501E-3</v>
      </c>
      <c r="BH270" s="51">
        <v>3.2272523689273372E-2</v>
      </c>
      <c r="BI270" s="51">
        <v>1.9285551927622508E-2</v>
      </c>
      <c r="BJ270" s="51">
        <v>5.2584896275677398E-3</v>
      </c>
      <c r="BK270" s="51">
        <v>3.4525728298637781E-3</v>
      </c>
      <c r="BL270" s="51">
        <v>5.0529714602319694E-4</v>
      </c>
      <c r="BM270" s="51">
        <v>4.4806119462937185E-3</v>
      </c>
      <c r="BN270" s="51">
        <v>4.6607625777370367E-3</v>
      </c>
      <c r="BO270" s="51">
        <v>2.2128126998243614E-3</v>
      </c>
      <c r="BP270" s="51">
        <v>1.3526232531197778E-3</v>
      </c>
      <c r="BQ270" s="51">
        <v>4.0437984393349212E-3</v>
      </c>
      <c r="BR270" s="51">
        <v>2.1769505266599686E-5</v>
      </c>
      <c r="BS270" s="369">
        <v>8.2734794320288502E-4</v>
      </c>
      <c r="BT270" s="369">
        <v>2.377983439484482E-3</v>
      </c>
      <c r="BU270" s="369">
        <v>1.6004865205199389E-3</v>
      </c>
      <c r="BV270" s="369">
        <v>1.7902107038971727E-3</v>
      </c>
      <c r="BW270" s="369">
        <v>2.8420356656474652E-3</v>
      </c>
      <c r="BX270" s="369">
        <v>1.386863354888353E-3</v>
      </c>
      <c r="BY270" s="369">
        <v>2.2055599032127283E-3</v>
      </c>
      <c r="BZ270" s="369">
        <v>8.7669121908901481E-4</v>
      </c>
      <c r="CA270" s="369">
        <v>2.058566946415642E-3</v>
      </c>
      <c r="CB270" s="369">
        <v>1.9116648733169697E-3</v>
      </c>
      <c r="CC270" s="369">
        <v>1.4994675071301339E-3</v>
      </c>
      <c r="CD270" s="369">
        <v>1.4850929580918783E-3</v>
      </c>
      <c r="CE270" s="369">
        <v>1.9498737427052892E-3</v>
      </c>
      <c r="CF270" s="369">
        <v>2.264822559548458E-3</v>
      </c>
      <c r="CG270" s="369">
        <v>1.778180401361344E-3</v>
      </c>
      <c r="CH270" s="369">
        <v>1.6514785617418712E-3</v>
      </c>
      <c r="CI270" s="369">
        <v>8.5150284524629686E-4</v>
      </c>
      <c r="CJ270" s="369">
        <v>1.2542335945769647E-3</v>
      </c>
      <c r="CK270" s="369">
        <v>2.1752930557456802E-3</v>
      </c>
      <c r="CL270" s="369">
        <v>4.139558469770749E-3</v>
      </c>
      <c r="CM270" s="369">
        <v>1.730283685402648E-3</v>
      </c>
      <c r="CN270" s="369">
        <v>1.2512008529754178E-3</v>
      </c>
      <c r="CO270" s="369">
        <v>2.1289046815111978E-3</v>
      </c>
      <c r="CP270" s="369">
        <v>4.2310819754849873E-3</v>
      </c>
      <c r="CQ270" s="369">
        <v>3.3264231619515736E-2</v>
      </c>
      <c r="CR270" s="369">
        <v>2.0289123325104505E-2</v>
      </c>
      <c r="CS270" s="369">
        <v>5.6428988581654644E-3</v>
      </c>
      <c r="CT270" s="369">
        <v>3.4809324861116752E-3</v>
      </c>
      <c r="CU270" s="369">
        <v>5.2435957443998187E-4</v>
      </c>
      <c r="CV270" s="369">
        <v>4.6091854310059003E-3</v>
      </c>
      <c r="CW270" s="369">
        <v>4.7769450913716571E-3</v>
      </c>
      <c r="CX270" s="369">
        <v>2.2036115040040046E-3</v>
      </c>
      <c r="CY270" s="369">
        <v>1.3502446893693082E-3</v>
      </c>
      <c r="CZ270" s="369">
        <v>4.1659999903770738E-3</v>
      </c>
      <c r="DA270" s="369">
        <v>1.862540245096967E-5</v>
      </c>
      <c r="DB270" s="51">
        <v>7.9111020988602266E-4</v>
      </c>
      <c r="DC270" s="51">
        <v>2.1925449446092335E-3</v>
      </c>
      <c r="DD270" s="51">
        <v>1.5870168376046984E-3</v>
      </c>
      <c r="DE270" s="51">
        <v>1.8071285037200553E-3</v>
      </c>
      <c r="DF270" s="51">
        <v>2.7473959550815097E-3</v>
      </c>
      <c r="DG270" s="51">
        <v>1.4556934990837258E-3</v>
      </c>
      <c r="DH270" s="51">
        <v>2.1499553235077365E-3</v>
      </c>
      <c r="DI270" s="51">
        <v>8.6467904870059069E-4</v>
      </c>
      <c r="DJ270" s="51">
        <v>2.0097648632130031E-3</v>
      </c>
      <c r="DK270" s="51">
        <v>1.9552366821147618E-3</v>
      </c>
      <c r="DL270" s="51">
        <v>1.499300604936221E-3</v>
      </c>
      <c r="DM270" s="51">
        <v>1.4903659614041731E-3</v>
      </c>
      <c r="DN270" s="51">
        <v>1.8905534681452054E-3</v>
      </c>
      <c r="DO270" s="51">
        <v>2.1262563840140011E-3</v>
      </c>
      <c r="DP270" s="51">
        <v>1.8421431712369104E-3</v>
      </c>
      <c r="DQ270" s="51">
        <v>1.7965020225895903E-3</v>
      </c>
      <c r="DR270" s="51">
        <v>8.6570154849713223E-4</v>
      </c>
      <c r="DS270" s="51">
        <v>1.215175903101827E-3</v>
      </c>
      <c r="DT270" s="51">
        <v>2.2119010221377318E-3</v>
      </c>
      <c r="DU270" s="51">
        <v>3.8404216407200596E-3</v>
      </c>
      <c r="DV270" s="51">
        <v>1.6908277673552594E-3</v>
      </c>
      <c r="DW270" s="51">
        <v>1.2188216436416395E-3</v>
      </c>
      <c r="DX270" s="51">
        <v>2.165843443882359E-3</v>
      </c>
      <c r="DY270" s="51">
        <v>3.7571605019744892E-3</v>
      </c>
      <c r="DZ270" s="51">
        <v>3.4751543419009892E-2</v>
      </c>
      <c r="EA270" s="51">
        <v>2.0261021979393251E-2</v>
      </c>
      <c r="EB270" s="51">
        <v>5.3043379099807298E-3</v>
      </c>
      <c r="EC270" s="51">
        <v>3.4222575263503597E-3</v>
      </c>
      <c r="ED270" s="51">
        <v>5.9572198968608592E-4</v>
      </c>
      <c r="EE270" s="51">
        <v>4.4496074458484419E-3</v>
      </c>
      <c r="EF270" s="51">
        <v>4.6522912770463123E-3</v>
      </c>
      <c r="EG270" s="51">
        <v>2.2397197896824534E-3</v>
      </c>
      <c r="EH270" s="51">
        <v>1.3659289547301738E-3</v>
      </c>
      <c r="EI270" s="51">
        <v>4.1299673245578459E-3</v>
      </c>
      <c r="EJ270" s="51">
        <v>2.282896521260989E-5</v>
      </c>
      <c r="EK270" s="369">
        <v>7.0203773272829793E-4</v>
      </c>
      <c r="EL270" s="369">
        <v>1.9909686072652733E-3</v>
      </c>
      <c r="EM270" s="369">
        <v>1.5081154455383165E-3</v>
      </c>
      <c r="EN270" s="369">
        <v>1.8759597560461679E-3</v>
      </c>
      <c r="EO270" s="369">
        <v>2.8474662312020158E-3</v>
      </c>
      <c r="EP270" s="369">
        <v>1.4642504965215208E-3</v>
      </c>
      <c r="EQ270" s="369">
        <v>2.1447362619332042E-3</v>
      </c>
      <c r="ER270" s="369">
        <v>8.2035519748738142E-4</v>
      </c>
      <c r="ES270" s="369">
        <v>1.9752332819514273E-3</v>
      </c>
      <c r="ET270" s="369">
        <v>1.9914292375161568E-3</v>
      </c>
      <c r="EU270" s="369">
        <v>1.5462909621717336E-3</v>
      </c>
      <c r="EV270" s="369">
        <v>1.5303876629273248E-3</v>
      </c>
      <c r="EW270" s="369">
        <v>2.1175790942337775E-3</v>
      </c>
      <c r="EX270" s="369">
        <v>2.1178356546009791E-3</v>
      </c>
      <c r="EY270" s="369">
        <v>1.8258908377408621E-3</v>
      </c>
      <c r="EZ270" s="369">
        <v>1.4539722514881508E-3</v>
      </c>
      <c r="FA270" s="369">
        <v>1.0955545691826204E-3</v>
      </c>
      <c r="FB270" s="369">
        <v>1.1622879366276577E-3</v>
      </c>
      <c r="FC270" s="369">
        <v>2.0450510539581387E-3</v>
      </c>
      <c r="FD270" s="369">
        <v>3.8448909659334904E-3</v>
      </c>
      <c r="FE270" s="369">
        <v>1.7199664951908103E-3</v>
      </c>
      <c r="FF270" s="369">
        <v>1.1692886271502559E-3</v>
      </c>
      <c r="FG270" s="369">
        <v>1.9931977113009842E-3</v>
      </c>
      <c r="FH270" s="369">
        <v>3.6882180141797798E-3</v>
      </c>
      <c r="FI270" s="369">
        <v>3.4537809468382308E-2</v>
      </c>
      <c r="FJ270" s="369">
        <v>1.9361991037952712E-2</v>
      </c>
      <c r="FK270" s="369">
        <v>4.8225098652121667E-3</v>
      </c>
      <c r="FL270" s="369">
        <v>3.3956617644573805E-3</v>
      </c>
      <c r="FM270" s="369">
        <v>5.9669410216254106E-4</v>
      </c>
      <c r="FN270" s="369">
        <v>4.6002917046603321E-3</v>
      </c>
      <c r="FO270" s="369">
        <v>4.7657264612977982E-3</v>
      </c>
      <c r="FP270" s="369">
        <v>2.3225337090929743E-3</v>
      </c>
      <c r="FQ270" s="369">
        <v>1.2879571131837583E-3</v>
      </c>
      <c r="FR270" s="369">
        <v>4.3547141665507315E-3</v>
      </c>
      <c r="FS270" s="369">
        <v>2.409267532201603E-5</v>
      </c>
      <c r="FT270" s="51">
        <v>7.0220882475400073E-4</v>
      </c>
      <c r="FU270" s="51">
        <v>1.8923383249046925E-3</v>
      </c>
      <c r="FV270" s="51">
        <v>1.4527760251965502E-3</v>
      </c>
      <c r="FW270" s="51">
        <v>1.8659354291768509E-3</v>
      </c>
      <c r="FX270" s="51">
        <v>2.9142766291183108E-3</v>
      </c>
      <c r="FY270" s="51">
        <v>1.594124237503231E-3</v>
      </c>
      <c r="FZ270" s="51">
        <v>2.3907086904541856E-3</v>
      </c>
      <c r="GA270" s="51">
        <v>6.2888823972643312E-4</v>
      </c>
      <c r="GB270" s="51">
        <v>1.8998279205410748E-3</v>
      </c>
      <c r="GC270" s="51">
        <v>2.0273491077142684E-3</v>
      </c>
      <c r="GD270" s="51">
        <v>1.6012357963956201E-3</v>
      </c>
      <c r="GE270" s="51">
        <v>1.4772550146517419E-3</v>
      </c>
      <c r="GF270" s="51">
        <v>2.2648925994013854E-3</v>
      </c>
      <c r="GG270" s="51">
        <v>2.139342453782367E-3</v>
      </c>
      <c r="GH270" s="51">
        <v>1.8554176909758135E-3</v>
      </c>
      <c r="GI270" s="51">
        <v>1.6081403528452175E-3</v>
      </c>
      <c r="GJ270" s="51">
        <v>1.1546491814107742E-3</v>
      </c>
      <c r="GK270" s="51">
        <v>1.1751673739030639E-3</v>
      </c>
      <c r="GL270" s="51">
        <v>1.8500032212110918E-3</v>
      </c>
      <c r="GM270" s="51">
        <v>3.572363254066803E-3</v>
      </c>
      <c r="GN270" s="51">
        <v>1.6176286282118498E-3</v>
      </c>
      <c r="GO270" s="51">
        <v>1.2029618305966438E-3</v>
      </c>
      <c r="GP270" s="51">
        <v>1.8630032858173722E-3</v>
      </c>
      <c r="GQ270" s="51">
        <v>3.8046823070537164E-3</v>
      </c>
      <c r="GR270" s="51">
        <v>3.5050826452261423E-2</v>
      </c>
      <c r="GS270" s="51">
        <v>1.9796979137787652E-2</v>
      </c>
      <c r="GT270" s="51">
        <v>4.3224808528787954E-3</v>
      </c>
      <c r="GU270" s="51">
        <v>3.3138224974548231E-3</v>
      </c>
      <c r="GV270" s="51">
        <v>6.008064122901037E-4</v>
      </c>
      <c r="GW270" s="51">
        <v>4.5865317249750371E-3</v>
      </c>
      <c r="GX270" s="51">
        <v>4.3612693551966768E-3</v>
      </c>
      <c r="GY270" s="51">
        <v>2.2133365351382963E-3</v>
      </c>
      <c r="GZ270" s="51">
        <v>1.2645902391721184E-3</v>
      </c>
      <c r="HA270" s="51">
        <v>4.512732992732982E-3</v>
      </c>
      <c r="HB270" s="51">
        <v>1.2494984328930957E-5</v>
      </c>
      <c r="HC270" s="369">
        <v>6.493114713861806E-4</v>
      </c>
      <c r="HD270" s="369">
        <v>1.9050425614667661E-3</v>
      </c>
      <c r="HE270" s="369">
        <v>1.3280731530810515E-3</v>
      </c>
      <c r="HF270" s="369">
        <v>1.7883440559033877E-3</v>
      </c>
      <c r="HG270" s="369">
        <v>2.7308792587443773E-3</v>
      </c>
      <c r="HH270" s="369">
        <v>1.6789431221604211E-3</v>
      </c>
      <c r="HI270" s="369">
        <v>2.3268595141890734E-3</v>
      </c>
      <c r="HJ270" s="369">
        <v>6.0813116609952198E-4</v>
      </c>
      <c r="HK270" s="369">
        <v>1.7552671327609828E-3</v>
      </c>
      <c r="HL270" s="369">
        <v>1.9419921388516158E-3</v>
      </c>
      <c r="HM270" s="369">
        <v>1.6125354768187366E-3</v>
      </c>
      <c r="HN270" s="369">
        <v>1.409865782419047E-3</v>
      </c>
      <c r="HO270" s="369">
        <v>2.1952473681293599E-3</v>
      </c>
      <c r="HP270" s="369">
        <v>2.0754149883045764E-3</v>
      </c>
      <c r="HQ270" s="369">
        <v>1.6863930134949775E-3</v>
      </c>
      <c r="HR270" s="369">
        <v>1.4899193840481038E-3</v>
      </c>
      <c r="HS270" s="369">
        <v>1.4028967653805483E-3</v>
      </c>
      <c r="HT270" s="369">
        <v>1.0768763788216009E-3</v>
      </c>
      <c r="HU270" s="369">
        <v>1.6875265865446904E-3</v>
      </c>
      <c r="HV270" s="369">
        <v>3.1429442339517403E-3</v>
      </c>
      <c r="HW270" s="369">
        <v>1.4123549618044605E-3</v>
      </c>
      <c r="HX270" s="369">
        <v>1.0881814412225497E-3</v>
      </c>
      <c r="HY270" s="369">
        <v>2.0909812926255857E-3</v>
      </c>
      <c r="HZ270" s="369">
        <v>5.2798759111147599E-3</v>
      </c>
      <c r="IA270" s="369">
        <v>3.5127204239085663E-2</v>
      </c>
      <c r="IB270" s="369">
        <v>1.9060552721972164E-2</v>
      </c>
      <c r="IC270" s="369">
        <v>3.6527409087205643E-3</v>
      </c>
      <c r="ID270" s="369">
        <v>2.9369596323352777E-3</v>
      </c>
      <c r="IE270" s="369">
        <v>5.3649572480941551E-4</v>
      </c>
      <c r="IF270" s="369">
        <v>4.1418510862414977E-3</v>
      </c>
      <c r="IG270" s="369">
        <v>3.8888608108601677E-3</v>
      </c>
      <c r="IH270" s="369">
        <v>1.9447548667504973E-3</v>
      </c>
      <c r="II270" s="369">
        <v>1.1759037244428649E-3</v>
      </c>
      <c r="IJ270" s="369">
        <v>4.0469502920048367E-3</v>
      </c>
      <c r="IK270" s="369">
        <v>1.0272989661761351E-5</v>
      </c>
      <c r="IL270" s="51">
        <v>6.63915345736215E-4</v>
      </c>
      <c r="IM270" s="51">
        <v>1.9849843992718525E-3</v>
      </c>
      <c r="IN270" s="51">
        <v>1.3533601398718264E-3</v>
      </c>
      <c r="IO270" s="51">
        <v>1.8099634495973807E-3</v>
      </c>
      <c r="IP270" s="51">
        <v>2.6462259126272549E-3</v>
      </c>
      <c r="IQ270" s="51">
        <v>1.8026107777164859E-3</v>
      </c>
      <c r="IR270" s="51">
        <v>2.2940106901631579E-3</v>
      </c>
      <c r="IS270" s="51">
        <v>6.1680347881220871E-4</v>
      </c>
      <c r="IT270" s="51">
        <v>1.6901921975805622E-3</v>
      </c>
      <c r="IU270" s="51">
        <v>1.9303314112551731E-3</v>
      </c>
      <c r="IV270" s="51">
        <v>1.6783221678092037E-3</v>
      </c>
      <c r="IW270" s="51">
        <v>1.3530081460045194E-3</v>
      </c>
      <c r="IX270" s="51">
        <v>2.1990895404972936E-3</v>
      </c>
      <c r="IY270" s="51">
        <v>1.9466476525866951E-3</v>
      </c>
      <c r="IZ270" s="51">
        <v>1.4478683160380097E-3</v>
      </c>
      <c r="JA270" s="51">
        <v>1.293904959992848E-3</v>
      </c>
      <c r="JB270" s="51">
        <v>8.6157550803848254E-4</v>
      </c>
      <c r="JC270" s="51">
        <v>1.0091276800552446E-3</v>
      </c>
      <c r="JD270" s="51">
        <v>1.5600425116804948E-3</v>
      </c>
      <c r="JE270" s="51">
        <v>3.0782548559187936E-3</v>
      </c>
      <c r="JF270" s="51">
        <v>1.3962625756106229E-3</v>
      </c>
      <c r="JG270" s="51">
        <v>1.0888070515487449E-3</v>
      </c>
      <c r="JH270" s="51">
        <v>2.3058289013170767E-3</v>
      </c>
      <c r="JI270" s="51">
        <v>6.682735082854746E-3</v>
      </c>
      <c r="JJ270" s="51">
        <v>3.3768880395857841E-2</v>
      </c>
      <c r="JK270" s="51">
        <v>1.7439827946760814E-2</v>
      </c>
      <c r="JL270" s="51">
        <v>3.3913726888311923E-3</v>
      </c>
      <c r="JM270" s="51">
        <v>2.7273310886146381E-3</v>
      </c>
      <c r="JN270" s="51">
        <v>4.7516129814787633E-4</v>
      </c>
      <c r="JO270" s="51">
        <v>3.9029159215552742E-3</v>
      </c>
      <c r="JP270" s="51">
        <v>3.7597764986403255E-3</v>
      </c>
      <c r="JQ270" s="51">
        <v>1.9155993657127544E-3</v>
      </c>
      <c r="JR270" s="51">
        <v>1.1472941042331433E-3</v>
      </c>
      <c r="JS270" s="51">
        <v>3.9281981902203264E-3</v>
      </c>
      <c r="JT270" s="51">
        <v>1.2573196586729686E-5</v>
      </c>
      <c r="JU270" s="369">
        <v>6.9955631416876961E-4</v>
      </c>
      <c r="JV270" s="369">
        <v>1.8822025898933264E-3</v>
      </c>
      <c r="JW270" s="369">
        <v>1.3882237128203512E-3</v>
      </c>
      <c r="JX270" s="369">
        <v>1.7506909228723374E-3</v>
      </c>
      <c r="JY270" s="369">
        <v>2.627767463972263E-3</v>
      </c>
      <c r="JZ270" s="369">
        <v>1.8840253186057309E-3</v>
      </c>
      <c r="KA270" s="369">
        <v>2.490538377731747E-3</v>
      </c>
      <c r="KB270" s="369">
        <v>5.7645483185538168E-4</v>
      </c>
      <c r="KC270" s="369">
        <v>1.6730526138898515E-3</v>
      </c>
      <c r="KD270" s="369">
        <v>1.8986200853212602E-3</v>
      </c>
      <c r="KE270" s="369">
        <v>1.6389103338471573E-3</v>
      </c>
      <c r="KF270" s="369">
        <v>1.3582446677272398E-3</v>
      </c>
      <c r="KG270" s="369">
        <v>2.0564938247724708E-3</v>
      </c>
      <c r="KH270" s="369">
        <v>1.7900969446994581E-3</v>
      </c>
      <c r="KI270" s="369">
        <v>1.3910775058406702E-3</v>
      </c>
      <c r="KJ270" s="369">
        <v>1.3358113393200377E-3</v>
      </c>
      <c r="KK270" s="369">
        <v>7.9961238994575375E-4</v>
      </c>
      <c r="KL270" s="369">
        <v>1.0973381811911422E-3</v>
      </c>
      <c r="KM270" s="369">
        <v>1.7202533668303371E-3</v>
      </c>
      <c r="KN270" s="369">
        <v>2.9895206287987447E-3</v>
      </c>
      <c r="KO270" s="369">
        <v>1.4876668948345417E-3</v>
      </c>
      <c r="KP270" s="369">
        <v>1.2503080490794769E-3</v>
      </c>
      <c r="KQ270" s="369">
        <v>2.7945186895556584E-3</v>
      </c>
      <c r="KR270" s="369">
        <v>7.427011322765977E-3</v>
      </c>
      <c r="KS270" s="369">
        <v>3.1378409219064499E-2</v>
      </c>
      <c r="KT270" s="369">
        <v>1.7131386596500171E-2</v>
      </c>
      <c r="KU270" s="369">
        <v>3.6635245291303225E-3</v>
      </c>
      <c r="KV270" s="369">
        <v>2.9618606956638414E-3</v>
      </c>
      <c r="KW270" s="369">
        <v>4.5698929824446833E-4</v>
      </c>
      <c r="KX270" s="369">
        <v>4.2006656982438492E-3</v>
      </c>
      <c r="KY270" s="369">
        <v>4.5958279009554884E-3</v>
      </c>
      <c r="KZ270" s="369">
        <v>2.1692922585690032E-3</v>
      </c>
      <c r="LA270" s="369">
        <v>1.2599503989548181E-3</v>
      </c>
      <c r="LB270" s="369">
        <v>4.0132493780664106E-3</v>
      </c>
      <c r="LC270" s="369">
        <v>1.5822309803364154E-5</v>
      </c>
      <c r="LD270" s="51">
        <v>7.4386258632443884E-4</v>
      </c>
      <c r="LE270" s="51">
        <v>1.7489473516322321E-3</v>
      </c>
      <c r="LF270" s="51">
        <v>1.4246801036955164E-3</v>
      </c>
      <c r="LG270" s="51">
        <v>1.7030177854102358E-3</v>
      </c>
      <c r="LH270" s="51">
        <v>2.4107092627856613E-3</v>
      </c>
      <c r="LI270" s="51">
        <v>1.8282959996105202E-3</v>
      </c>
      <c r="LJ270" s="51">
        <v>2.3523596883619118E-3</v>
      </c>
      <c r="LK270" s="51">
        <v>5.7993778130185285E-4</v>
      </c>
      <c r="LL270" s="51">
        <v>1.654753352494744E-3</v>
      </c>
      <c r="LM270" s="51">
        <v>1.7351928395205323E-3</v>
      </c>
      <c r="LN270" s="51">
        <v>1.5871150171299401E-3</v>
      </c>
      <c r="LO270" s="51">
        <v>1.216615835973343E-3</v>
      </c>
      <c r="LP270" s="51">
        <v>1.9951048928333786E-3</v>
      </c>
      <c r="LQ270" s="51">
        <v>1.7238070861297144E-3</v>
      </c>
      <c r="LR270" s="51">
        <v>1.40979611924627E-3</v>
      </c>
      <c r="LS270" s="51">
        <v>1.3188621288321568E-3</v>
      </c>
      <c r="LT270" s="51">
        <v>7.1655449608296333E-4</v>
      </c>
      <c r="LU270" s="51">
        <v>1.0509926380873719E-3</v>
      </c>
      <c r="LV270" s="51">
        <v>2.0170291244476155E-3</v>
      </c>
      <c r="LW270" s="51">
        <v>2.9212683472932374E-3</v>
      </c>
      <c r="LX270" s="51">
        <v>1.526035670515007E-3</v>
      </c>
      <c r="LY270" s="51">
        <v>1.3101976539612492E-3</v>
      </c>
      <c r="LZ270" s="51">
        <v>2.660802861626693E-3</v>
      </c>
      <c r="MA270" s="51">
        <v>6.7470627973311194E-3</v>
      </c>
      <c r="MB270" s="51">
        <v>3.2383602695409422E-2</v>
      </c>
      <c r="MC270" s="51">
        <v>1.5666111443719037E-2</v>
      </c>
      <c r="MD270" s="51">
        <v>3.7974687410398137E-3</v>
      </c>
      <c r="ME270" s="51">
        <v>3.0323889489624243E-3</v>
      </c>
      <c r="MF270" s="51">
        <v>5.4147042827348889E-4</v>
      </c>
      <c r="MG270" s="51">
        <v>4.068413548953688E-3</v>
      </c>
      <c r="MH270" s="51">
        <v>4.437001027270196E-3</v>
      </c>
      <c r="MI270" s="51">
        <v>2.5159878840467411E-3</v>
      </c>
      <c r="MJ270" s="51">
        <v>1.3021660306523301E-3</v>
      </c>
      <c r="MK270" s="51">
        <v>4.0445946312044709E-3</v>
      </c>
      <c r="ML270" s="51">
        <v>1.8697797407025915E-5</v>
      </c>
      <c r="MM270" s="369">
        <v>7.3059123846274635E-4</v>
      </c>
      <c r="MN270" s="369">
        <v>1.4651948228452702E-3</v>
      </c>
      <c r="MO270" s="369">
        <v>1.3485962712090551E-3</v>
      </c>
      <c r="MP270" s="369">
        <v>1.6428435079673183E-3</v>
      </c>
      <c r="MQ270" s="369">
        <v>2.3664449793069351E-3</v>
      </c>
      <c r="MR270" s="369">
        <v>1.7220575005430752E-3</v>
      </c>
      <c r="MS270" s="369">
        <v>2.1649730386309567E-3</v>
      </c>
      <c r="MT270" s="369">
        <v>6.0231417740386336E-4</v>
      </c>
      <c r="MU270" s="369">
        <v>1.6604266355633621E-3</v>
      </c>
      <c r="MV270" s="369">
        <v>1.6467536115986503E-3</v>
      </c>
      <c r="MW270" s="369">
        <v>1.5507276026492938E-3</v>
      </c>
      <c r="MX270" s="369">
        <v>1.17937879865947E-3</v>
      </c>
      <c r="MY270" s="369">
        <v>2.0111786841763906E-3</v>
      </c>
      <c r="MZ270" s="369">
        <v>1.6648658775125155E-3</v>
      </c>
      <c r="NA270" s="369">
        <v>1.3268329484946359E-3</v>
      </c>
      <c r="NB270" s="369">
        <v>1.2302592667549261E-3</v>
      </c>
      <c r="NC270" s="369">
        <v>7.162952453425008E-4</v>
      </c>
      <c r="ND270" s="369">
        <v>1.0593120248826623E-3</v>
      </c>
      <c r="NE270" s="369">
        <v>1.9842399326907849E-3</v>
      </c>
      <c r="NF270" s="369">
        <v>2.7780764238851739E-3</v>
      </c>
      <c r="NG270" s="369">
        <v>1.5981630500326099E-3</v>
      </c>
      <c r="NH270" s="369">
        <v>1.2478315265066872E-3</v>
      </c>
      <c r="NI270" s="369">
        <v>2.452365424445714E-3</v>
      </c>
      <c r="NJ270" s="369">
        <v>5.7487306110341925E-3</v>
      </c>
      <c r="NK270" s="369">
        <v>3.3483196173313537E-2</v>
      </c>
      <c r="NL270" s="369">
        <v>1.4492036436095635E-2</v>
      </c>
      <c r="NM270" s="369">
        <v>3.8142504313162517E-3</v>
      </c>
      <c r="NN270" s="369">
        <v>2.8601064836153772E-3</v>
      </c>
      <c r="NO270" s="369">
        <v>5.5747759628681259E-4</v>
      </c>
      <c r="NP270" s="369">
        <v>3.7000571304504296E-3</v>
      </c>
      <c r="NQ270" s="369">
        <v>4.0899806232306494E-3</v>
      </c>
      <c r="NR270" s="369">
        <v>2.5896425268713223E-3</v>
      </c>
      <c r="NS270" s="369">
        <v>1.1996627407991163E-3</v>
      </c>
      <c r="NT270" s="369">
        <v>4.0385369390941875E-3</v>
      </c>
      <c r="NU270" s="369">
        <v>1.6047348428350056E-5</v>
      </c>
      <c r="NV270" s="51">
        <v>7.8092421786509912E-4</v>
      </c>
      <c r="NW270" s="51">
        <v>1.3734831958111034E-3</v>
      </c>
      <c r="NX270" s="51">
        <v>1.3800558019049958E-3</v>
      </c>
      <c r="NY270" s="51">
        <v>1.5816868485344314E-3</v>
      </c>
      <c r="NZ270" s="51">
        <v>2.3205156818777843E-3</v>
      </c>
      <c r="OA270" s="51">
        <v>1.763462939520107E-3</v>
      </c>
      <c r="OB270" s="51">
        <v>2.2180177209959414E-3</v>
      </c>
      <c r="OC270" s="51">
        <v>5.2660691216994927E-4</v>
      </c>
      <c r="OD270" s="51">
        <v>1.6180079080144066E-3</v>
      </c>
      <c r="OE270" s="51">
        <v>1.6259901519478719E-3</v>
      </c>
      <c r="OF270" s="51">
        <v>1.6027915730528633E-3</v>
      </c>
      <c r="OG270" s="51">
        <v>1.1312322415110911E-3</v>
      </c>
      <c r="OH270" s="51">
        <v>2.0081558209129719E-3</v>
      </c>
      <c r="OI270" s="51">
        <v>1.6097300046018208E-3</v>
      </c>
      <c r="OJ270" s="51">
        <v>1.3258187629802136E-3</v>
      </c>
      <c r="OK270" s="51">
        <v>1.3245022648288758E-3</v>
      </c>
      <c r="OL270" s="51">
        <v>7.1439941827327084E-4</v>
      </c>
      <c r="OM270" s="51">
        <v>1.0926431128924793E-3</v>
      </c>
      <c r="ON270" s="51">
        <v>2.0557176036395792E-3</v>
      </c>
      <c r="OO270" s="51">
        <v>2.874218366394456E-3</v>
      </c>
      <c r="OP270" s="51">
        <v>1.6368774658178538E-3</v>
      </c>
      <c r="OQ270" s="51">
        <v>1.2948610023153437E-3</v>
      </c>
      <c r="OR270" s="51">
        <v>2.5612909417824974E-3</v>
      </c>
      <c r="OS270" s="51">
        <v>5.5965149480267885E-3</v>
      </c>
      <c r="OT270" s="51">
        <v>3.1173291369357661E-2</v>
      </c>
      <c r="OU270" s="51">
        <v>1.3879001894445931E-2</v>
      </c>
      <c r="OV270" s="51">
        <v>3.7785949360375089E-3</v>
      </c>
      <c r="OW270" s="51">
        <v>2.7890404347872999E-3</v>
      </c>
      <c r="OX270" s="51">
        <v>5.3405037991626988E-4</v>
      </c>
      <c r="OY270" s="51">
        <v>3.7377131988265882E-3</v>
      </c>
      <c r="OZ270" s="51">
        <v>4.0789866381579229E-3</v>
      </c>
      <c r="PA270" s="51">
        <v>2.861156032391145E-3</v>
      </c>
      <c r="PB270" s="51">
        <v>1.2191739487668568E-3</v>
      </c>
      <c r="PC270" s="51">
        <v>4.1820514013379056E-3</v>
      </c>
      <c r="PD270" s="51">
        <v>2.102664220327793E-5</v>
      </c>
      <c r="PE270" s="369">
        <v>8.2337329787676185E-4</v>
      </c>
      <c r="PF270" s="369">
        <v>1.5247983283687586E-3</v>
      </c>
      <c r="PG270" s="369">
        <v>1.4234296116989874E-3</v>
      </c>
      <c r="PH270" s="369">
        <v>1.6273929671532588E-3</v>
      </c>
      <c r="PI270" s="369">
        <v>2.3618530735889779E-3</v>
      </c>
      <c r="PJ270" s="369">
        <v>1.8056043872648911E-3</v>
      </c>
      <c r="PK270" s="369">
        <v>2.1800734686723698E-3</v>
      </c>
      <c r="PL270" s="369">
        <v>5.8055781635066046E-4</v>
      </c>
      <c r="PM270" s="369">
        <v>1.62633105419407E-3</v>
      </c>
      <c r="PN270" s="369">
        <v>1.519908494919319E-3</v>
      </c>
      <c r="PO270" s="369">
        <v>1.6302510823553375E-3</v>
      </c>
      <c r="PP270" s="369">
        <v>1.1092943199227554E-3</v>
      </c>
      <c r="PQ270" s="369">
        <v>1.8725845295336483E-3</v>
      </c>
      <c r="PR270" s="369">
        <v>1.4549428429331259E-3</v>
      </c>
      <c r="PS270" s="369">
        <v>1.2483283981109185E-3</v>
      </c>
      <c r="PT270" s="369">
        <v>1.3488969836205767E-3</v>
      </c>
      <c r="PU270" s="369">
        <v>7.3963955514936826E-4</v>
      </c>
      <c r="PV270" s="369">
        <v>1.149795902948109E-3</v>
      </c>
      <c r="PW270" s="369">
        <v>2.2602133273286981E-3</v>
      </c>
      <c r="PX270" s="369">
        <v>2.9720424630159631E-3</v>
      </c>
      <c r="PY270" s="369">
        <v>1.5599406990202966E-3</v>
      </c>
      <c r="PZ270" s="369">
        <v>1.3303493961751122E-3</v>
      </c>
      <c r="QA270" s="369">
        <v>2.5967747813241812E-3</v>
      </c>
      <c r="QB270" s="369">
        <v>5.3293247998677856E-3</v>
      </c>
      <c r="QC270" s="369">
        <v>3.0270219942656575E-2</v>
      </c>
      <c r="QD270" s="369">
        <v>1.398012015909246E-2</v>
      </c>
      <c r="QE270" s="369">
        <v>3.7651751012363699E-3</v>
      </c>
      <c r="QF270" s="369">
        <v>2.8878096294281388E-3</v>
      </c>
      <c r="QG270" s="369">
        <v>5.3542595710623234E-4</v>
      </c>
      <c r="QH270" s="369">
        <v>3.7174109608484932E-3</v>
      </c>
      <c r="QI270" s="369">
        <v>4.2072709858638792E-3</v>
      </c>
      <c r="QJ270" s="369">
        <v>3.2840260210974582E-3</v>
      </c>
      <c r="QK270" s="369">
        <v>1.2261414213283809E-3</v>
      </c>
      <c r="QL270" s="369">
        <v>4.3259106751636512E-3</v>
      </c>
      <c r="QM270" s="369">
        <v>1.6432976726832698E-5</v>
      </c>
      <c r="QN270" s="51">
        <v>8.0528265943671773E-4</v>
      </c>
      <c r="QO270" s="51">
        <v>1.2903663661474711E-3</v>
      </c>
      <c r="QP270" s="51">
        <v>1.4209110931520067E-3</v>
      </c>
      <c r="QQ270" s="51">
        <v>1.5407161713194178E-3</v>
      </c>
      <c r="QR270" s="51">
        <v>2.2115340861236545E-3</v>
      </c>
      <c r="QS270" s="51">
        <v>1.814820439666198E-3</v>
      </c>
      <c r="QT270" s="51">
        <v>2.1096974602644054E-3</v>
      </c>
      <c r="QU270" s="51">
        <v>4.5717021918928609E-4</v>
      </c>
      <c r="QV270" s="51">
        <v>1.5910375681829562E-3</v>
      </c>
      <c r="QW270" s="51">
        <v>1.535322988710333E-3</v>
      </c>
      <c r="QX270" s="51">
        <v>1.564641748745751E-3</v>
      </c>
      <c r="QY270" s="51">
        <v>1.069998652066965E-3</v>
      </c>
      <c r="QZ270" s="51">
        <v>1.8708443841034701E-3</v>
      </c>
      <c r="RA270" s="51">
        <v>1.4673277402101764E-3</v>
      </c>
      <c r="RB270" s="51">
        <v>1.2191520399687547E-3</v>
      </c>
      <c r="RC270" s="51">
        <v>1.295758656051276E-3</v>
      </c>
      <c r="RD270" s="51">
        <v>6.9278269029594776E-4</v>
      </c>
      <c r="RE270" s="51">
        <v>1.1704541028778642E-3</v>
      </c>
      <c r="RF270" s="51">
        <v>2.3553721085055419E-3</v>
      </c>
      <c r="RG270" s="51">
        <v>3.055559564658996E-3</v>
      </c>
      <c r="RH270" s="51">
        <v>1.624273795117223E-3</v>
      </c>
      <c r="RI270" s="51">
        <v>1.3510789337356564E-3</v>
      </c>
      <c r="RJ270" s="51">
        <v>2.6565289258045945E-3</v>
      </c>
      <c r="RK270" s="51">
        <v>4.9164009705799042E-3</v>
      </c>
      <c r="RL270" s="51">
        <v>3.0425988161253751E-2</v>
      </c>
      <c r="RM270" s="51">
        <v>1.3534259068215553E-2</v>
      </c>
      <c r="RN270" s="51">
        <v>3.9835406812821824E-3</v>
      </c>
      <c r="RO270" s="51">
        <v>3.1561470388135216E-3</v>
      </c>
      <c r="RP270" s="51">
        <v>4.4751435601678966E-4</v>
      </c>
      <c r="RQ270" s="51">
        <v>3.739759014082225E-3</v>
      </c>
      <c r="RR270" s="51">
        <v>4.0391494624977915E-3</v>
      </c>
      <c r="RS270" s="51">
        <v>3.387590733679191E-3</v>
      </c>
      <c r="RT270" s="51">
        <v>1.2308946366979734E-3</v>
      </c>
      <c r="RU270" s="51">
        <v>4.4263674769541902E-3</v>
      </c>
      <c r="RV270" s="51">
        <v>7.8676094504123162E-6</v>
      </c>
      <c r="RW270" s="369">
        <v>7.4431997844316407E-4</v>
      </c>
      <c r="RX270" s="369">
        <v>1.3012317379310974E-3</v>
      </c>
      <c r="RY270" s="369">
        <v>1.3365683592758235E-3</v>
      </c>
      <c r="RZ270" s="369">
        <v>1.4455787031231629E-3</v>
      </c>
      <c r="SA270" s="369">
        <v>2.0766669928783438E-3</v>
      </c>
      <c r="SB270" s="369">
        <v>1.5817923854701201E-3</v>
      </c>
      <c r="SC270" s="369">
        <v>1.9054309673466753E-3</v>
      </c>
      <c r="SD270" s="369">
        <v>7.2058769388871034E-4</v>
      </c>
      <c r="SE270" s="369">
        <v>1.505399720028229E-3</v>
      </c>
      <c r="SF270" s="369">
        <v>1.4151251292705339E-3</v>
      </c>
      <c r="SG270" s="369">
        <v>1.497593287171857E-3</v>
      </c>
      <c r="SH270" s="369">
        <v>9.8628448061217119E-4</v>
      </c>
      <c r="SI270" s="369">
        <v>1.8233058417631996E-3</v>
      </c>
      <c r="SJ270" s="369">
        <v>1.4074484744815278E-3</v>
      </c>
      <c r="SK270" s="369">
        <v>1.2269494628316716E-3</v>
      </c>
      <c r="SL270" s="369">
        <v>1.2366090295808005E-3</v>
      </c>
      <c r="SM270" s="369">
        <v>7.2109057467580355E-4</v>
      </c>
      <c r="SN270" s="369">
        <v>1.1124047109574496E-3</v>
      </c>
      <c r="SO270" s="369">
        <v>1.9558046527719938E-3</v>
      </c>
      <c r="SP270" s="369">
        <v>2.8934639924430108E-3</v>
      </c>
      <c r="SQ270" s="369">
        <v>1.5843086035937778E-3</v>
      </c>
      <c r="SR270" s="369">
        <v>1.4032581068106106E-3</v>
      </c>
      <c r="SS270" s="369">
        <v>2.4100626563215025E-3</v>
      </c>
      <c r="ST270" s="369">
        <v>4.2914335801258821E-3</v>
      </c>
      <c r="SU270" s="369">
        <v>3.1327184666641583E-2</v>
      </c>
      <c r="SV270" s="369">
        <v>1.2506033084875617E-2</v>
      </c>
      <c r="SW270" s="369">
        <v>3.6331113295318524E-3</v>
      </c>
      <c r="SX270" s="369">
        <v>2.9159124261369036E-3</v>
      </c>
      <c r="SY270" s="369">
        <v>4.2192779156805703E-4</v>
      </c>
      <c r="SZ270" s="369">
        <v>3.6480547499116167E-3</v>
      </c>
      <c r="TA270" s="369">
        <v>3.6313509678963431E-3</v>
      </c>
      <c r="TB270" s="369">
        <v>3.5540341715281868E-3</v>
      </c>
      <c r="TC270" s="369">
        <v>1.1220894351781907E-3</v>
      </c>
      <c r="TD270" s="369">
        <v>4.2353870493279239E-3</v>
      </c>
      <c r="TE270" s="369">
        <v>7.3069223057093344E-6</v>
      </c>
    </row>
    <row r="271" spans="1:525" x14ac:dyDescent="0.3">
      <c r="A271" s="369">
        <v>3.6793864738306806E-3</v>
      </c>
      <c r="B271" s="369">
        <v>8.3465740792025254E-3</v>
      </c>
      <c r="C271" s="369">
        <v>6.3408131451295523E-3</v>
      </c>
      <c r="D271" s="369">
        <v>4.0054957822821874E-3</v>
      </c>
      <c r="E271" s="369">
        <v>5.0207407835441021E-3</v>
      </c>
      <c r="F271" s="369">
        <v>6.3529711421559795E-3</v>
      </c>
      <c r="G271" s="369">
        <v>7.0001160805567356E-3</v>
      </c>
      <c r="H271" s="369">
        <v>6.9951796875695783E-3</v>
      </c>
      <c r="I271" s="369">
        <v>5.5959508771087248E-3</v>
      </c>
      <c r="J271" s="369">
        <v>5.2450152946928339E-3</v>
      </c>
      <c r="K271" s="369">
        <v>9.6629357913537734E-3</v>
      </c>
      <c r="L271" s="369">
        <v>5.5932313040373835E-3</v>
      </c>
      <c r="M271" s="369">
        <v>4.8795937355438079E-3</v>
      </c>
      <c r="N271" s="369">
        <v>4.3458875950140559E-3</v>
      </c>
      <c r="O271" s="369">
        <v>4.2041748205890375E-3</v>
      </c>
      <c r="P271" s="369">
        <v>4.7532296632893751E-3</v>
      </c>
      <c r="Q271" s="369">
        <v>5.0377460656158175E-3</v>
      </c>
      <c r="R271" s="369">
        <v>3.4952776076927886E-3</v>
      </c>
      <c r="S271" s="369">
        <v>7.3932650808637744E-3</v>
      </c>
      <c r="T271" s="369">
        <v>2.1112383320598452E-2</v>
      </c>
      <c r="U271" s="369">
        <v>9.8721998815982284E-3</v>
      </c>
      <c r="V271" s="369">
        <v>7.8068473788891687E-3</v>
      </c>
      <c r="W271" s="369">
        <v>3.5918810699262553E-2</v>
      </c>
      <c r="X271" s="369">
        <v>0.13726024863916769</v>
      </c>
      <c r="Y271" s="369">
        <v>9.7638604319653932E-2</v>
      </c>
      <c r="Z271" s="369">
        <v>0.10631320895478673</v>
      </c>
      <c r="AA271" s="369">
        <v>3.465194749719494E-3</v>
      </c>
      <c r="AB271" s="369">
        <v>3.8462260161108166E-3</v>
      </c>
      <c r="AC271" s="369">
        <v>6.8358099658959452E-4</v>
      </c>
      <c r="AD271" s="369">
        <v>4.7595778812511034E-3</v>
      </c>
      <c r="AE271" s="369">
        <v>3.2651746964197184E-3</v>
      </c>
      <c r="AF271" s="369">
        <v>2.3662086795070941E-3</v>
      </c>
      <c r="AG271" s="369">
        <v>3.0146709062545355E-3</v>
      </c>
      <c r="AH271" s="369">
        <v>5.6626755748935189E-3</v>
      </c>
      <c r="AI271" s="369">
        <v>6.4298753373303208E-5</v>
      </c>
      <c r="AJ271" s="51">
        <v>3.3549348886850253E-3</v>
      </c>
      <c r="AK271" s="51">
        <v>7.0017439005836636E-3</v>
      </c>
      <c r="AL271" s="51">
        <v>6.0267642099631757E-3</v>
      </c>
      <c r="AM271" s="51">
        <v>3.8994778688440537E-3</v>
      </c>
      <c r="AN271" s="51">
        <v>4.7514760408350039E-3</v>
      </c>
      <c r="AO271" s="51">
        <v>6.4842697493517881E-3</v>
      </c>
      <c r="AP271" s="51">
        <v>6.9581029858632945E-3</v>
      </c>
      <c r="AQ271" s="51">
        <v>6.6857821867849741E-3</v>
      </c>
      <c r="AR271" s="51">
        <v>5.4363515361857146E-3</v>
      </c>
      <c r="AS271" s="51">
        <v>5.3236354594623173E-3</v>
      </c>
      <c r="AT271" s="51">
        <v>9.4807089192641501E-3</v>
      </c>
      <c r="AU271" s="51">
        <v>5.7325851885820338E-3</v>
      </c>
      <c r="AV271" s="51">
        <v>4.7855062646985046E-3</v>
      </c>
      <c r="AW271" s="51">
        <v>4.1837393870920074E-3</v>
      </c>
      <c r="AX271" s="51">
        <v>4.1694345918255995E-3</v>
      </c>
      <c r="AY271" s="51">
        <v>4.9178227488840161E-3</v>
      </c>
      <c r="AZ271" s="51">
        <v>5.0244506209035531E-3</v>
      </c>
      <c r="BA271" s="51">
        <v>3.4287070714047515E-3</v>
      </c>
      <c r="BB271" s="51">
        <v>7.5236427093389882E-3</v>
      </c>
      <c r="BC271" s="51">
        <v>1.9635319104214427E-2</v>
      </c>
      <c r="BD271" s="51">
        <v>9.5954637119985663E-3</v>
      </c>
      <c r="BE271" s="51">
        <v>8.1497346090376229E-3</v>
      </c>
      <c r="BF271" s="51">
        <v>3.6993555833252582E-2</v>
      </c>
      <c r="BG271" s="51">
        <v>0.14083980477682287</v>
      </c>
      <c r="BH271" s="51">
        <v>9.6491223645893506E-2</v>
      </c>
      <c r="BI271" s="51">
        <v>0.11297637650195287</v>
      </c>
      <c r="BJ271" s="51">
        <v>3.4851764225503055E-3</v>
      </c>
      <c r="BK271" s="51">
        <v>3.8143396040886709E-3</v>
      </c>
      <c r="BL271" s="51">
        <v>6.5390990728276166E-4</v>
      </c>
      <c r="BM271" s="51">
        <v>4.8964816882383156E-3</v>
      </c>
      <c r="BN271" s="51">
        <v>4.4731830963079897E-3</v>
      </c>
      <c r="BO271" s="51">
        <v>2.428982494779987E-3</v>
      </c>
      <c r="BP271" s="51">
        <v>2.996074650749421E-3</v>
      </c>
      <c r="BQ271" s="51">
        <v>5.2054208533843897E-3</v>
      </c>
      <c r="BR271" s="51">
        <v>6.8982670376587234E-5</v>
      </c>
      <c r="BS271" s="369">
        <v>3.3264160523945457E-3</v>
      </c>
      <c r="BT271" s="369">
        <v>6.4542473555647094E-3</v>
      </c>
      <c r="BU271" s="369">
        <v>6.2210394463981175E-3</v>
      </c>
      <c r="BV271" s="369">
        <v>3.8877925906075695E-3</v>
      </c>
      <c r="BW271" s="369">
        <v>4.6781949772511404E-3</v>
      </c>
      <c r="BX271" s="369">
        <v>6.7612364028414775E-3</v>
      </c>
      <c r="BY271" s="369">
        <v>7.0032253571866675E-3</v>
      </c>
      <c r="BZ271" s="369">
        <v>6.38064970800144E-3</v>
      </c>
      <c r="CA271" s="369">
        <v>5.3591050914738817E-3</v>
      </c>
      <c r="CB271" s="369">
        <v>5.0772361415639356E-3</v>
      </c>
      <c r="CC271" s="369">
        <v>9.1508399731275031E-3</v>
      </c>
      <c r="CD271" s="369">
        <v>5.4030996031322965E-3</v>
      </c>
      <c r="CE271" s="369">
        <v>4.5417226989880556E-3</v>
      </c>
      <c r="CF271" s="369">
        <v>3.9882243141453003E-3</v>
      </c>
      <c r="CG271" s="369">
        <v>4.1274801855052182E-3</v>
      </c>
      <c r="CH271" s="369">
        <v>4.691562604223226E-3</v>
      </c>
      <c r="CI271" s="369">
        <v>4.8622872795242135E-3</v>
      </c>
      <c r="CJ271" s="369">
        <v>3.3034664676760751E-3</v>
      </c>
      <c r="CK271" s="369">
        <v>7.6925395519096655E-3</v>
      </c>
      <c r="CL271" s="369">
        <v>1.9023195809055201E-2</v>
      </c>
      <c r="CM271" s="369">
        <v>9.8168258981663915E-3</v>
      </c>
      <c r="CN271" s="369">
        <v>8.1993472987456385E-3</v>
      </c>
      <c r="CO271" s="369">
        <v>3.8802565862808801E-2</v>
      </c>
      <c r="CP271" s="369">
        <v>0.14583416789935705</v>
      </c>
      <c r="CQ271" s="369">
        <v>9.6861728546127401E-2</v>
      </c>
      <c r="CR271" s="369">
        <v>0.11485820480836179</v>
      </c>
      <c r="CS271" s="369">
        <v>3.5343916044388592E-3</v>
      </c>
      <c r="CT271" s="369">
        <v>3.8249130631401581E-3</v>
      </c>
      <c r="CU271" s="369">
        <v>7.0031306236912987E-4</v>
      </c>
      <c r="CV271" s="369">
        <v>4.9216542997837249E-3</v>
      </c>
      <c r="CW271" s="369">
        <v>3.8144974323610441E-3</v>
      </c>
      <c r="CX271" s="369">
        <v>2.4900252300769457E-3</v>
      </c>
      <c r="CY271" s="369">
        <v>3.0396487448589721E-3</v>
      </c>
      <c r="CZ271" s="369">
        <v>5.5489255182207542E-3</v>
      </c>
      <c r="DA271" s="369">
        <v>5.9019710260403279E-5</v>
      </c>
      <c r="DB271" s="51">
        <v>3.4948302537840706E-3</v>
      </c>
      <c r="DC271" s="51">
        <v>6.5904720026138952E-3</v>
      </c>
      <c r="DD271" s="51">
        <v>6.2961103595374508E-3</v>
      </c>
      <c r="DE271" s="51">
        <v>4.2285932351362309E-3</v>
      </c>
      <c r="DF271" s="51">
        <v>4.9332525728224413E-3</v>
      </c>
      <c r="DG271" s="51">
        <v>6.7877638008850974E-3</v>
      </c>
      <c r="DH271" s="51">
        <v>7.0764903570340607E-3</v>
      </c>
      <c r="DI271" s="51">
        <v>7.1555504709203627E-3</v>
      </c>
      <c r="DJ271" s="51">
        <v>5.2809851313586724E-3</v>
      </c>
      <c r="DK271" s="51">
        <v>5.0350659386248896E-3</v>
      </c>
      <c r="DL271" s="51">
        <v>8.5036909702397526E-3</v>
      </c>
      <c r="DM271" s="51">
        <v>5.2384431989898738E-3</v>
      </c>
      <c r="DN271" s="51">
        <v>4.5304298127532925E-3</v>
      </c>
      <c r="DO271" s="51">
        <v>3.8136948918111131E-3</v>
      </c>
      <c r="DP271" s="51">
        <v>4.3757811393547296E-3</v>
      </c>
      <c r="DQ271" s="51">
        <v>4.9345761120607691E-3</v>
      </c>
      <c r="DR271" s="51">
        <v>4.8216243607859983E-3</v>
      </c>
      <c r="DS271" s="51">
        <v>3.6265287544149493E-3</v>
      </c>
      <c r="DT271" s="51">
        <v>8.076050598623763E-3</v>
      </c>
      <c r="DU271" s="51">
        <v>1.8469164051696855E-2</v>
      </c>
      <c r="DV271" s="51">
        <v>1.0424402359311682E-2</v>
      </c>
      <c r="DW271" s="51">
        <v>8.2537141771584933E-3</v>
      </c>
      <c r="DX271" s="51">
        <v>3.824385871861858E-2</v>
      </c>
      <c r="DY271" s="51">
        <v>0.13082890156879934</v>
      </c>
      <c r="DZ271" s="51">
        <v>9.8778579395025795E-2</v>
      </c>
      <c r="EA271" s="51">
        <v>0.11846070822304627</v>
      </c>
      <c r="EB271" s="51">
        <v>3.5903747849929473E-3</v>
      </c>
      <c r="EC271" s="51">
        <v>4.0107706575504276E-3</v>
      </c>
      <c r="ED271" s="51">
        <v>8.2535613708959365E-4</v>
      </c>
      <c r="EE271" s="51">
        <v>5.0224575101403945E-3</v>
      </c>
      <c r="EF271" s="51">
        <v>4.2944745194338114E-3</v>
      </c>
      <c r="EG271" s="51">
        <v>2.5919384466272693E-3</v>
      </c>
      <c r="EH271" s="51">
        <v>3.2403422439530607E-3</v>
      </c>
      <c r="EI271" s="51">
        <v>5.6533925190610651E-3</v>
      </c>
      <c r="EJ271" s="51">
        <v>7.2339857191070986E-5</v>
      </c>
      <c r="EK271" s="369">
        <v>3.5866513680383656E-3</v>
      </c>
      <c r="EL271" s="369">
        <v>6.1097227869355295E-3</v>
      </c>
      <c r="EM271" s="369">
        <v>6.327773348356886E-3</v>
      </c>
      <c r="EN271" s="369">
        <v>4.1290419121309948E-3</v>
      </c>
      <c r="EO271" s="369">
        <v>4.9275023905599805E-3</v>
      </c>
      <c r="EP271" s="369">
        <v>6.4384235069397198E-3</v>
      </c>
      <c r="EQ271" s="369">
        <v>7.2744594840661652E-3</v>
      </c>
      <c r="ER271" s="369">
        <v>6.4733595826358447E-3</v>
      </c>
      <c r="ES271" s="369">
        <v>5.1771500246440968E-3</v>
      </c>
      <c r="ET271" s="369">
        <v>4.9922061919562147E-3</v>
      </c>
      <c r="EU271" s="369">
        <v>8.3229648734063945E-3</v>
      </c>
      <c r="EV271" s="369">
        <v>5.0848966692342099E-3</v>
      </c>
      <c r="EW271" s="369">
        <v>4.6388516935697635E-3</v>
      </c>
      <c r="EX271" s="369">
        <v>3.5534605098390183E-3</v>
      </c>
      <c r="EY271" s="369">
        <v>4.5162214691358126E-3</v>
      </c>
      <c r="EZ271" s="369">
        <v>4.534569458961973E-3</v>
      </c>
      <c r="FA271" s="369">
        <v>4.3644135440975172E-3</v>
      </c>
      <c r="FB271" s="369">
        <v>3.9566840211620819E-3</v>
      </c>
      <c r="FC271" s="369">
        <v>8.2015847381972078E-3</v>
      </c>
      <c r="FD271" s="369">
        <v>1.8181296783836939E-2</v>
      </c>
      <c r="FE271" s="369">
        <v>1.0689847053738375E-2</v>
      </c>
      <c r="FF271" s="369">
        <v>7.9302141311908513E-3</v>
      </c>
      <c r="FG271" s="369">
        <v>3.8143027878066858E-2</v>
      </c>
      <c r="FH271" s="369">
        <v>0.12781902694202008</v>
      </c>
      <c r="FI271" s="369">
        <v>0.10140319898071058</v>
      </c>
      <c r="FJ271" s="369">
        <v>0.12296703193961041</v>
      </c>
      <c r="FK271" s="369">
        <v>3.3838043350752464E-3</v>
      </c>
      <c r="FL271" s="369">
        <v>4.0617046617170052E-3</v>
      </c>
      <c r="FM271" s="369">
        <v>9.439058696913892E-4</v>
      </c>
      <c r="FN271" s="369">
        <v>5.0776665716386771E-3</v>
      </c>
      <c r="FO271" s="369">
        <v>4.7730604920212128E-3</v>
      </c>
      <c r="FP271" s="369">
        <v>2.6391182468981514E-3</v>
      </c>
      <c r="FQ271" s="369">
        <v>3.1609263671767947E-3</v>
      </c>
      <c r="FR271" s="369">
        <v>5.7794299061320539E-3</v>
      </c>
      <c r="FS271" s="369">
        <v>7.6344267767672076E-5</v>
      </c>
      <c r="FT271" s="51">
        <v>3.5652929400395452E-3</v>
      </c>
      <c r="FU271" s="51">
        <v>5.4633720651594952E-3</v>
      </c>
      <c r="FV271" s="51">
        <v>6.1953940620545793E-3</v>
      </c>
      <c r="FW271" s="51">
        <v>4.1072385033680157E-3</v>
      </c>
      <c r="FX271" s="51">
        <v>5.2486695783682371E-3</v>
      </c>
      <c r="FY271" s="51">
        <v>7.2258925649674906E-3</v>
      </c>
      <c r="FZ271" s="51">
        <v>8.637692205874993E-3</v>
      </c>
      <c r="GA271" s="51">
        <v>5.6429408087161331E-3</v>
      </c>
      <c r="GB271" s="51">
        <v>5.0805971078621932E-3</v>
      </c>
      <c r="GC271" s="51">
        <v>5.1016751766874788E-3</v>
      </c>
      <c r="GD271" s="51">
        <v>8.3891267924527651E-3</v>
      </c>
      <c r="GE271" s="51">
        <v>5.0694955696721309E-3</v>
      </c>
      <c r="GF271" s="51">
        <v>4.6987262329267381E-3</v>
      </c>
      <c r="GG271" s="51">
        <v>3.5224823181454444E-3</v>
      </c>
      <c r="GH271" s="51">
        <v>4.5216904093287463E-3</v>
      </c>
      <c r="GI271" s="51">
        <v>4.7306212021179777E-3</v>
      </c>
      <c r="GJ271" s="51">
        <v>4.3034883309979203E-3</v>
      </c>
      <c r="GK271" s="51">
        <v>3.9523861640694824E-3</v>
      </c>
      <c r="GL271" s="51">
        <v>9.4043355529574314E-3</v>
      </c>
      <c r="GM271" s="51">
        <v>2.1794412562446543E-2</v>
      </c>
      <c r="GN271" s="51">
        <v>1.0705284857142635E-2</v>
      </c>
      <c r="GO271" s="51">
        <v>7.8966930085930202E-3</v>
      </c>
      <c r="GP271" s="51">
        <v>4.1190754553376244E-2</v>
      </c>
      <c r="GQ271" s="51">
        <v>0.13257159935166585</v>
      </c>
      <c r="GR271" s="51">
        <v>9.5729739439001899E-2</v>
      </c>
      <c r="GS271" s="51">
        <v>0.10636638747367759</v>
      </c>
      <c r="GT271" s="51">
        <v>4.6542045848125312E-3</v>
      </c>
      <c r="GU271" s="51">
        <v>3.8328730819849636E-3</v>
      </c>
      <c r="GV271" s="51">
        <v>8.5261267263403581E-4</v>
      </c>
      <c r="GW271" s="51">
        <v>5.0952697619539977E-3</v>
      </c>
      <c r="GX271" s="51">
        <v>4.8100279106221087E-3</v>
      </c>
      <c r="GY271" s="51">
        <v>2.5840750885583351E-3</v>
      </c>
      <c r="GZ271" s="51">
        <v>2.9976030582259338E-3</v>
      </c>
      <c r="HA271" s="51">
        <v>5.9435052648617107E-3</v>
      </c>
      <c r="HB271" s="51">
        <v>4.0630132861177222E-5</v>
      </c>
      <c r="HC271" s="369">
        <v>3.5802495723318679E-3</v>
      </c>
      <c r="HD271" s="369">
        <v>5.5143686310800974E-3</v>
      </c>
      <c r="HE271" s="369">
        <v>6.1550687022449745E-3</v>
      </c>
      <c r="HF271" s="369">
        <v>4.0362703038486943E-3</v>
      </c>
      <c r="HG271" s="369">
        <v>4.9636753695057895E-3</v>
      </c>
      <c r="HH271" s="369">
        <v>6.7401318544113905E-3</v>
      </c>
      <c r="HI271" s="369">
        <v>9.2413136000131964E-3</v>
      </c>
      <c r="HJ271" s="369">
        <v>6.7496699020773458E-3</v>
      </c>
      <c r="HK271" s="369">
        <v>5.0979182333638429E-3</v>
      </c>
      <c r="HL271" s="369">
        <v>5.2442810392438156E-3</v>
      </c>
      <c r="HM271" s="369">
        <v>8.3129187049253237E-3</v>
      </c>
      <c r="HN271" s="369">
        <v>5.1657650994483351E-3</v>
      </c>
      <c r="HO271" s="369">
        <v>4.6705902458549931E-3</v>
      </c>
      <c r="HP271" s="369">
        <v>3.5700181052097301E-3</v>
      </c>
      <c r="HQ271" s="369">
        <v>4.5354370745246935E-3</v>
      </c>
      <c r="HR271" s="369">
        <v>4.7234117420130841E-3</v>
      </c>
      <c r="HS271" s="369">
        <v>4.4597752684795546E-3</v>
      </c>
      <c r="HT271" s="369">
        <v>4.1362203666571711E-3</v>
      </c>
      <c r="HU271" s="369">
        <v>9.9343073082640652E-3</v>
      </c>
      <c r="HV271" s="369">
        <v>2.0826209559768844E-2</v>
      </c>
      <c r="HW271" s="369">
        <v>1.0195507667025009E-2</v>
      </c>
      <c r="HX271" s="369">
        <v>7.7174565460005548E-3</v>
      </c>
      <c r="HY271" s="369">
        <v>4.0462594029240552E-2</v>
      </c>
      <c r="HZ271" s="369">
        <v>0.12126114213786615</v>
      </c>
      <c r="IA271" s="369">
        <v>9.9458321288544219E-2</v>
      </c>
      <c r="IB271" s="369">
        <v>0.10718205738795268</v>
      </c>
      <c r="IC271" s="369">
        <v>4.6221851694691072E-3</v>
      </c>
      <c r="ID271" s="369">
        <v>3.4446877490296266E-3</v>
      </c>
      <c r="IE271" s="369">
        <v>9.3733818298414673E-4</v>
      </c>
      <c r="IF271" s="369">
        <v>5.0228140430094116E-3</v>
      </c>
      <c r="IG271" s="369">
        <v>4.755738919922225E-3</v>
      </c>
      <c r="IH271" s="369">
        <v>2.4838560026328419E-3</v>
      </c>
      <c r="II271" s="369">
        <v>3.0339355964159728E-3</v>
      </c>
      <c r="IJ271" s="369">
        <v>6.0551905818777051E-3</v>
      </c>
      <c r="IK271" s="369">
        <v>2.9392344537064872E-5</v>
      </c>
      <c r="IL271" s="51">
        <v>3.5488775170761456E-3</v>
      </c>
      <c r="IM271" s="51">
        <v>5.3851487947805801E-3</v>
      </c>
      <c r="IN271" s="51">
        <v>6.3412042890692898E-3</v>
      </c>
      <c r="IO271" s="51">
        <v>3.8929399380069471E-3</v>
      </c>
      <c r="IP271" s="51">
        <v>4.7359760464343523E-3</v>
      </c>
      <c r="IQ271" s="51">
        <v>6.7920937373634237E-3</v>
      </c>
      <c r="IR271" s="51">
        <v>9.356652041855951E-3</v>
      </c>
      <c r="IS271" s="51">
        <v>7.2544108227115319E-3</v>
      </c>
      <c r="IT271" s="51">
        <v>5.1635272506307152E-3</v>
      </c>
      <c r="IU271" s="51">
        <v>5.3528636204342485E-3</v>
      </c>
      <c r="IV271" s="51">
        <v>8.3218307728745271E-3</v>
      </c>
      <c r="IW271" s="51">
        <v>5.2748502656874046E-3</v>
      </c>
      <c r="IX271" s="51">
        <v>4.7416468519250968E-3</v>
      </c>
      <c r="IY271" s="51">
        <v>3.3972207703550843E-3</v>
      </c>
      <c r="IZ271" s="51">
        <v>4.4152229106913217E-3</v>
      </c>
      <c r="JA271" s="51">
        <v>4.4371671866387007E-3</v>
      </c>
      <c r="JB271" s="51">
        <v>4.1865099515771805E-3</v>
      </c>
      <c r="JC271" s="51">
        <v>4.0645199721710398E-3</v>
      </c>
      <c r="JD271" s="51">
        <v>1.0392378478773294E-2</v>
      </c>
      <c r="JE271" s="51">
        <v>2.0401853124617148E-2</v>
      </c>
      <c r="JF271" s="51">
        <v>1.0588810669963202E-2</v>
      </c>
      <c r="JG271" s="51">
        <v>7.6144714321751215E-3</v>
      </c>
      <c r="JH271" s="51">
        <v>4.0287829916645063E-2</v>
      </c>
      <c r="JI271" s="51">
        <v>0.11219836612075793</v>
      </c>
      <c r="JJ271" s="51">
        <v>9.9561519292422865E-2</v>
      </c>
      <c r="JK271" s="51">
        <v>0.10540372673584061</v>
      </c>
      <c r="JL271" s="51">
        <v>4.5057136698151441E-3</v>
      </c>
      <c r="JM271" s="51">
        <v>3.2172373807086252E-3</v>
      </c>
      <c r="JN271" s="51">
        <v>9.2152608164918165E-4</v>
      </c>
      <c r="JO271" s="51">
        <v>4.8937754815240953E-3</v>
      </c>
      <c r="JP271" s="51">
        <v>4.8229857162838544E-3</v>
      </c>
      <c r="JQ271" s="51">
        <v>2.3700768489688879E-3</v>
      </c>
      <c r="JR271" s="51">
        <v>3.0274056449891228E-3</v>
      </c>
      <c r="JS271" s="51">
        <v>5.8290792449241669E-3</v>
      </c>
      <c r="JT271" s="51">
        <v>2.5337887857262291E-5</v>
      </c>
      <c r="JU271" s="369">
        <v>3.3085659624395637E-3</v>
      </c>
      <c r="JV271" s="369">
        <v>5.3534372789008676E-3</v>
      </c>
      <c r="JW271" s="369">
        <v>6.6463834573461146E-3</v>
      </c>
      <c r="JX271" s="369">
        <v>3.9359097849682861E-3</v>
      </c>
      <c r="JY271" s="369">
        <v>4.6377369580845604E-3</v>
      </c>
      <c r="JZ271" s="369">
        <v>6.9095932765566252E-3</v>
      </c>
      <c r="KA271" s="369">
        <v>9.4196804514826114E-3</v>
      </c>
      <c r="KB271" s="369">
        <v>6.4792736776548097E-3</v>
      </c>
      <c r="KC271" s="369">
        <v>4.9431854678125371E-3</v>
      </c>
      <c r="KD271" s="369">
        <v>5.2575202842038782E-3</v>
      </c>
      <c r="KE271" s="369">
        <v>8.2837306643286385E-3</v>
      </c>
      <c r="KF271" s="369">
        <v>5.1562870131757442E-3</v>
      </c>
      <c r="KG271" s="369">
        <v>4.5032520921277153E-3</v>
      </c>
      <c r="KH271" s="369">
        <v>3.1876064326253062E-3</v>
      </c>
      <c r="KI271" s="369">
        <v>4.1352033515848876E-3</v>
      </c>
      <c r="KJ271" s="369">
        <v>4.3557701609915735E-3</v>
      </c>
      <c r="KK271" s="369">
        <v>4.0155923207135036E-3</v>
      </c>
      <c r="KL271" s="369">
        <v>5.5010374971455151E-3</v>
      </c>
      <c r="KM271" s="369">
        <v>1.0673850671007842E-2</v>
      </c>
      <c r="KN271" s="369">
        <v>2.0122539835849346E-2</v>
      </c>
      <c r="KO271" s="369">
        <v>1.1235214760227638E-2</v>
      </c>
      <c r="KP271" s="369">
        <v>7.5985935215985715E-3</v>
      </c>
      <c r="KQ271" s="369">
        <v>4.0302102464096108E-2</v>
      </c>
      <c r="KR271" s="369">
        <v>0.11373327820299389</v>
      </c>
      <c r="KS271" s="369">
        <v>9.5103767739411635E-2</v>
      </c>
      <c r="KT271" s="369">
        <v>0.10308648858954342</v>
      </c>
      <c r="KU271" s="369">
        <v>4.4247835727523064E-3</v>
      </c>
      <c r="KV271" s="369">
        <v>3.3064307435181667E-3</v>
      </c>
      <c r="KW271" s="369">
        <v>9.0201508188425528E-4</v>
      </c>
      <c r="KX271" s="369">
        <v>5.0164139381513864E-3</v>
      </c>
      <c r="KY271" s="369">
        <v>4.9566650057264955E-3</v>
      </c>
      <c r="KZ271" s="369">
        <v>2.4287761138636886E-3</v>
      </c>
      <c r="LA271" s="369">
        <v>3.1307384066848582E-3</v>
      </c>
      <c r="LB271" s="369">
        <v>5.7903875174872771E-3</v>
      </c>
      <c r="LC271" s="369">
        <v>1.6914509677149265E-5</v>
      </c>
      <c r="LD271" s="51">
        <v>3.2732429140731366E-3</v>
      </c>
      <c r="LE271" s="51">
        <v>4.3704242345280675E-3</v>
      </c>
      <c r="LF271" s="51">
        <v>6.5827100062054653E-3</v>
      </c>
      <c r="LG271" s="51">
        <v>3.9843280037365671E-3</v>
      </c>
      <c r="LH271" s="51">
        <v>4.7359212985302063E-3</v>
      </c>
      <c r="LI271" s="51">
        <v>6.9148735341518176E-3</v>
      </c>
      <c r="LJ271" s="51">
        <v>9.1279297307473653E-3</v>
      </c>
      <c r="LK271" s="51">
        <v>6.7298858236100045E-3</v>
      </c>
      <c r="LL271" s="51">
        <v>4.8385072572505895E-3</v>
      </c>
      <c r="LM271" s="51">
        <v>5.2331869708341344E-3</v>
      </c>
      <c r="LN271" s="51">
        <v>8.2677518129107026E-3</v>
      </c>
      <c r="LO271" s="51">
        <v>4.913781610211089E-3</v>
      </c>
      <c r="LP271" s="51">
        <v>4.3851284272801647E-3</v>
      </c>
      <c r="LQ271" s="51">
        <v>3.0913493208232163E-3</v>
      </c>
      <c r="LR271" s="51">
        <v>4.1153510233644594E-3</v>
      </c>
      <c r="LS271" s="51">
        <v>4.4646561800996184E-3</v>
      </c>
      <c r="LT271" s="51">
        <v>3.8872836085472218E-3</v>
      </c>
      <c r="LU271" s="51">
        <v>6.7551841867704941E-3</v>
      </c>
      <c r="LV271" s="51">
        <v>1.1249819024345697E-2</v>
      </c>
      <c r="LW271" s="51">
        <v>2.057414859097299E-2</v>
      </c>
      <c r="LX271" s="51">
        <v>1.1900000818621272E-2</v>
      </c>
      <c r="LY271" s="51">
        <v>7.561361308678973E-3</v>
      </c>
      <c r="LZ271" s="51">
        <v>4.0058646674746033E-2</v>
      </c>
      <c r="MA271" s="51">
        <v>0.11488095449290042</v>
      </c>
      <c r="MB271" s="51">
        <v>8.9047812593739506E-2</v>
      </c>
      <c r="MC271" s="51">
        <v>0.10307933035315339</v>
      </c>
      <c r="MD271" s="51">
        <v>4.4633212170222467E-3</v>
      </c>
      <c r="ME271" s="51">
        <v>3.4224514140510222E-3</v>
      </c>
      <c r="MF271" s="51">
        <v>9.8741473870455568E-4</v>
      </c>
      <c r="MG271" s="51">
        <v>5.0354051375895775E-3</v>
      </c>
      <c r="MH271" s="51">
        <v>4.8343546041283133E-3</v>
      </c>
      <c r="MI271" s="51">
        <v>2.6604202150579343E-3</v>
      </c>
      <c r="MJ271" s="51">
        <v>3.2147433141875097E-3</v>
      </c>
      <c r="MK271" s="51">
        <v>5.9427635946408012E-3</v>
      </c>
      <c r="ML271" s="51">
        <v>2.1554198574746826E-5</v>
      </c>
      <c r="MM271" s="369">
        <v>3.3747879319827043E-3</v>
      </c>
      <c r="MN271" s="369">
        <v>4.5432286530793049E-3</v>
      </c>
      <c r="MO271" s="369">
        <v>6.718621475633923E-3</v>
      </c>
      <c r="MP271" s="369">
        <v>4.0297473658690115E-3</v>
      </c>
      <c r="MQ271" s="369">
        <v>4.7644010215146344E-3</v>
      </c>
      <c r="MR271" s="369">
        <v>7.082586765879419E-3</v>
      </c>
      <c r="MS271" s="369">
        <v>8.9949793785523511E-3</v>
      </c>
      <c r="MT271" s="369">
        <v>6.6899398911554955E-3</v>
      </c>
      <c r="MU271" s="369">
        <v>4.9435396973305746E-3</v>
      </c>
      <c r="MV271" s="369">
        <v>5.2945833773387335E-3</v>
      </c>
      <c r="MW271" s="369">
        <v>8.365153538255312E-3</v>
      </c>
      <c r="MX271" s="369">
        <v>5.0782616262738589E-3</v>
      </c>
      <c r="MY271" s="369">
        <v>4.3334087281935519E-3</v>
      </c>
      <c r="MZ271" s="369">
        <v>2.9595323465495199E-3</v>
      </c>
      <c r="NA271" s="369">
        <v>3.9617083973158473E-3</v>
      </c>
      <c r="NB271" s="369">
        <v>4.4152643249944787E-3</v>
      </c>
      <c r="NC271" s="369">
        <v>3.737409294949875E-3</v>
      </c>
      <c r="ND271" s="369">
        <v>8.7292782028474195E-3</v>
      </c>
      <c r="NE271" s="369">
        <v>1.2053967717321621E-2</v>
      </c>
      <c r="NF271" s="369">
        <v>2.1286784605488118E-2</v>
      </c>
      <c r="NG271" s="369">
        <v>1.2245300531412899E-2</v>
      </c>
      <c r="NH271" s="369">
        <v>7.7120579656168153E-3</v>
      </c>
      <c r="NI271" s="369">
        <v>3.9855524267465886E-2</v>
      </c>
      <c r="NJ271" s="369">
        <v>0.10850825510409681</v>
      </c>
      <c r="NK271" s="369">
        <v>9.1956826313949871E-2</v>
      </c>
      <c r="NL271" s="369">
        <v>0.10017851311163098</v>
      </c>
      <c r="NM271" s="369">
        <v>4.4793254661124847E-3</v>
      </c>
      <c r="NN271" s="369">
        <v>3.460178261334925E-3</v>
      </c>
      <c r="NO271" s="369">
        <v>1.0234612631571159E-3</v>
      </c>
      <c r="NP271" s="369">
        <v>5.190858236643411E-3</v>
      </c>
      <c r="NQ271" s="369">
        <v>4.8845293558263661E-3</v>
      </c>
      <c r="NR271" s="369">
        <v>2.7803106729300106E-3</v>
      </c>
      <c r="NS271" s="369">
        <v>3.2872006418962463E-3</v>
      </c>
      <c r="NT271" s="369">
        <v>6.215501926645892E-3</v>
      </c>
      <c r="NU271" s="369">
        <v>1.8463295781160262E-5</v>
      </c>
      <c r="NV271" s="51">
        <v>3.4585550244291877E-3</v>
      </c>
      <c r="NW271" s="51">
        <v>4.4486796249494608E-3</v>
      </c>
      <c r="NX271" s="51">
        <v>6.7495566279284014E-3</v>
      </c>
      <c r="NY271" s="51">
        <v>3.8375433455793148E-3</v>
      </c>
      <c r="NZ271" s="51">
        <v>4.5643672964090698E-3</v>
      </c>
      <c r="OA271" s="51">
        <v>7.1215731782213691E-3</v>
      </c>
      <c r="OB271" s="51">
        <v>9.4883918605238211E-3</v>
      </c>
      <c r="OC271" s="51">
        <v>6.8609267359027179E-3</v>
      </c>
      <c r="OD271" s="51">
        <v>4.8586655193762459E-3</v>
      </c>
      <c r="OE271" s="51">
        <v>5.2083965135276307E-3</v>
      </c>
      <c r="OF271" s="51">
        <v>8.3003168488636186E-3</v>
      </c>
      <c r="OG271" s="51">
        <v>4.9714789928638524E-3</v>
      </c>
      <c r="OH271" s="51">
        <v>4.2104148175883494E-3</v>
      </c>
      <c r="OI271" s="51">
        <v>2.7986859466583467E-3</v>
      </c>
      <c r="OJ271" s="51">
        <v>3.9477729207218195E-3</v>
      </c>
      <c r="OK271" s="51">
        <v>4.3075018267727085E-3</v>
      </c>
      <c r="OL271" s="51">
        <v>3.8675381017630956E-3</v>
      </c>
      <c r="OM271" s="51">
        <v>9.4655472915859944E-3</v>
      </c>
      <c r="ON271" s="51">
        <v>1.3154011331019099E-2</v>
      </c>
      <c r="OO271" s="51">
        <v>2.1603311120186677E-2</v>
      </c>
      <c r="OP271" s="51">
        <v>1.2248605901220988E-2</v>
      </c>
      <c r="OQ271" s="51">
        <v>7.6126961090910621E-3</v>
      </c>
      <c r="OR271" s="51">
        <v>3.954573023017912E-2</v>
      </c>
      <c r="OS271" s="51">
        <v>0.11172165352657312</v>
      </c>
      <c r="OT271" s="51">
        <v>9.1732255710540125E-2</v>
      </c>
      <c r="OU271" s="51">
        <v>0.10080526869213163</v>
      </c>
      <c r="OV271" s="51">
        <v>4.3268378239062115E-3</v>
      </c>
      <c r="OW271" s="51">
        <v>3.2603267394286108E-3</v>
      </c>
      <c r="OX271" s="51">
        <v>1.069014895289815E-3</v>
      </c>
      <c r="OY271" s="51">
        <v>5.1640768209876373E-3</v>
      </c>
      <c r="OZ271" s="51">
        <v>4.7012117440795873E-3</v>
      </c>
      <c r="PA271" s="51">
        <v>2.7948182710300609E-3</v>
      </c>
      <c r="PB271" s="51">
        <v>3.2729464789503873E-3</v>
      </c>
      <c r="PC271" s="51">
        <v>6.3192972488772797E-3</v>
      </c>
      <c r="PD271" s="51">
        <v>3.4563679290313954E-5</v>
      </c>
      <c r="PE271" s="369">
        <v>3.6137507589621689E-3</v>
      </c>
      <c r="PF271" s="369">
        <v>4.5544923680310417E-3</v>
      </c>
      <c r="PG271" s="369">
        <v>6.6243998208121609E-3</v>
      </c>
      <c r="PH271" s="369">
        <v>4.0127495124500957E-3</v>
      </c>
      <c r="PI271" s="369">
        <v>4.3573082262593765E-3</v>
      </c>
      <c r="PJ271" s="369">
        <v>6.9664642936397344E-3</v>
      </c>
      <c r="PK271" s="369">
        <v>9.2012042407233763E-3</v>
      </c>
      <c r="PL271" s="369">
        <v>7.1987497737553566E-3</v>
      </c>
      <c r="PM271" s="369">
        <v>4.8021347573278059E-3</v>
      </c>
      <c r="PN271" s="369">
        <v>5.1357200965958605E-3</v>
      </c>
      <c r="PO271" s="369">
        <v>8.2394424016494199E-3</v>
      </c>
      <c r="PP271" s="369">
        <v>4.9614416531779965E-3</v>
      </c>
      <c r="PQ271" s="369">
        <v>4.143515400918704E-3</v>
      </c>
      <c r="PR271" s="369">
        <v>2.6930165017231018E-3</v>
      </c>
      <c r="PS271" s="369">
        <v>3.8443293494044369E-3</v>
      </c>
      <c r="PT271" s="369">
        <v>4.3325560602836839E-3</v>
      </c>
      <c r="PU271" s="369">
        <v>3.813523254387224E-3</v>
      </c>
      <c r="PV271" s="369">
        <v>1.1891110047181805E-2</v>
      </c>
      <c r="PW271" s="369">
        <v>1.364360079774187E-2</v>
      </c>
      <c r="PX271" s="369">
        <v>2.0720013990583923E-2</v>
      </c>
      <c r="PY271" s="369">
        <v>1.2260068781419347E-2</v>
      </c>
      <c r="PZ271" s="369">
        <v>7.4345777744752707E-3</v>
      </c>
      <c r="QA271" s="369">
        <v>3.9283638122055216E-2</v>
      </c>
      <c r="QB271" s="369">
        <v>0.11473679676485689</v>
      </c>
      <c r="QC271" s="369">
        <v>9.3992165982827003E-2</v>
      </c>
      <c r="QD271" s="369">
        <v>0.10228367423397007</v>
      </c>
      <c r="QE271" s="369">
        <v>4.2670092084568538E-3</v>
      </c>
      <c r="QF271" s="369">
        <v>3.3969864947821864E-3</v>
      </c>
      <c r="QG271" s="369">
        <v>1.0743240247118127E-3</v>
      </c>
      <c r="QH271" s="369">
        <v>5.240638314781239E-3</v>
      </c>
      <c r="QI271" s="369">
        <v>4.876061065523055E-3</v>
      </c>
      <c r="QJ271" s="369">
        <v>2.8856418054026664E-3</v>
      </c>
      <c r="QK271" s="369">
        <v>3.2565932869911786E-3</v>
      </c>
      <c r="QL271" s="369">
        <v>6.306472210191618E-3</v>
      </c>
      <c r="QM271" s="369">
        <v>2.6592474249565097E-5</v>
      </c>
      <c r="QN271" s="51">
        <v>3.7056828308777009E-3</v>
      </c>
      <c r="QO271" s="51">
        <v>4.0283409182966029E-3</v>
      </c>
      <c r="QP271" s="51">
        <v>6.7020409249179957E-3</v>
      </c>
      <c r="QQ271" s="51">
        <v>3.9031287099619227E-3</v>
      </c>
      <c r="QR271" s="51">
        <v>4.0739773856292849E-3</v>
      </c>
      <c r="QS271" s="51">
        <v>6.6704100395366126E-3</v>
      </c>
      <c r="QT271" s="51">
        <v>8.9539204525329718E-3</v>
      </c>
      <c r="QU271" s="51">
        <v>5.8753142298036375E-3</v>
      </c>
      <c r="QV271" s="51">
        <v>4.8429675853668445E-3</v>
      </c>
      <c r="QW271" s="51">
        <v>5.1480137495964421E-3</v>
      </c>
      <c r="QX271" s="51">
        <v>8.0539371377413901E-3</v>
      </c>
      <c r="QY271" s="51">
        <v>4.9567635888607877E-3</v>
      </c>
      <c r="QZ271" s="51">
        <v>4.0715400548053601E-3</v>
      </c>
      <c r="RA271" s="51">
        <v>2.6708605678857252E-3</v>
      </c>
      <c r="RB271" s="51">
        <v>3.8603646243686399E-3</v>
      </c>
      <c r="RC271" s="51">
        <v>4.3752270269394088E-3</v>
      </c>
      <c r="RD271" s="51">
        <v>3.4827852421090793E-3</v>
      </c>
      <c r="RE271" s="51">
        <v>1.2562579609066213E-2</v>
      </c>
      <c r="RF271" s="51">
        <v>1.4415971797042165E-2</v>
      </c>
      <c r="RG271" s="51">
        <v>2.0882713558307089E-2</v>
      </c>
      <c r="RH271" s="51">
        <v>1.2306805406659958E-2</v>
      </c>
      <c r="RI271" s="51">
        <v>7.571997699286211E-3</v>
      </c>
      <c r="RJ271" s="51">
        <v>3.7997432140319108E-2</v>
      </c>
      <c r="RK271" s="51">
        <v>0.11402520182691711</v>
      </c>
      <c r="RL271" s="51">
        <v>0.10082944927115543</v>
      </c>
      <c r="RM271" s="51">
        <v>0.10077362168223418</v>
      </c>
      <c r="RN271" s="51">
        <v>4.1438795329577505E-3</v>
      </c>
      <c r="RO271" s="51">
        <v>3.3906267934847769E-3</v>
      </c>
      <c r="RP271" s="51">
        <v>1.1200323713846546E-3</v>
      </c>
      <c r="RQ271" s="51">
        <v>5.1500115869754772E-3</v>
      </c>
      <c r="RR271" s="51">
        <v>4.6896213302656592E-3</v>
      </c>
      <c r="RS271" s="51">
        <v>2.9058345965921753E-3</v>
      </c>
      <c r="RT271" s="51">
        <v>3.2936371512880449E-3</v>
      </c>
      <c r="RU271" s="51">
        <v>6.3685144738512061E-3</v>
      </c>
      <c r="RV271" s="51">
        <v>1.2236479744237001E-5</v>
      </c>
      <c r="RW271" s="369">
        <v>3.7725187830668534E-3</v>
      </c>
      <c r="RX271" s="369">
        <v>4.4294108658584708E-3</v>
      </c>
      <c r="RY271" s="369">
        <v>6.6212631430882683E-3</v>
      </c>
      <c r="RZ271" s="369">
        <v>3.6533009281090613E-3</v>
      </c>
      <c r="SA271" s="369">
        <v>3.822029553575398E-3</v>
      </c>
      <c r="SB271" s="369">
        <v>6.5881786322994637E-3</v>
      </c>
      <c r="SC271" s="369">
        <v>8.6832539341489545E-3</v>
      </c>
      <c r="SD271" s="369">
        <v>9.4887124372524095E-3</v>
      </c>
      <c r="SE271" s="369">
        <v>4.6765261536709964E-3</v>
      </c>
      <c r="SF271" s="369">
        <v>5.1358280256503692E-3</v>
      </c>
      <c r="SG271" s="369">
        <v>7.8123290104556093E-3</v>
      </c>
      <c r="SH271" s="369">
        <v>4.7789286815306201E-3</v>
      </c>
      <c r="SI271" s="369">
        <v>3.8935052696806877E-3</v>
      </c>
      <c r="SJ271" s="369">
        <v>2.6033376618125131E-3</v>
      </c>
      <c r="SK271" s="369">
        <v>3.8007066546140006E-3</v>
      </c>
      <c r="SL271" s="369">
        <v>4.0455411752579242E-3</v>
      </c>
      <c r="SM271" s="369">
        <v>3.8290398844735949E-3</v>
      </c>
      <c r="SN271" s="369">
        <v>1.3501268389772753E-2</v>
      </c>
      <c r="SO271" s="369">
        <v>1.3878233279441751E-2</v>
      </c>
      <c r="SP271" s="369">
        <v>1.9633701343846517E-2</v>
      </c>
      <c r="SQ271" s="369">
        <v>1.289674880119209E-2</v>
      </c>
      <c r="SR271" s="369">
        <v>7.5935528518057457E-3</v>
      </c>
      <c r="SS271" s="369">
        <v>3.7161656742157954E-2</v>
      </c>
      <c r="ST271" s="369">
        <v>0.11370730831465142</v>
      </c>
      <c r="SU271" s="369">
        <v>0.10247444683249129</v>
      </c>
      <c r="SV271" s="369">
        <v>9.7599153944808337E-2</v>
      </c>
      <c r="SW271" s="369">
        <v>4.008961893342127E-3</v>
      </c>
      <c r="SX271" s="369">
        <v>3.467266548553245E-3</v>
      </c>
      <c r="SY271" s="369">
        <v>1.1377464884008421E-3</v>
      </c>
      <c r="SZ271" s="369">
        <v>5.1704743922366065E-3</v>
      </c>
      <c r="TA271" s="369">
        <v>4.8985052305359029E-3</v>
      </c>
      <c r="TB271" s="369">
        <v>2.8312832252580717E-3</v>
      </c>
      <c r="TC271" s="369">
        <v>3.375435524976531E-3</v>
      </c>
      <c r="TD271" s="369">
        <v>6.2950999954487731E-3</v>
      </c>
      <c r="TE271" s="369">
        <v>9.7379284330291215E-6</v>
      </c>
    </row>
    <row r="272" spans="1:525" x14ac:dyDescent="0.3">
      <c r="A272" s="369">
        <v>1.8461684174138826E-3</v>
      </c>
      <c r="B272" s="369">
        <v>4.8183120997258577E-3</v>
      </c>
      <c r="C272" s="369">
        <v>3.3115970768305965E-3</v>
      </c>
      <c r="D272" s="369">
        <v>3.5318498336984953E-3</v>
      </c>
      <c r="E272" s="369">
        <v>3.5654906622216952E-3</v>
      </c>
      <c r="F272" s="369">
        <v>3.5565920909444598E-3</v>
      </c>
      <c r="G272" s="369">
        <v>9.2544467224971397E-3</v>
      </c>
      <c r="H272" s="369">
        <v>2.294633330633324E-3</v>
      </c>
      <c r="I272" s="369">
        <v>5.4303057048861727E-3</v>
      </c>
      <c r="J272" s="369">
        <v>4.6414135627450516E-3</v>
      </c>
      <c r="K272" s="369">
        <v>4.1808549716368494E-3</v>
      </c>
      <c r="L272" s="369">
        <v>4.0965927170098426E-3</v>
      </c>
      <c r="M272" s="369">
        <v>5.5264686743657443E-3</v>
      </c>
      <c r="N272" s="369">
        <v>5.6940548459763944E-3</v>
      </c>
      <c r="O272" s="369">
        <v>3.0803441922972168E-3</v>
      </c>
      <c r="P272" s="369">
        <v>5.7782109906174889E-3</v>
      </c>
      <c r="Q272" s="369">
        <v>4.3119816293284907E-3</v>
      </c>
      <c r="R272" s="369">
        <v>6.1306311634870209E-3</v>
      </c>
      <c r="S272" s="369">
        <v>9.9850146200111591E-3</v>
      </c>
      <c r="T272" s="369">
        <v>1.7744071324196409E-2</v>
      </c>
      <c r="U272" s="369">
        <v>1.7153845335523308E-2</v>
      </c>
      <c r="V272" s="369">
        <v>1.0620077424626012E-2</v>
      </c>
      <c r="W272" s="369">
        <v>1.2756257522264676E-2</v>
      </c>
      <c r="X272" s="369">
        <v>1.8452192799509805E-2</v>
      </c>
      <c r="Y272" s="369">
        <v>2.8594519426843344E-2</v>
      </c>
      <c r="Z272" s="369">
        <v>1.8715459114667245E-2</v>
      </c>
      <c r="AA272" s="369">
        <v>7.066429607147702E-2</v>
      </c>
      <c r="AB272" s="369">
        <v>2.0415558051420573E-2</v>
      </c>
      <c r="AC272" s="369">
        <v>3.1651234140492495E-3</v>
      </c>
      <c r="AD272" s="369">
        <v>1.8607671291512997E-2</v>
      </c>
      <c r="AE272" s="369">
        <v>1.554393874200812E-2</v>
      </c>
      <c r="AF272" s="369">
        <v>6.7043244909236223E-3</v>
      </c>
      <c r="AG272" s="369">
        <v>9.4014025554969554E-3</v>
      </c>
      <c r="AH272" s="369">
        <v>1.8295650811776368E-2</v>
      </c>
      <c r="AI272" s="369">
        <v>1.6184280945549256E-4</v>
      </c>
      <c r="AJ272" s="51">
        <v>1.9158980323003912E-3</v>
      </c>
      <c r="AK272" s="51">
        <v>5.2934825241054756E-3</v>
      </c>
      <c r="AL272" s="51">
        <v>3.2781077506104507E-3</v>
      </c>
      <c r="AM272" s="51">
        <v>3.6138651180307145E-3</v>
      </c>
      <c r="AN272" s="51">
        <v>3.7169054961694536E-3</v>
      </c>
      <c r="AO272" s="51">
        <v>3.8028841654476338E-3</v>
      </c>
      <c r="AP272" s="51">
        <v>9.6048266291992937E-3</v>
      </c>
      <c r="AQ272" s="51">
        <v>2.0896722741006414E-3</v>
      </c>
      <c r="AR272" s="51">
        <v>5.7294680370212773E-3</v>
      </c>
      <c r="AS272" s="51">
        <v>4.7252438662782415E-3</v>
      </c>
      <c r="AT272" s="51">
        <v>4.6047871592003351E-3</v>
      </c>
      <c r="AU272" s="51">
        <v>4.4980421742406721E-3</v>
      </c>
      <c r="AV272" s="51">
        <v>5.8826926940459589E-3</v>
      </c>
      <c r="AW272" s="51">
        <v>5.8917150380745483E-3</v>
      </c>
      <c r="AX272" s="51">
        <v>3.179963349523893E-3</v>
      </c>
      <c r="AY272" s="51">
        <v>6.0312741544014878E-3</v>
      </c>
      <c r="AZ272" s="51">
        <v>4.4634113665075192E-3</v>
      </c>
      <c r="BA272" s="51">
        <v>7.5154750273576428E-3</v>
      </c>
      <c r="BB272" s="51">
        <v>1.0699816566557553E-2</v>
      </c>
      <c r="BC272" s="51">
        <v>1.7751844846599786E-2</v>
      </c>
      <c r="BD272" s="51">
        <v>1.7613016637102991E-2</v>
      </c>
      <c r="BE272" s="51">
        <v>1.0729428842588677E-2</v>
      </c>
      <c r="BF272" s="51">
        <v>1.3328642639932144E-2</v>
      </c>
      <c r="BG272" s="51">
        <v>1.9458099886877085E-2</v>
      </c>
      <c r="BH272" s="51">
        <v>2.8162340700347715E-2</v>
      </c>
      <c r="BI272" s="51">
        <v>2.0787732350468362E-2</v>
      </c>
      <c r="BJ272" s="51">
        <v>8.0223196458634974E-2</v>
      </c>
      <c r="BK272" s="51">
        <v>2.1313618520056116E-2</v>
      </c>
      <c r="BL272" s="51">
        <v>3.4991895299671663E-3</v>
      </c>
      <c r="BM272" s="51">
        <v>1.9326475483747937E-2</v>
      </c>
      <c r="BN272" s="51">
        <v>1.618751760801625E-2</v>
      </c>
      <c r="BO272" s="51">
        <v>7.3573755660043061E-3</v>
      </c>
      <c r="BP272" s="51">
        <v>9.7027090360046753E-3</v>
      </c>
      <c r="BQ272" s="51">
        <v>1.9581197435205727E-2</v>
      </c>
      <c r="BR272" s="51">
        <v>1.4359688681694354E-4</v>
      </c>
      <c r="BS272" s="369">
        <v>1.9872852865851624E-3</v>
      </c>
      <c r="BT272" s="369">
        <v>5.5303972667782855E-3</v>
      </c>
      <c r="BU272" s="369">
        <v>3.5454569036024617E-3</v>
      </c>
      <c r="BV272" s="369">
        <v>3.9931720837831667E-3</v>
      </c>
      <c r="BW272" s="369">
        <v>4.0719841667573569E-3</v>
      </c>
      <c r="BX272" s="369">
        <v>4.0187864829174889E-3</v>
      </c>
      <c r="BY272" s="369">
        <v>9.9619200919247829E-3</v>
      </c>
      <c r="BZ272" s="369">
        <v>2.2903191410042173E-3</v>
      </c>
      <c r="CA272" s="369">
        <v>5.8780701629820888E-3</v>
      </c>
      <c r="CB272" s="369">
        <v>5.0610831675040697E-3</v>
      </c>
      <c r="CC272" s="369">
        <v>4.8136471282716597E-3</v>
      </c>
      <c r="CD272" s="369">
        <v>4.8562032117479151E-3</v>
      </c>
      <c r="CE272" s="369">
        <v>6.2191768918647217E-3</v>
      </c>
      <c r="CF272" s="369">
        <v>6.1021845346197695E-3</v>
      </c>
      <c r="CG272" s="369">
        <v>3.4135340900382114E-3</v>
      </c>
      <c r="CH272" s="369">
        <v>6.2333618791021806E-3</v>
      </c>
      <c r="CI272" s="369">
        <v>5.0330016345109686E-3</v>
      </c>
      <c r="CJ272" s="369">
        <v>7.6066196581046413E-3</v>
      </c>
      <c r="CK272" s="369">
        <v>1.1328116567751356E-2</v>
      </c>
      <c r="CL272" s="369">
        <v>1.7865638094386373E-2</v>
      </c>
      <c r="CM272" s="369">
        <v>1.7775498053582924E-2</v>
      </c>
      <c r="CN272" s="369">
        <v>1.1042391225268086E-2</v>
      </c>
      <c r="CO272" s="369">
        <v>1.4058637826888874E-2</v>
      </c>
      <c r="CP272" s="369">
        <v>2.0099096454533148E-2</v>
      </c>
      <c r="CQ272" s="369">
        <v>2.867340201565639E-2</v>
      </c>
      <c r="CR272" s="369">
        <v>2.1670754894810712E-2</v>
      </c>
      <c r="CS272" s="369">
        <v>8.8687938947249759E-2</v>
      </c>
      <c r="CT272" s="369">
        <v>2.2680563338119603E-2</v>
      </c>
      <c r="CU272" s="369">
        <v>3.693534122620096E-3</v>
      </c>
      <c r="CV272" s="369">
        <v>2.0539613343833179E-2</v>
      </c>
      <c r="CW272" s="369">
        <v>1.6996708036245506E-2</v>
      </c>
      <c r="CX272" s="369">
        <v>8.1102297357180629E-3</v>
      </c>
      <c r="CY272" s="369">
        <v>1.01528950991555E-2</v>
      </c>
      <c r="CZ272" s="369">
        <v>2.100757191736943E-2</v>
      </c>
      <c r="DA272" s="369">
        <v>1.2285761959567572E-4</v>
      </c>
      <c r="DB272" s="51">
        <v>2.0650947589146446E-3</v>
      </c>
      <c r="DC272" s="51">
        <v>5.6551119472036298E-3</v>
      </c>
      <c r="DD272" s="51">
        <v>3.6776556488889471E-3</v>
      </c>
      <c r="DE272" s="51">
        <v>4.1898769856420119E-3</v>
      </c>
      <c r="DF272" s="51">
        <v>4.4236648697670794E-3</v>
      </c>
      <c r="DG272" s="51">
        <v>4.3827253503664048E-3</v>
      </c>
      <c r="DH272" s="51">
        <v>1.0411482413028453E-2</v>
      </c>
      <c r="DI272" s="51">
        <v>2.8691300888581289E-3</v>
      </c>
      <c r="DJ272" s="51">
        <v>6.1671707736441327E-3</v>
      </c>
      <c r="DK272" s="51">
        <v>5.2402729275158703E-3</v>
      </c>
      <c r="DL272" s="51">
        <v>5.024633350225835E-3</v>
      </c>
      <c r="DM272" s="51">
        <v>5.1388735234617657E-3</v>
      </c>
      <c r="DN272" s="51">
        <v>6.5329446491839867E-3</v>
      </c>
      <c r="DO272" s="51">
        <v>6.2757753719982559E-3</v>
      </c>
      <c r="DP272" s="51">
        <v>3.5448326860718147E-3</v>
      </c>
      <c r="DQ272" s="51">
        <v>7.0360766187000136E-3</v>
      </c>
      <c r="DR272" s="51">
        <v>5.3880095676773201E-3</v>
      </c>
      <c r="DS272" s="51">
        <v>8.6235867301378954E-3</v>
      </c>
      <c r="DT272" s="51">
        <v>1.1575556546452875E-2</v>
      </c>
      <c r="DU272" s="51">
        <v>1.8121975341108099E-2</v>
      </c>
      <c r="DV272" s="51">
        <v>1.8534498457309107E-2</v>
      </c>
      <c r="DW272" s="51">
        <v>1.122650439653511E-2</v>
      </c>
      <c r="DX272" s="51">
        <v>1.4625375701037347E-2</v>
      </c>
      <c r="DY272" s="51">
        <v>1.7985289157739226E-2</v>
      </c>
      <c r="DZ272" s="51">
        <v>2.9783804442749636E-2</v>
      </c>
      <c r="EA272" s="51">
        <v>2.2790111289078673E-2</v>
      </c>
      <c r="EB272" s="51">
        <v>9.8592365851379038E-2</v>
      </c>
      <c r="EC272" s="51">
        <v>2.4017228139486545E-2</v>
      </c>
      <c r="ED272" s="51">
        <v>4.0721937013812196E-3</v>
      </c>
      <c r="EE272" s="51">
        <v>2.0911910401843668E-2</v>
      </c>
      <c r="EF272" s="51">
        <v>1.7773895715512005E-2</v>
      </c>
      <c r="EG272" s="51">
        <v>8.5308329742751626E-3</v>
      </c>
      <c r="EH272" s="51">
        <v>1.0570784744011892E-2</v>
      </c>
      <c r="EI272" s="51">
        <v>2.1570449091751286E-2</v>
      </c>
      <c r="EJ272" s="51">
        <v>1.5058534401133248E-4</v>
      </c>
      <c r="EK272" s="369">
        <v>2.1605980769388326E-3</v>
      </c>
      <c r="EL272" s="369">
        <v>6.0183386065344865E-3</v>
      </c>
      <c r="EM272" s="369">
        <v>3.9176869931621203E-3</v>
      </c>
      <c r="EN272" s="369">
        <v>4.6802174778150596E-3</v>
      </c>
      <c r="EO272" s="369">
        <v>5.1403396550892223E-3</v>
      </c>
      <c r="EP272" s="369">
        <v>4.5687540790494531E-3</v>
      </c>
      <c r="EQ272" s="369">
        <v>1.1345453491565823E-2</v>
      </c>
      <c r="ER272" s="369">
        <v>3.0006507624347751E-3</v>
      </c>
      <c r="ES272" s="369">
        <v>6.8127514919603983E-3</v>
      </c>
      <c r="ET272" s="369">
        <v>5.7061216394640084E-3</v>
      </c>
      <c r="EU272" s="369">
        <v>5.5711733799406801E-3</v>
      </c>
      <c r="EV272" s="369">
        <v>5.5867042158510389E-3</v>
      </c>
      <c r="EW272" s="369">
        <v>7.3716693238084227E-3</v>
      </c>
      <c r="EX272" s="369">
        <v>6.9320897158850377E-3</v>
      </c>
      <c r="EY272" s="369">
        <v>3.8247306626191671E-3</v>
      </c>
      <c r="EZ272" s="369">
        <v>6.4775146408297801E-3</v>
      </c>
      <c r="FA272" s="369">
        <v>6.0048491073885647E-3</v>
      </c>
      <c r="FB272" s="369">
        <v>9.7032538576134909E-3</v>
      </c>
      <c r="FC272" s="369">
        <v>1.2087888475627695E-2</v>
      </c>
      <c r="FD272" s="369">
        <v>1.9493539505626361E-2</v>
      </c>
      <c r="FE272" s="369">
        <v>1.9824557683244873E-2</v>
      </c>
      <c r="FF272" s="369">
        <v>1.1774804348547789E-2</v>
      </c>
      <c r="FG272" s="369">
        <v>1.4801536069035854E-2</v>
      </c>
      <c r="FH272" s="369">
        <v>1.7582502974313564E-2</v>
      </c>
      <c r="FI272" s="369">
        <v>2.8651730983750651E-2</v>
      </c>
      <c r="FJ272" s="369">
        <v>2.3887063811715559E-2</v>
      </c>
      <c r="FK272" s="369">
        <v>0.11229855191919583</v>
      </c>
      <c r="FL272" s="369">
        <v>2.6024726854141943E-2</v>
      </c>
      <c r="FM272" s="369">
        <v>4.3580791124778646E-3</v>
      </c>
      <c r="FN272" s="369">
        <v>2.2580771060955705E-2</v>
      </c>
      <c r="FO272" s="369">
        <v>1.9392052383239163E-2</v>
      </c>
      <c r="FP272" s="369">
        <v>8.8348883447848421E-3</v>
      </c>
      <c r="FQ272" s="369">
        <v>1.1087668288752264E-2</v>
      </c>
      <c r="FR272" s="369">
        <v>2.2671190990590621E-2</v>
      </c>
      <c r="FS272" s="369">
        <v>1.5892106727184954E-4</v>
      </c>
      <c r="FT272" s="51">
        <v>2.2923642194103218E-3</v>
      </c>
      <c r="FU272" s="51">
        <v>5.8136403971583098E-3</v>
      </c>
      <c r="FV272" s="51">
        <v>4.2672566393710844E-3</v>
      </c>
      <c r="FW272" s="51">
        <v>4.9898396215342271E-3</v>
      </c>
      <c r="FX272" s="51">
        <v>5.6861380025865641E-3</v>
      </c>
      <c r="FY272" s="51">
        <v>5.2314338075248852E-3</v>
      </c>
      <c r="FZ272" s="51">
        <v>1.2292466297603315E-2</v>
      </c>
      <c r="GA272" s="51">
        <v>2.3972801174886762E-3</v>
      </c>
      <c r="GB272" s="51">
        <v>7.3632406603435525E-3</v>
      </c>
      <c r="GC272" s="51">
        <v>6.0358416869533658E-3</v>
      </c>
      <c r="GD272" s="51">
        <v>6.1453484389253224E-3</v>
      </c>
      <c r="GE272" s="51">
        <v>5.6569957179445438E-3</v>
      </c>
      <c r="GF272" s="51">
        <v>7.5655378904311453E-3</v>
      </c>
      <c r="GG272" s="51">
        <v>6.8944068787475136E-3</v>
      </c>
      <c r="GH272" s="51">
        <v>4.3789272382895586E-3</v>
      </c>
      <c r="GI272" s="51">
        <v>7.1500758625682422E-3</v>
      </c>
      <c r="GJ272" s="51">
        <v>6.3083459037238075E-3</v>
      </c>
      <c r="GK272" s="51">
        <v>1.0717942513644354E-2</v>
      </c>
      <c r="GL272" s="51">
        <v>1.3301989561987504E-2</v>
      </c>
      <c r="GM272" s="51">
        <v>2.0391589129397879E-2</v>
      </c>
      <c r="GN272" s="51">
        <v>2.0911211909429985E-2</v>
      </c>
      <c r="GO272" s="51">
        <v>1.2710047384208422E-2</v>
      </c>
      <c r="GP272" s="51">
        <v>1.5020946326269583E-2</v>
      </c>
      <c r="GQ272" s="51">
        <v>1.726020843559738E-2</v>
      </c>
      <c r="GR272" s="51">
        <v>2.6345900623303706E-2</v>
      </c>
      <c r="GS272" s="51">
        <v>2.3581967807780092E-2</v>
      </c>
      <c r="GT272" s="51">
        <v>0.12161690193954201</v>
      </c>
      <c r="GU272" s="51">
        <v>2.7800763593186475E-2</v>
      </c>
      <c r="GV272" s="51">
        <v>4.8080893173716973E-3</v>
      </c>
      <c r="GW272" s="51">
        <v>2.433415668637786E-2</v>
      </c>
      <c r="GX272" s="51">
        <v>2.0451809369758718E-2</v>
      </c>
      <c r="GY272" s="51">
        <v>9.411391048766234E-3</v>
      </c>
      <c r="GZ272" s="51">
        <v>1.1850026344991608E-2</v>
      </c>
      <c r="HA272" s="51">
        <v>2.3661875366270364E-2</v>
      </c>
      <c r="HB272" s="51">
        <v>3.1584820151775585E-4</v>
      </c>
      <c r="HC272" s="369">
        <v>2.5011916014199284E-3</v>
      </c>
      <c r="HD272" s="369">
        <v>6.2388012515852045E-3</v>
      </c>
      <c r="HE272" s="369">
        <v>4.6354405173936698E-3</v>
      </c>
      <c r="HF272" s="369">
        <v>5.6195436128900766E-3</v>
      </c>
      <c r="HG272" s="369">
        <v>6.4633890745049829E-3</v>
      </c>
      <c r="HH272" s="369">
        <v>5.6700145497520739E-3</v>
      </c>
      <c r="HI272" s="369">
        <v>1.3339069659455692E-2</v>
      </c>
      <c r="HJ272" s="369">
        <v>2.7254582372263914E-3</v>
      </c>
      <c r="HK272" s="369">
        <v>8.0243024861234632E-3</v>
      </c>
      <c r="HL272" s="369">
        <v>6.608753313234017E-3</v>
      </c>
      <c r="HM272" s="369">
        <v>6.8364745164286285E-3</v>
      </c>
      <c r="HN272" s="369">
        <v>6.3195958382128358E-3</v>
      </c>
      <c r="HO272" s="369">
        <v>8.0941799633319558E-3</v>
      </c>
      <c r="HP272" s="369">
        <v>7.7959813256183487E-3</v>
      </c>
      <c r="HQ272" s="369">
        <v>4.4711823481838513E-3</v>
      </c>
      <c r="HR272" s="369">
        <v>7.9228358598906392E-3</v>
      </c>
      <c r="HS272" s="369">
        <v>7.605215961590828E-3</v>
      </c>
      <c r="HT272" s="369">
        <v>1.2044320685599236E-2</v>
      </c>
      <c r="HU272" s="369">
        <v>1.4583751126459779E-2</v>
      </c>
      <c r="HV272" s="369">
        <v>2.0324131070759466E-2</v>
      </c>
      <c r="HW272" s="369">
        <v>2.0989634927091994E-2</v>
      </c>
      <c r="HX272" s="369">
        <v>1.3211830242018779E-2</v>
      </c>
      <c r="HY272" s="369">
        <v>1.5966606769502893E-2</v>
      </c>
      <c r="HZ272" s="369">
        <v>1.7811115733204843E-2</v>
      </c>
      <c r="IA272" s="369">
        <v>2.7333583231163243E-2</v>
      </c>
      <c r="IB272" s="369">
        <v>2.4326234302515556E-2</v>
      </c>
      <c r="IC272" s="369">
        <v>0.12702912048273018</v>
      </c>
      <c r="ID272" s="369">
        <v>2.7671625539002195E-2</v>
      </c>
      <c r="IE272" s="369">
        <v>4.8663986462316013E-3</v>
      </c>
      <c r="IF272" s="369">
        <v>2.581358168709454E-2</v>
      </c>
      <c r="IG272" s="369">
        <v>2.1648923042398786E-2</v>
      </c>
      <c r="IH272" s="369">
        <v>9.7436215650950168E-3</v>
      </c>
      <c r="II272" s="369">
        <v>1.2511801208727604E-2</v>
      </c>
      <c r="IJ272" s="369">
        <v>2.3565824769358465E-2</v>
      </c>
      <c r="IK272" s="369">
        <v>3.6419863791821742E-4</v>
      </c>
      <c r="IL272" s="51">
        <v>2.6732596405983668E-3</v>
      </c>
      <c r="IM272" s="51">
        <v>6.0468309174955808E-3</v>
      </c>
      <c r="IN272" s="51">
        <v>4.881496906355697E-3</v>
      </c>
      <c r="IO272" s="51">
        <v>6.0619264615054957E-3</v>
      </c>
      <c r="IP272" s="51">
        <v>7.1222406660150861E-3</v>
      </c>
      <c r="IQ272" s="51">
        <v>6.1912871254905513E-3</v>
      </c>
      <c r="IR272" s="51">
        <v>1.3551176404379006E-2</v>
      </c>
      <c r="IS272" s="51">
        <v>3.0045955090058818E-3</v>
      </c>
      <c r="IT272" s="51">
        <v>8.571623312449466E-3</v>
      </c>
      <c r="IU272" s="51">
        <v>6.8732789686611782E-3</v>
      </c>
      <c r="IV272" s="51">
        <v>7.4717712489320992E-3</v>
      </c>
      <c r="IW272" s="51">
        <v>6.5051558139150711E-3</v>
      </c>
      <c r="IX272" s="51">
        <v>8.5667339796495125E-3</v>
      </c>
      <c r="IY272" s="51">
        <v>7.8557532058458977E-3</v>
      </c>
      <c r="IZ272" s="51">
        <v>4.5860298982248948E-3</v>
      </c>
      <c r="JA272" s="51">
        <v>7.5129764509970359E-3</v>
      </c>
      <c r="JB272" s="51">
        <v>6.6092978336439378E-3</v>
      </c>
      <c r="JC272" s="51">
        <v>1.2539844927513965E-2</v>
      </c>
      <c r="JD272" s="51">
        <v>1.5437578891194752E-2</v>
      </c>
      <c r="JE272" s="51">
        <v>2.1230724526131717E-2</v>
      </c>
      <c r="JF272" s="51">
        <v>2.1990341921113363E-2</v>
      </c>
      <c r="JG272" s="51">
        <v>1.392127339440505E-2</v>
      </c>
      <c r="JH272" s="51">
        <v>1.6418696254385003E-2</v>
      </c>
      <c r="JI272" s="51">
        <v>1.7102799790415138E-2</v>
      </c>
      <c r="JJ272" s="51">
        <v>2.4744515626892914E-2</v>
      </c>
      <c r="JK272" s="51">
        <v>2.5287558848296365E-2</v>
      </c>
      <c r="JL272" s="51">
        <v>0.12653910451126074</v>
      </c>
      <c r="JM272" s="51">
        <v>2.8266106377781472E-2</v>
      </c>
      <c r="JN272" s="51">
        <v>5.003755888465633E-3</v>
      </c>
      <c r="JO272" s="51">
        <v>2.6289280358695447E-2</v>
      </c>
      <c r="JP272" s="51">
        <v>2.2343506735538241E-2</v>
      </c>
      <c r="JQ272" s="51">
        <v>9.9355233535597179E-3</v>
      </c>
      <c r="JR272" s="51">
        <v>1.2723362268979842E-2</v>
      </c>
      <c r="JS272" s="51">
        <v>2.2793085458570596E-2</v>
      </c>
      <c r="JT272" s="51">
        <v>4.3630416805501038E-4</v>
      </c>
      <c r="JU272" s="369">
        <v>2.9199330750584191E-3</v>
      </c>
      <c r="JV272" s="369">
        <v>5.6011202539278226E-3</v>
      </c>
      <c r="JW272" s="369">
        <v>4.7793690787628334E-3</v>
      </c>
      <c r="JX272" s="369">
        <v>6.1934332034089736E-3</v>
      </c>
      <c r="JY272" s="369">
        <v>7.0222897445466736E-3</v>
      </c>
      <c r="JZ272" s="369">
        <v>6.1657151774009485E-3</v>
      </c>
      <c r="KA272" s="369">
        <v>1.3145266999664812E-2</v>
      </c>
      <c r="KB272" s="369">
        <v>2.6379172379957039E-3</v>
      </c>
      <c r="KC272" s="369">
        <v>8.1936971961725624E-3</v>
      </c>
      <c r="KD272" s="369">
        <v>6.3834872905941626E-3</v>
      </c>
      <c r="KE272" s="369">
        <v>7.0943928876411747E-3</v>
      </c>
      <c r="KF272" s="369">
        <v>6.5099472879040629E-3</v>
      </c>
      <c r="KG272" s="369">
        <v>7.6400938993921082E-3</v>
      </c>
      <c r="KH272" s="369">
        <v>7.5264677456932227E-3</v>
      </c>
      <c r="KI272" s="369">
        <v>4.5377202463722554E-3</v>
      </c>
      <c r="KJ272" s="369">
        <v>8.2792268650253367E-3</v>
      </c>
      <c r="KK272" s="369">
        <v>6.1899373975946598E-3</v>
      </c>
      <c r="KL272" s="369">
        <v>1.2446660703312741E-2</v>
      </c>
      <c r="KM272" s="369">
        <v>1.5714896474668831E-2</v>
      </c>
      <c r="KN272" s="369">
        <v>2.0764446099836457E-2</v>
      </c>
      <c r="KO272" s="369">
        <v>2.1839114214459179E-2</v>
      </c>
      <c r="KP272" s="369">
        <v>1.4434767790401766E-2</v>
      </c>
      <c r="KQ272" s="369">
        <v>1.6702132588410704E-2</v>
      </c>
      <c r="KR272" s="369">
        <v>1.7352601206124772E-2</v>
      </c>
      <c r="KS272" s="369">
        <v>2.5623595958637609E-2</v>
      </c>
      <c r="KT272" s="369">
        <v>2.5180735345992598E-2</v>
      </c>
      <c r="KU272" s="369">
        <v>0.12760305037942071</v>
      </c>
      <c r="KV272" s="369">
        <v>2.8302711180856168E-2</v>
      </c>
      <c r="KW272" s="369">
        <v>4.981966890607102E-3</v>
      </c>
      <c r="KX272" s="369">
        <v>2.6012976610056474E-2</v>
      </c>
      <c r="KY272" s="369">
        <v>2.2952395774806011E-2</v>
      </c>
      <c r="KZ272" s="369">
        <v>1.0393603314860176E-2</v>
      </c>
      <c r="LA272" s="369">
        <v>1.288272014422644E-2</v>
      </c>
      <c r="LB272" s="369">
        <v>2.2343714437097147E-2</v>
      </c>
      <c r="LC272" s="369">
        <v>5.2598357791908568E-4</v>
      </c>
      <c r="LD272" s="51">
        <v>3.2609010299063951E-3</v>
      </c>
      <c r="LE272" s="51">
        <v>5.3807205763317595E-3</v>
      </c>
      <c r="LF272" s="51">
        <v>5.0394358962231461E-3</v>
      </c>
      <c r="LG272" s="51">
        <v>6.0790350188284908E-3</v>
      </c>
      <c r="LH272" s="51">
        <v>6.9585736322590663E-3</v>
      </c>
      <c r="LI272" s="51">
        <v>6.1465974482479094E-3</v>
      </c>
      <c r="LJ272" s="51">
        <v>1.2615371334179837E-2</v>
      </c>
      <c r="LK272" s="51">
        <v>2.8533404666608343E-3</v>
      </c>
      <c r="LL272" s="51">
        <v>7.7618554782387522E-3</v>
      </c>
      <c r="LM272" s="51">
        <v>6.0301829823037134E-3</v>
      </c>
      <c r="LN272" s="51">
        <v>6.8469551363170107E-3</v>
      </c>
      <c r="LO272" s="51">
        <v>6.2930223899808147E-3</v>
      </c>
      <c r="LP272" s="51">
        <v>7.1551319859353832E-3</v>
      </c>
      <c r="LQ272" s="51">
        <v>7.3417859227423582E-3</v>
      </c>
      <c r="LR272" s="51">
        <v>4.4617875707633195E-3</v>
      </c>
      <c r="LS272" s="51">
        <v>8.7957843241511045E-3</v>
      </c>
      <c r="LT272" s="51">
        <v>6.1246194029437647E-3</v>
      </c>
      <c r="LU272" s="51">
        <v>1.1879434826863509E-2</v>
      </c>
      <c r="LV272" s="51">
        <v>1.6829860007069739E-2</v>
      </c>
      <c r="LW272" s="51">
        <v>2.0109123583399072E-2</v>
      </c>
      <c r="LX272" s="51">
        <v>2.2020880926272909E-2</v>
      </c>
      <c r="LY272" s="51">
        <v>1.4754837928806571E-2</v>
      </c>
      <c r="LZ272" s="51">
        <v>1.6821130745567174E-2</v>
      </c>
      <c r="MA272" s="51">
        <v>1.8133909052767964E-2</v>
      </c>
      <c r="MB272" s="51">
        <v>2.3216888674042577E-2</v>
      </c>
      <c r="MC272" s="51">
        <v>2.4964193835258094E-2</v>
      </c>
      <c r="MD272" s="51">
        <v>0.12082179764442016</v>
      </c>
      <c r="ME272" s="51">
        <v>2.8248005722456764E-2</v>
      </c>
      <c r="MF272" s="51">
        <v>5.5929429864083795E-3</v>
      </c>
      <c r="MG272" s="51">
        <v>2.6471824615385515E-2</v>
      </c>
      <c r="MH272" s="51">
        <v>2.2731014548221979E-2</v>
      </c>
      <c r="MI272" s="51">
        <v>1.0791447915266334E-2</v>
      </c>
      <c r="MJ272" s="51">
        <v>1.3578331940666304E-2</v>
      </c>
      <c r="MK272" s="51">
        <v>2.2050935507467929E-2</v>
      </c>
      <c r="ML272" s="51">
        <v>6.1661455083711803E-4</v>
      </c>
      <c r="MM272" s="369">
        <v>3.4340402009077407E-3</v>
      </c>
      <c r="MN272" s="369">
        <v>5.2408514946379646E-3</v>
      </c>
      <c r="MO272" s="369">
        <v>5.0727141536803305E-3</v>
      </c>
      <c r="MP272" s="369">
        <v>6.1262634207201435E-3</v>
      </c>
      <c r="MQ272" s="369">
        <v>6.6109648198198088E-3</v>
      </c>
      <c r="MR272" s="369">
        <v>6.0084812283707515E-3</v>
      </c>
      <c r="MS272" s="369">
        <v>1.2404776040314548E-2</v>
      </c>
      <c r="MT272" s="369">
        <v>3.0151445568624446E-3</v>
      </c>
      <c r="MU272" s="369">
        <v>7.6346869973242205E-3</v>
      </c>
      <c r="MV272" s="369">
        <v>5.8352627141928532E-3</v>
      </c>
      <c r="MW272" s="369">
        <v>6.5645826451689576E-3</v>
      </c>
      <c r="MX272" s="369">
        <v>6.5002111273981516E-3</v>
      </c>
      <c r="MY272" s="369">
        <v>6.7971411233514528E-3</v>
      </c>
      <c r="MZ272" s="369">
        <v>7.2255395960447678E-3</v>
      </c>
      <c r="NA272" s="369">
        <v>4.2219995466033994E-3</v>
      </c>
      <c r="NB272" s="369">
        <v>9.2025054619694849E-3</v>
      </c>
      <c r="NC272" s="369">
        <v>6.5601754719785939E-3</v>
      </c>
      <c r="ND272" s="369">
        <v>1.1853921262061124E-2</v>
      </c>
      <c r="NE272" s="369">
        <v>1.6846370376434681E-2</v>
      </c>
      <c r="NF272" s="369">
        <v>2.0089932809729132E-2</v>
      </c>
      <c r="NG272" s="369">
        <v>2.183422863644759E-2</v>
      </c>
      <c r="NH272" s="369">
        <v>1.5009406192610807E-2</v>
      </c>
      <c r="NI272" s="369">
        <v>1.7229866245459982E-2</v>
      </c>
      <c r="NJ272" s="369">
        <v>1.7647613688249724E-2</v>
      </c>
      <c r="NK272" s="369">
        <v>2.1808944428993053E-2</v>
      </c>
      <c r="NL272" s="369">
        <v>2.3158256682344159E-2</v>
      </c>
      <c r="NM272" s="369">
        <v>0.12418567190766647</v>
      </c>
      <c r="NN272" s="369">
        <v>2.8763577966623353E-2</v>
      </c>
      <c r="NO272" s="369">
        <v>5.9002860049961843E-3</v>
      </c>
      <c r="NP272" s="369">
        <v>2.5204804608498246E-2</v>
      </c>
      <c r="NQ272" s="369">
        <v>2.2928370753368517E-2</v>
      </c>
      <c r="NR272" s="369">
        <v>1.1017239445484907E-2</v>
      </c>
      <c r="NS272" s="369">
        <v>1.3902987772663335E-2</v>
      </c>
      <c r="NT272" s="369">
        <v>2.2118250771458604E-2</v>
      </c>
      <c r="NU272" s="369">
        <v>6.2748921641213773E-4</v>
      </c>
      <c r="NV272" s="51">
        <v>3.7283660823759753E-3</v>
      </c>
      <c r="NW272" s="51">
        <v>4.9295741878576374E-3</v>
      </c>
      <c r="NX272" s="51">
        <v>5.0156938917129169E-3</v>
      </c>
      <c r="NY272" s="51">
        <v>6.0201102781073622E-3</v>
      </c>
      <c r="NZ272" s="51">
        <v>6.176908625388661E-3</v>
      </c>
      <c r="OA272" s="51">
        <v>5.9986083149758127E-3</v>
      </c>
      <c r="OB272" s="51">
        <v>1.2721931766068647E-2</v>
      </c>
      <c r="OC272" s="51">
        <v>3.1540153683621772E-3</v>
      </c>
      <c r="OD272" s="51">
        <v>7.5029611807893174E-3</v>
      </c>
      <c r="OE272" s="51">
        <v>5.5766190462794608E-3</v>
      </c>
      <c r="OF272" s="51">
        <v>6.472400020439124E-3</v>
      </c>
      <c r="OG272" s="51">
        <v>6.6721322748383716E-3</v>
      </c>
      <c r="OH272" s="51">
        <v>6.3703268296594227E-3</v>
      </c>
      <c r="OI272" s="51">
        <v>6.9236667335867428E-3</v>
      </c>
      <c r="OJ272" s="51">
        <v>4.0822640379299885E-3</v>
      </c>
      <c r="OK272" s="51">
        <v>1.044344072337109E-2</v>
      </c>
      <c r="OL272" s="51">
        <v>6.8137735999879503E-3</v>
      </c>
      <c r="OM272" s="51">
        <v>1.1679325251428764E-2</v>
      </c>
      <c r="ON272" s="51">
        <v>1.7054146668449212E-2</v>
      </c>
      <c r="OO272" s="51">
        <v>2.0220126951800203E-2</v>
      </c>
      <c r="OP272" s="51">
        <v>2.1689834849582281E-2</v>
      </c>
      <c r="OQ272" s="51">
        <v>1.5147489708645634E-2</v>
      </c>
      <c r="OR272" s="51">
        <v>1.7566990005725595E-2</v>
      </c>
      <c r="OS272" s="51">
        <v>1.8668708855971966E-2</v>
      </c>
      <c r="OT272" s="51">
        <v>2.1521440328654221E-2</v>
      </c>
      <c r="OU272" s="51">
        <v>2.3011904675486163E-2</v>
      </c>
      <c r="OV272" s="51">
        <v>0.12094579782546912</v>
      </c>
      <c r="OW272" s="51">
        <v>2.8046003821699753E-2</v>
      </c>
      <c r="OX272" s="51">
        <v>5.6925228861932345E-3</v>
      </c>
      <c r="OY272" s="51">
        <v>2.496885653768903E-2</v>
      </c>
      <c r="OZ272" s="51">
        <v>2.2996410394108879E-2</v>
      </c>
      <c r="PA272" s="51">
        <v>1.1384171484963887E-2</v>
      </c>
      <c r="PB272" s="51">
        <v>1.3939344045351467E-2</v>
      </c>
      <c r="PC272" s="51">
        <v>2.2076509320768108E-2</v>
      </c>
      <c r="PD272" s="51">
        <v>7.3421806203651972E-4</v>
      </c>
      <c r="PE272" s="369">
        <v>3.9792416043630879E-3</v>
      </c>
      <c r="PF272" s="369">
        <v>4.9303747978449858E-3</v>
      </c>
      <c r="PG272" s="369">
        <v>5.0138672203284586E-3</v>
      </c>
      <c r="PH272" s="369">
        <v>6.0076584825009324E-3</v>
      </c>
      <c r="PI272" s="369">
        <v>5.7040941861931042E-3</v>
      </c>
      <c r="PJ272" s="369">
        <v>5.9152909945716257E-3</v>
      </c>
      <c r="PK272" s="369">
        <v>1.2251242007700162E-2</v>
      </c>
      <c r="PL272" s="369">
        <v>3.6775824750187457E-3</v>
      </c>
      <c r="PM272" s="369">
        <v>7.4243775655235397E-3</v>
      </c>
      <c r="PN272" s="369">
        <v>5.0916200225558884E-3</v>
      </c>
      <c r="PO272" s="369">
        <v>6.4363183606123637E-3</v>
      </c>
      <c r="PP272" s="369">
        <v>6.7945295438653621E-3</v>
      </c>
      <c r="PQ272" s="369">
        <v>6.009701799260427E-3</v>
      </c>
      <c r="PR272" s="369">
        <v>6.6922605030711301E-3</v>
      </c>
      <c r="PS272" s="369">
        <v>4.1212361695586426E-3</v>
      </c>
      <c r="PT272" s="369">
        <v>1.1643854490886233E-2</v>
      </c>
      <c r="PU272" s="369">
        <v>7.0681836263741847E-3</v>
      </c>
      <c r="PV272" s="369">
        <v>1.1422590170027351E-2</v>
      </c>
      <c r="PW272" s="369">
        <v>1.7553887047065557E-2</v>
      </c>
      <c r="PX272" s="369">
        <v>1.9193787641216202E-2</v>
      </c>
      <c r="PY272" s="369">
        <v>2.1752340583961218E-2</v>
      </c>
      <c r="PZ272" s="369">
        <v>1.4975100054824787E-2</v>
      </c>
      <c r="QA272" s="369">
        <v>1.795527904193802E-2</v>
      </c>
      <c r="QB272" s="369">
        <v>1.7638252023147224E-2</v>
      </c>
      <c r="QC272" s="369">
        <v>2.1770092895440952E-2</v>
      </c>
      <c r="QD272" s="369">
        <v>2.2844892224028863E-2</v>
      </c>
      <c r="QE272" s="369">
        <v>0.12138368564518698</v>
      </c>
      <c r="QF272" s="369">
        <v>2.9291293241753422E-2</v>
      </c>
      <c r="QG272" s="369">
        <v>5.0824035859847756E-3</v>
      </c>
      <c r="QH272" s="369">
        <v>2.477280518083599E-2</v>
      </c>
      <c r="QI272" s="369">
        <v>2.3052323550172636E-2</v>
      </c>
      <c r="QJ272" s="369">
        <v>1.1606362748475683E-2</v>
      </c>
      <c r="QK272" s="369">
        <v>1.3901955255786273E-2</v>
      </c>
      <c r="QL272" s="369">
        <v>2.2125082192660493E-2</v>
      </c>
      <c r="QM272" s="369">
        <v>6.6490860674173593E-4</v>
      </c>
      <c r="QN272" s="51">
        <v>4.257025133263757E-3</v>
      </c>
      <c r="QO272" s="51">
        <v>4.4950711100845853E-3</v>
      </c>
      <c r="QP272" s="51">
        <v>5.4401324420173458E-3</v>
      </c>
      <c r="QQ272" s="51">
        <v>6.3194066093012514E-3</v>
      </c>
      <c r="QR272" s="51">
        <v>6.2227075798132712E-3</v>
      </c>
      <c r="QS272" s="51">
        <v>5.9726874826377561E-3</v>
      </c>
      <c r="QT272" s="51">
        <v>1.2162864707677037E-2</v>
      </c>
      <c r="QU272" s="51">
        <v>3.4643607927573286E-3</v>
      </c>
      <c r="QV272" s="51">
        <v>7.6363926250540672E-3</v>
      </c>
      <c r="QW272" s="51">
        <v>5.2089697373856551E-3</v>
      </c>
      <c r="QX272" s="51">
        <v>6.5527708385533061E-3</v>
      </c>
      <c r="QY272" s="51">
        <v>7.1072659509917079E-3</v>
      </c>
      <c r="QZ272" s="51">
        <v>5.9954857091052754E-3</v>
      </c>
      <c r="RA272" s="51">
        <v>7.1195429297606899E-3</v>
      </c>
      <c r="RB272" s="51">
        <v>4.1565651220667058E-3</v>
      </c>
      <c r="RC272" s="51">
        <v>1.1994123451695694E-2</v>
      </c>
      <c r="RD272" s="51">
        <v>6.8401909968855441E-3</v>
      </c>
      <c r="RE272" s="51">
        <v>1.1983306309037661E-2</v>
      </c>
      <c r="RF272" s="51">
        <v>1.827345158606104E-2</v>
      </c>
      <c r="RG272" s="51">
        <v>1.9600402996226785E-2</v>
      </c>
      <c r="RH272" s="51">
        <v>2.2015633974627E-2</v>
      </c>
      <c r="RI272" s="51">
        <v>1.5632366748675946E-2</v>
      </c>
      <c r="RJ272" s="51">
        <v>1.9077348113416919E-2</v>
      </c>
      <c r="RK272" s="51">
        <v>1.8763235868227864E-2</v>
      </c>
      <c r="RL272" s="51">
        <v>2.2001334078174017E-2</v>
      </c>
      <c r="RM272" s="51">
        <v>2.2765869248758546E-2</v>
      </c>
      <c r="RN272" s="51">
        <v>0.12047677433199583</v>
      </c>
      <c r="RO272" s="51">
        <v>3.0227853256808487E-2</v>
      </c>
      <c r="RP272" s="51">
        <v>4.6441353806776567E-3</v>
      </c>
      <c r="RQ272" s="51">
        <v>2.519147221023359E-2</v>
      </c>
      <c r="RR272" s="51">
        <v>2.3451091023493041E-2</v>
      </c>
      <c r="RS272" s="51">
        <v>1.2240519786597348E-2</v>
      </c>
      <c r="RT272" s="51">
        <v>1.4397698806315921E-2</v>
      </c>
      <c r="RU272" s="51">
        <v>2.250636927656165E-2</v>
      </c>
      <c r="RV272" s="51">
        <v>5.9132313930667691E-4</v>
      </c>
      <c r="RW272" s="369">
        <v>4.463966551109466E-3</v>
      </c>
      <c r="RX272" s="369">
        <v>4.2402387488620361E-3</v>
      </c>
      <c r="RY272" s="369">
        <v>5.7444424069673936E-3</v>
      </c>
      <c r="RZ272" s="369">
        <v>6.8624552428185213E-3</v>
      </c>
      <c r="SA272" s="369">
        <v>6.10121457614004E-3</v>
      </c>
      <c r="SB272" s="369">
        <v>6.5362559806906931E-3</v>
      </c>
      <c r="SC272" s="369">
        <v>1.2070502941827446E-2</v>
      </c>
      <c r="SD272" s="369">
        <v>4.4444986693885601E-3</v>
      </c>
      <c r="SE272" s="369">
        <v>7.8565292462062855E-3</v>
      </c>
      <c r="SF272" s="369">
        <v>5.4030363871825178E-3</v>
      </c>
      <c r="SG272" s="369">
        <v>6.8946289574931307E-3</v>
      </c>
      <c r="SH272" s="369">
        <v>7.7895400671946129E-3</v>
      </c>
      <c r="SI272" s="369">
        <v>6.0986968801053669E-3</v>
      </c>
      <c r="SJ272" s="369">
        <v>7.8623845655811479E-3</v>
      </c>
      <c r="SK272" s="369">
        <v>4.7607255263260699E-3</v>
      </c>
      <c r="SL272" s="369">
        <v>1.6394232060754348E-2</v>
      </c>
      <c r="SM272" s="369">
        <v>7.7876716113759849E-3</v>
      </c>
      <c r="SN272" s="369">
        <v>1.2637344687247292E-2</v>
      </c>
      <c r="SO272" s="369">
        <v>1.7245794911828618E-2</v>
      </c>
      <c r="SP272" s="369">
        <v>1.8315466179012464E-2</v>
      </c>
      <c r="SQ272" s="369">
        <v>2.2191358412911751E-2</v>
      </c>
      <c r="SR272" s="369">
        <v>1.6440301470670143E-2</v>
      </c>
      <c r="SS272" s="369">
        <v>2.1328134836616063E-2</v>
      </c>
      <c r="ST272" s="369">
        <v>2.0081345244341846E-2</v>
      </c>
      <c r="SU272" s="369">
        <v>2.3905375538609469E-2</v>
      </c>
      <c r="SV272" s="369">
        <v>2.4467449769944048E-2</v>
      </c>
      <c r="SW272" s="369">
        <v>0.11997551464507156</v>
      </c>
      <c r="SX272" s="369">
        <v>2.9791255208613567E-2</v>
      </c>
      <c r="SY272" s="369">
        <v>4.7096009833733077E-3</v>
      </c>
      <c r="SZ272" s="369">
        <v>2.5799657401218038E-2</v>
      </c>
      <c r="TA272" s="369">
        <v>2.3963140917291646E-2</v>
      </c>
      <c r="TB272" s="369">
        <v>1.2410647796736245E-2</v>
      </c>
      <c r="TC272" s="369">
        <v>1.4429080473635803E-2</v>
      </c>
      <c r="TD272" s="369">
        <v>2.2420202371398464E-2</v>
      </c>
      <c r="TE272" s="369">
        <v>7.3668235945657204E-4</v>
      </c>
    </row>
    <row r="273" spans="1:525" x14ac:dyDescent="0.3">
      <c r="A273" s="369">
        <v>2.0134025457672788E-2</v>
      </c>
      <c r="B273" s="369">
        <v>3.3392406342013875E-2</v>
      </c>
      <c r="C273" s="369">
        <v>1.6127438949623166E-2</v>
      </c>
      <c r="D273" s="369">
        <v>2.2414464357403362E-2</v>
      </c>
      <c r="E273" s="369">
        <v>1.9639247292100342E-2</v>
      </c>
      <c r="F273" s="369">
        <v>2.0974023740123294E-2</v>
      </c>
      <c r="G273" s="369">
        <v>2.1216976800087241E-2</v>
      </c>
      <c r="H273" s="369">
        <v>1.5061877273922629E-2</v>
      </c>
      <c r="I273" s="369">
        <v>2.1600799382338123E-2</v>
      </c>
      <c r="J273" s="369">
        <v>1.9260379563132667E-2</v>
      </c>
      <c r="K273" s="369">
        <v>2.2613460119343301E-2</v>
      </c>
      <c r="L273" s="369">
        <v>2.1002261025486729E-2</v>
      </c>
      <c r="M273" s="369">
        <v>2.0102973858590924E-2</v>
      </c>
      <c r="N273" s="369">
        <v>1.8392578030478838E-2</v>
      </c>
      <c r="O273" s="369">
        <v>1.4256885655824596E-2</v>
      </c>
      <c r="P273" s="369">
        <v>2.2349421728347921E-2</v>
      </c>
      <c r="Q273" s="369">
        <v>2.292039140552582E-2</v>
      </c>
      <c r="R273" s="369">
        <v>1.9438775148229726E-2</v>
      </c>
      <c r="S273" s="369">
        <v>2.6058774341819649E-2</v>
      </c>
      <c r="T273" s="369">
        <v>4.5987837148995105E-2</v>
      </c>
      <c r="U273" s="369">
        <v>3.5677654682758936E-2</v>
      </c>
      <c r="V273" s="369">
        <v>2.3882495303424792E-2</v>
      </c>
      <c r="W273" s="369">
        <v>4.1066199375711036E-2</v>
      </c>
      <c r="X273" s="369">
        <v>4.1877908225246278E-2</v>
      </c>
      <c r="Y273" s="369">
        <v>3.8340858155942015E-2</v>
      </c>
      <c r="Z273" s="369">
        <v>2.807373220046917E-2</v>
      </c>
      <c r="AA273" s="369">
        <v>2.4286914921279393E-2</v>
      </c>
      <c r="AB273" s="369">
        <v>0.16397688241086883</v>
      </c>
      <c r="AC273" s="369">
        <v>4.7113184709485674E-2</v>
      </c>
      <c r="AD273" s="369">
        <v>3.5145062913158706E-2</v>
      </c>
      <c r="AE273" s="369">
        <v>2.3720505947876239E-2</v>
      </c>
      <c r="AF273" s="369">
        <v>1.306392700414636E-2</v>
      </c>
      <c r="AG273" s="369">
        <v>2.1267311453014276E-2</v>
      </c>
      <c r="AH273" s="369">
        <v>3.2630254207601656E-2</v>
      </c>
      <c r="AI273" s="369">
        <v>4.2385447359882499E-3</v>
      </c>
      <c r="AJ273" s="51">
        <v>1.8827924283553787E-2</v>
      </c>
      <c r="AK273" s="51">
        <v>3.2038633572725947E-2</v>
      </c>
      <c r="AL273" s="51">
        <v>1.5649730528712713E-2</v>
      </c>
      <c r="AM273" s="51">
        <v>2.1425026579148417E-2</v>
      </c>
      <c r="AN273" s="51">
        <v>1.84480756676727E-2</v>
      </c>
      <c r="AO273" s="51">
        <v>2.1638854371185595E-2</v>
      </c>
      <c r="AP273" s="51">
        <v>2.1134302785864593E-2</v>
      </c>
      <c r="AQ273" s="51">
        <v>1.2432975019451379E-2</v>
      </c>
      <c r="AR273" s="51">
        <v>2.1298680705891505E-2</v>
      </c>
      <c r="AS273" s="51">
        <v>1.9013375416920376E-2</v>
      </c>
      <c r="AT273" s="51">
        <v>2.362140944579592E-2</v>
      </c>
      <c r="AU273" s="51">
        <v>2.1374434137347707E-2</v>
      </c>
      <c r="AV273" s="51">
        <v>2.007451673970748E-2</v>
      </c>
      <c r="AW273" s="51">
        <v>1.8188243932777754E-2</v>
      </c>
      <c r="AX273" s="51">
        <v>1.4049433216544966E-2</v>
      </c>
      <c r="AY273" s="51">
        <v>2.1410755974481853E-2</v>
      </c>
      <c r="AZ273" s="51">
        <v>2.2699885881807359E-2</v>
      </c>
      <c r="BA273" s="51">
        <v>1.9833826082797285E-2</v>
      </c>
      <c r="BB273" s="51">
        <v>2.6059768997524459E-2</v>
      </c>
      <c r="BC273" s="51">
        <v>4.3039272912794191E-2</v>
      </c>
      <c r="BD273" s="51">
        <v>3.5727942578634021E-2</v>
      </c>
      <c r="BE273" s="51">
        <v>2.3355065746540452E-2</v>
      </c>
      <c r="BF273" s="51">
        <v>4.1210900448236616E-2</v>
      </c>
      <c r="BG273" s="51">
        <v>4.0356106307090849E-2</v>
      </c>
      <c r="BH273" s="51">
        <v>3.715136839928148E-2</v>
      </c>
      <c r="BI273" s="51">
        <v>2.7369063000520347E-2</v>
      </c>
      <c r="BJ273" s="51">
        <v>2.2981750968152071E-2</v>
      </c>
      <c r="BK273" s="51">
        <v>0.17002763820976777</v>
      </c>
      <c r="BL273" s="51">
        <v>4.8943279665226394E-2</v>
      </c>
      <c r="BM273" s="51">
        <v>3.5220221535177391E-2</v>
      </c>
      <c r="BN273" s="51">
        <v>2.2848493326942519E-2</v>
      </c>
      <c r="BO273" s="51">
        <v>1.3021610310281184E-2</v>
      </c>
      <c r="BP273" s="51">
        <v>2.147687794804002E-2</v>
      </c>
      <c r="BQ273" s="51">
        <v>3.1677140724867665E-2</v>
      </c>
      <c r="BR273" s="51">
        <v>3.6503104097522087E-3</v>
      </c>
      <c r="BS273" s="369">
        <v>1.8406954131902711E-2</v>
      </c>
      <c r="BT273" s="369">
        <v>3.2599026905000716E-2</v>
      </c>
      <c r="BU273" s="369">
        <v>1.5680715123633046E-2</v>
      </c>
      <c r="BV273" s="369">
        <v>2.1906493583102645E-2</v>
      </c>
      <c r="BW273" s="369">
        <v>1.7901535760539336E-2</v>
      </c>
      <c r="BX273" s="369">
        <v>2.2088079074147355E-2</v>
      </c>
      <c r="BY273" s="369">
        <v>2.1089324300266568E-2</v>
      </c>
      <c r="BZ273" s="369">
        <v>1.3449048436273077E-2</v>
      </c>
      <c r="CA273" s="369">
        <v>2.1183595875834973E-2</v>
      </c>
      <c r="CB273" s="369">
        <v>1.8524710383531102E-2</v>
      </c>
      <c r="CC273" s="369">
        <v>2.3006970400102168E-2</v>
      </c>
      <c r="CD273" s="369">
        <v>2.1175464316509424E-2</v>
      </c>
      <c r="CE273" s="369">
        <v>1.9723509928694455E-2</v>
      </c>
      <c r="CF273" s="369">
        <v>1.7521745502373603E-2</v>
      </c>
      <c r="CG273" s="369">
        <v>1.424193565286083E-2</v>
      </c>
      <c r="CH273" s="369">
        <v>2.1525523953447784E-2</v>
      </c>
      <c r="CI273" s="369">
        <v>2.3097484835049597E-2</v>
      </c>
      <c r="CJ273" s="369">
        <v>2.03601503218491E-2</v>
      </c>
      <c r="CK273" s="369">
        <v>2.6317889432913563E-2</v>
      </c>
      <c r="CL273" s="369">
        <v>4.156957176016627E-2</v>
      </c>
      <c r="CM273" s="369">
        <v>3.4394057045208044E-2</v>
      </c>
      <c r="CN273" s="369">
        <v>2.3251401309347417E-2</v>
      </c>
      <c r="CO273" s="369">
        <v>4.1686042005379058E-2</v>
      </c>
      <c r="CP273" s="369">
        <v>3.9651654847308454E-2</v>
      </c>
      <c r="CQ273" s="369">
        <v>3.8262683188168806E-2</v>
      </c>
      <c r="CR273" s="369">
        <v>2.5837523979316331E-2</v>
      </c>
      <c r="CS273" s="369">
        <v>2.2959420006145856E-2</v>
      </c>
      <c r="CT273" s="369">
        <v>0.17341604638913843</v>
      </c>
      <c r="CU273" s="369">
        <v>5.0208355148294366E-2</v>
      </c>
      <c r="CV273" s="369">
        <v>3.623118857710235E-2</v>
      </c>
      <c r="CW273" s="369">
        <v>2.3216783095934612E-2</v>
      </c>
      <c r="CX273" s="369">
        <v>1.3666533215230016E-2</v>
      </c>
      <c r="CY273" s="369">
        <v>2.17628762026068E-2</v>
      </c>
      <c r="CZ273" s="369">
        <v>3.2639847653639378E-2</v>
      </c>
      <c r="DA273" s="369">
        <v>3.1231070169699606E-3</v>
      </c>
      <c r="DB273" s="51">
        <v>1.8664974117860889E-2</v>
      </c>
      <c r="DC273" s="51">
        <v>3.1264259499250754E-2</v>
      </c>
      <c r="DD273" s="51">
        <v>1.5958881805382113E-2</v>
      </c>
      <c r="DE273" s="51">
        <v>2.2119030475778286E-2</v>
      </c>
      <c r="DF273" s="51">
        <v>1.7349107635890291E-2</v>
      </c>
      <c r="DG273" s="51">
        <v>2.0786448954223803E-2</v>
      </c>
      <c r="DH273" s="51">
        <v>2.1366715620453326E-2</v>
      </c>
      <c r="DI273" s="51">
        <v>1.4031802400231726E-2</v>
      </c>
      <c r="DJ273" s="51">
        <v>2.055810196659771E-2</v>
      </c>
      <c r="DK273" s="51">
        <v>1.8571756789328191E-2</v>
      </c>
      <c r="DL273" s="51">
        <v>2.295554405059641E-2</v>
      </c>
      <c r="DM273" s="51">
        <v>2.056148464347585E-2</v>
      </c>
      <c r="DN273" s="51">
        <v>2.0026376810706382E-2</v>
      </c>
      <c r="DO273" s="51">
        <v>1.6849072709186196E-2</v>
      </c>
      <c r="DP273" s="51">
        <v>1.4135528930047284E-2</v>
      </c>
      <c r="DQ273" s="51">
        <v>2.2071444070166646E-2</v>
      </c>
      <c r="DR273" s="51">
        <v>2.3607665699553037E-2</v>
      </c>
      <c r="DS273" s="51">
        <v>2.0342120186758603E-2</v>
      </c>
      <c r="DT273" s="51">
        <v>2.6675236079575972E-2</v>
      </c>
      <c r="DU273" s="51">
        <v>4.0187171397194084E-2</v>
      </c>
      <c r="DV273" s="51">
        <v>3.5353171955165255E-2</v>
      </c>
      <c r="DW273" s="51">
        <v>2.3770487545699704E-2</v>
      </c>
      <c r="DX273" s="51">
        <v>4.3750763210853097E-2</v>
      </c>
      <c r="DY273" s="51">
        <v>3.9306389822056913E-2</v>
      </c>
      <c r="DZ273" s="51">
        <v>4.0091145634323332E-2</v>
      </c>
      <c r="EA273" s="51">
        <v>2.6537478681284483E-2</v>
      </c>
      <c r="EB273" s="51">
        <v>2.3295875669809226E-2</v>
      </c>
      <c r="EC273" s="51">
        <v>0.18159187361219428</v>
      </c>
      <c r="ED273" s="51">
        <v>5.475900114445189E-2</v>
      </c>
      <c r="EE273" s="51">
        <v>3.6558902841574779E-2</v>
      </c>
      <c r="EF273" s="51">
        <v>2.4445809630395551E-2</v>
      </c>
      <c r="EG273" s="51">
        <v>1.4064538191472889E-2</v>
      </c>
      <c r="EH273" s="51">
        <v>2.2635416106794159E-2</v>
      </c>
      <c r="EI273" s="51">
        <v>3.307977546433391E-2</v>
      </c>
      <c r="EJ273" s="51">
        <v>3.8279606139803393E-3</v>
      </c>
      <c r="EK273" s="369">
        <v>1.9959783098437045E-2</v>
      </c>
      <c r="EL273" s="369">
        <v>3.212503137890823E-2</v>
      </c>
      <c r="EM273" s="369">
        <v>1.6444094579355195E-2</v>
      </c>
      <c r="EN273" s="369">
        <v>2.2302705743881279E-2</v>
      </c>
      <c r="EO273" s="369">
        <v>1.7907511351348972E-2</v>
      </c>
      <c r="EP273" s="369">
        <v>1.9541581057620418E-2</v>
      </c>
      <c r="EQ273" s="369">
        <v>2.2115725352435976E-2</v>
      </c>
      <c r="ER273" s="369">
        <v>1.2654112687480255E-2</v>
      </c>
      <c r="ES273" s="369">
        <v>2.041738068724375E-2</v>
      </c>
      <c r="ET273" s="369">
        <v>1.8930988173116125E-2</v>
      </c>
      <c r="EU273" s="369">
        <v>2.348357743921535E-2</v>
      </c>
      <c r="EV273" s="369">
        <v>2.0065199873378573E-2</v>
      </c>
      <c r="EW273" s="369">
        <v>2.0659417096891404E-2</v>
      </c>
      <c r="EX273" s="369">
        <v>1.6399991147460137E-2</v>
      </c>
      <c r="EY273" s="369">
        <v>1.4348462002903425E-2</v>
      </c>
      <c r="EZ273" s="369">
        <v>2.1785228144671171E-2</v>
      </c>
      <c r="FA273" s="369">
        <v>2.636970019572284E-2</v>
      </c>
      <c r="FB273" s="369">
        <v>2.1177924236793731E-2</v>
      </c>
      <c r="FC273" s="369">
        <v>2.6118987894558219E-2</v>
      </c>
      <c r="FD273" s="369">
        <v>4.1034941589249439E-2</v>
      </c>
      <c r="FE273" s="369">
        <v>3.7125636531575107E-2</v>
      </c>
      <c r="FF273" s="369">
        <v>2.4728272299077744E-2</v>
      </c>
      <c r="FG273" s="369">
        <v>4.6209960726878871E-2</v>
      </c>
      <c r="FH273" s="369">
        <v>4.1881685347959836E-2</v>
      </c>
      <c r="FI273" s="369">
        <v>3.924908851963993E-2</v>
      </c>
      <c r="FJ273" s="369">
        <v>2.7440257497822203E-2</v>
      </c>
      <c r="FK273" s="369">
        <v>2.4444017030963758E-2</v>
      </c>
      <c r="FL273" s="369">
        <v>0.19107945215990457</v>
      </c>
      <c r="FM273" s="369">
        <v>5.6899640135992753E-2</v>
      </c>
      <c r="FN273" s="369">
        <v>3.8968484430589173E-2</v>
      </c>
      <c r="FO273" s="369">
        <v>2.5702340094284515E-2</v>
      </c>
      <c r="FP273" s="369">
        <v>1.4822547783177088E-2</v>
      </c>
      <c r="FQ273" s="369">
        <v>2.3199123226624162E-2</v>
      </c>
      <c r="FR273" s="369">
        <v>3.6088737442320343E-2</v>
      </c>
      <c r="FS273" s="369">
        <v>4.039859081739045E-3</v>
      </c>
      <c r="FT273" s="51">
        <v>2.0382193742457436E-2</v>
      </c>
      <c r="FU273" s="51">
        <v>3.0519730432989979E-2</v>
      </c>
      <c r="FV273" s="51">
        <v>1.5691093169063426E-2</v>
      </c>
      <c r="FW273" s="51">
        <v>2.1686111024404282E-2</v>
      </c>
      <c r="FX273" s="51">
        <v>1.6930212905322067E-2</v>
      </c>
      <c r="FY273" s="51">
        <v>1.9964524781483407E-2</v>
      </c>
      <c r="FZ273" s="51">
        <v>2.3575403863082635E-2</v>
      </c>
      <c r="GA273" s="51">
        <v>1.0900604675453028E-2</v>
      </c>
      <c r="GB273" s="51">
        <v>1.8694409989055583E-2</v>
      </c>
      <c r="GC273" s="51">
        <v>1.804105733463791E-2</v>
      </c>
      <c r="GD273" s="51">
        <v>2.2844960950481996E-2</v>
      </c>
      <c r="GE273" s="51">
        <v>1.856113599667163E-2</v>
      </c>
      <c r="GF273" s="51">
        <v>1.874233335016982E-2</v>
      </c>
      <c r="GG273" s="51">
        <v>1.4737489255297893E-2</v>
      </c>
      <c r="GH273" s="51">
        <v>1.4185445333331298E-2</v>
      </c>
      <c r="GI273" s="51">
        <v>2.2449677491279827E-2</v>
      </c>
      <c r="GJ273" s="51">
        <v>2.5749383526143574E-2</v>
      </c>
      <c r="GK273" s="51">
        <v>2.1091221468993834E-2</v>
      </c>
      <c r="GL273" s="51">
        <v>2.422489033408029E-2</v>
      </c>
      <c r="GM273" s="51">
        <v>3.864780825360415E-2</v>
      </c>
      <c r="GN273" s="51">
        <v>3.5705397781209125E-2</v>
      </c>
      <c r="GO273" s="51">
        <v>2.5320367549418743E-2</v>
      </c>
      <c r="GP273" s="51">
        <v>4.71560831084872E-2</v>
      </c>
      <c r="GQ273" s="51">
        <v>4.0962899324678476E-2</v>
      </c>
      <c r="GR273" s="51">
        <v>3.8152370828462727E-2</v>
      </c>
      <c r="GS273" s="51">
        <v>2.5781444818259749E-2</v>
      </c>
      <c r="GT273" s="51">
        <v>2.3061476838055719E-2</v>
      </c>
      <c r="GU273" s="51">
        <v>0.1977381327459041</v>
      </c>
      <c r="GV273" s="51">
        <v>5.9710253117076742E-2</v>
      </c>
      <c r="GW273" s="51">
        <v>3.8291845286877492E-2</v>
      </c>
      <c r="GX273" s="51">
        <v>2.4981870869612288E-2</v>
      </c>
      <c r="GY273" s="51">
        <v>1.2693253946409867E-2</v>
      </c>
      <c r="GZ273" s="51">
        <v>2.2641284201102833E-2</v>
      </c>
      <c r="HA273" s="51">
        <v>3.7334105985513087E-2</v>
      </c>
      <c r="HB273" s="51">
        <v>5.6095118189593883E-3</v>
      </c>
      <c r="HC273" s="369">
        <v>2.0507185066780887E-2</v>
      </c>
      <c r="HD273" s="369">
        <v>3.0739745198881677E-2</v>
      </c>
      <c r="HE273" s="369">
        <v>1.5348358718764216E-2</v>
      </c>
      <c r="HF273" s="369">
        <v>2.1881450391653547E-2</v>
      </c>
      <c r="HG273" s="369">
        <v>1.5917441227563417E-2</v>
      </c>
      <c r="HH273" s="369">
        <v>1.9120216879871876E-2</v>
      </c>
      <c r="HI273" s="369">
        <v>2.4089633022615201E-2</v>
      </c>
      <c r="HJ273" s="369">
        <v>1.1654149412131052E-2</v>
      </c>
      <c r="HK273" s="369">
        <v>1.83099430235899E-2</v>
      </c>
      <c r="HL273" s="369">
        <v>1.8080648923528963E-2</v>
      </c>
      <c r="HM273" s="369">
        <v>2.3585441731447998E-2</v>
      </c>
      <c r="HN273" s="369">
        <v>1.9086411858782449E-2</v>
      </c>
      <c r="HO273" s="369">
        <v>1.8399198906979154E-2</v>
      </c>
      <c r="HP273" s="369">
        <v>1.4969608962220339E-2</v>
      </c>
      <c r="HQ273" s="369">
        <v>1.3843343272994035E-2</v>
      </c>
      <c r="HR273" s="369">
        <v>2.347122669119453E-2</v>
      </c>
      <c r="HS273" s="369">
        <v>3.0179119036702989E-2</v>
      </c>
      <c r="HT273" s="369">
        <v>2.1032647401916141E-2</v>
      </c>
      <c r="HU273" s="369">
        <v>2.3124204712322526E-2</v>
      </c>
      <c r="HV273" s="369">
        <v>3.7068132266451295E-2</v>
      </c>
      <c r="HW273" s="369">
        <v>3.4613194111544364E-2</v>
      </c>
      <c r="HX273" s="369">
        <v>2.5537609583353577E-2</v>
      </c>
      <c r="HY273" s="369">
        <v>4.6851616685458813E-2</v>
      </c>
      <c r="HZ273" s="369">
        <v>4.0307429442338893E-2</v>
      </c>
      <c r="IA273" s="369">
        <v>3.9281750002455297E-2</v>
      </c>
      <c r="IB273" s="369">
        <v>2.5865198289104639E-2</v>
      </c>
      <c r="IC273" s="369">
        <v>2.2263500543513604E-2</v>
      </c>
      <c r="ID273" s="369">
        <v>0.20447594346107487</v>
      </c>
      <c r="IE273" s="369">
        <v>6.5695934539450357E-2</v>
      </c>
      <c r="IF273" s="369">
        <v>3.7758961017096672E-2</v>
      </c>
      <c r="IG273" s="369">
        <v>2.4038483376443581E-2</v>
      </c>
      <c r="IH273" s="369">
        <v>1.1837413661730441E-2</v>
      </c>
      <c r="II273" s="369">
        <v>2.2749980784096305E-2</v>
      </c>
      <c r="IJ273" s="369">
        <v>4.0923532390336824E-2</v>
      </c>
      <c r="IK273" s="369">
        <v>7.768970385862415E-3</v>
      </c>
      <c r="IL273" s="51">
        <v>2.1014135262984724E-2</v>
      </c>
      <c r="IM273" s="51">
        <v>2.9112578109072293E-2</v>
      </c>
      <c r="IN273" s="51">
        <v>1.5348867278197235E-2</v>
      </c>
      <c r="IO273" s="51">
        <v>2.1930902259487985E-2</v>
      </c>
      <c r="IP273" s="51">
        <v>1.5446603755255051E-2</v>
      </c>
      <c r="IQ273" s="51">
        <v>1.758928507434019E-2</v>
      </c>
      <c r="IR273" s="51">
        <v>2.3459934082574359E-2</v>
      </c>
      <c r="IS273" s="51">
        <v>1.1706735153681667E-2</v>
      </c>
      <c r="IT273" s="51">
        <v>1.7744791331488451E-2</v>
      </c>
      <c r="IU273" s="51">
        <v>1.7995940962043051E-2</v>
      </c>
      <c r="IV273" s="51">
        <v>2.4917726175619773E-2</v>
      </c>
      <c r="IW273" s="51">
        <v>1.8424448412182548E-2</v>
      </c>
      <c r="IX273" s="51">
        <v>1.8604037996701191E-2</v>
      </c>
      <c r="IY273" s="51">
        <v>1.4317683522384765E-2</v>
      </c>
      <c r="IZ273" s="51">
        <v>1.3276364403448287E-2</v>
      </c>
      <c r="JA273" s="51">
        <v>2.1925041676058115E-2</v>
      </c>
      <c r="JB273" s="51">
        <v>2.3585037129929935E-2</v>
      </c>
      <c r="JC273" s="51">
        <v>2.1174350474355907E-2</v>
      </c>
      <c r="JD273" s="51">
        <v>2.1982513876306273E-2</v>
      </c>
      <c r="JE273" s="51">
        <v>3.7529053356176414E-2</v>
      </c>
      <c r="JF273" s="51">
        <v>3.5405009849061773E-2</v>
      </c>
      <c r="JG273" s="51">
        <v>2.6002547404461861E-2</v>
      </c>
      <c r="JH273" s="51">
        <v>4.9534120380870177E-2</v>
      </c>
      <c r="JI273" s="51">
        <v>4.3510380805535452E-2</v>
      </c>
      <c r="JJ273" s="51">
        <v>3.8633028826381345E-2</v>
      </c>
      <c r="JK273" s="51">
        <v>2.6891134444626024E-2</v>
      </c>
      <c r="JL273" s="51">
        <v>2.2184970186766753E-2</v>
      </c>
      <c r="JM273" s="51">
        <v>0.19892434431956291</v>
      </c>
      <c r="JN273" s="51">
        <v>7.3615226712031676E-2</v>
      </c>
      <c r="JO273" s="51">
        <v>3.7422360460055891E-2</v>
      </c>
      <c r="JP273" s="51">
        <v>2.4928295283555033E-2</v>
      </c>
      <c r="JQ273" s="51">
        <v>1.228472373422458E-2</v>
      </c>
      <c r="JR273" s="51">
        <v>2.3709170611441243E-2</v>
      </c>
      <c r="JS273" s="51">
        <v>4.3160775706408722E-2</v>
      </c>
      <c r="JT273" s="51">
        <v>7.3884154731579509E-3</v>
      </c>
      <c r="JU273" s="369">
        <v>1.9515888850303913E-2</v>
      </c>
      <c r="JV273" s="369">
        <v>2.6957589681874009E-2</v>
      </c>
      <c r="JW273" s="369">
        <v>1.5138035351045753E-2</v>
      </c>
      <c r="JX273" s="369">
        <v>2.1081134525441133E-2</v>
      </c>
      <c r="JY273" s="369">
        <v>1.5152555541604492E-2</v>
      </c>
      <c r="JZ273" s="369">
        <v>1.7084190811705612E-2</v>
      </c>
      <c r="KA273" s="369">
        <v>2.3084900163973982E-2</v>
      </c>
      <c r="KB273" s="369">
        <v>1.1128046079268364E-2</v>
      </c>
      <c r="KC273" s="369">
        <v>1.7544969941955722E-2</v>
      </c>
      <c r="KD273" s="369">
        <v>1.6856045953566635E-2</v>
      </c>
      <c r="KE273" s="369">
        <v>2.3094577966780713E-2</v>
      </c>
      <c r="KF273" s="369">
        <v>1.7981310682431466E-2</v>
      </c>
      <c r="KG273" s="369">
        <v>1.7686167394063836E-2</v>
      </c>
      <c r="KH273" s="369">
        <v>1.3764256903520481E-2</v>
      </c>
      <c r="KI273" s="369">
        <v>1.3242801468591638E-2</v>
      </c>
      <c r="KJ273" s="369">
        <v>2.5046665302687815E-2</v>
      </c>
      <c r="KK273" s="369">
        <v>2.2287392312305407E-2</v>
      </c>
      <c r="KL273" s="369">
        <v>2.1658674094179063E-2</v>
      </c>
      <c r="KM273" s="369">
        <v>2.1566421167012552E-2</v>
      </c>
      <c r="KN273" s="369">
        <v>3.5188901748610335E-2</v>
      </c>
      <c r="KO273" s="369">
        <v>3.6004400408813135E-2</v>
      </c>
      <c r="KP273" s="369">
        <v>2.5575749727388099E-2</v>
      </c>
      <c r="KQ273" s="369">
        <v>4.7936666636304581E-2</v>
      </c>
      <c r="KR273" s="369">
        <v>3.7261657149708839E-2</v>
      </c>
      <c r="KS273" s="369">
        <v>3.7576234949500985E-2</v>
      </c>
      <c r="KT273" s="369">
        <v>2.8882821364793483E-2</v>
      </c>
      <c r="KU273" s="369">
        <v>2.2305637391505317E-2</v>
      </c>
      <c r="KV273" s="369">
        <v>0.20210037352755739</v>
      </c>
      <c r="KW273" s="369">
        <v>7.680525534353165E-2</v>
      </c>
      <c r="KX273" s="369">
        <v>3.8034358229261399E-2</v>
      </c>
      <c r="KY273" s="369">
        <v>2.1711322852006863E-2</v>
      </c>
      <c r="KZ273" s="369">
        <v>1.3825993975025016E-2</v>
      </c>
      <c r="LA273" s="369">
        <v>2.4210764322640917E-2</v>
      </c>
      <c r="LB273" s="369">
        <v>4.2821941162912679E-2</v>
      </c>
      <c r="LC273" s="369">
        <v>4.6864620304054392E-3</v>
      </c>
      <c r="LD273" s="51">
        <v>1.8542210006653702E-2</v>
      </c>
      <c r="LE273" s="51">
        <v>2.3522861138672978E-2</v>
      </c>
      <c r="LF273" s="51">
        <v>1.4869532071356105E-2</v>
      </c>
      <c r="LG273" s="51">
        <v>2.0924874707492342E-2</v>
      </c>
      <c r="LH273" s="51">
        <v>1.5155447088156242E-2</v>
      </c>
      <c r="LI273" s="51">
        <v>1.598800421670668E-2</v>
      </c>
      <c r="LJ273" s="51">
        <v>2.040298670741441E-2</v>
      </c>
      <c r="LK273" s="51">
        <v>1.0693993063829057E-2</v>
      </c>
      <c r="LL273" s="51">
        <v>1.6366496049942982E-2</v>
      </c>
      <c r="LM273" s="51">
        <v>1.4651416801990521E-2</v>
      </c>
      <c r="LN273" s="51">
        <v>2.0793700362567589E-2</v>
      </c>
      <c r="LO273" s="51">
        <v>1.6167776355252593E-2</v>
      </c>
      <c r="LP273" s="51">
        <v>1.6281045950856683E-2</v>
      </c>
      <c r="LQ273" s="51">
        <v>1.2640240895632846E-2</v>
      </c>
      <c r="LR273" s="51">
        <v>1.2446208627971722E-2</v>
      </c>
      <c r="LS273" s="51">
        <v>2.6963373182272779E-2</v>
      </c>
      <c r="LT273" s="51">
        <v>2.0435394959658178E-2</v>
      </c>
      <c r="LU273" s="51">
        <v>2.062436851138243E-2</v>
      </c>
      <c r="LV273" s="51">
        <v>1.9076462981438256E-2</v>
      </c>
      <c r="LW273" s="51">
        <v>3.1963435617021842E-2</v>
      </c>
      <c r="LX273" s="51">
        <v>3.4566328708646406E-2</v>
      </c>
      <c r="LY273" s="51">
        <v>2.3097302022655527E-2</v>
      </c>
      <c r="LZ273" s="51">
        <v>4.4417657462316178E-2</v>
      </c>
      <c r="MA273" s="51">
        <v>3.0357965095833592E-2</v>
      </c>
      <c r="MB273" s="51">
        <v>3.1960472988510957E-2</v>
      </c>
      <c r="MC273" s="51">
        <v>2.9946642078237197E-2</v>
      </c>
      <c r="MD273" s="51">
        <v>1.9765189218798E-2</v>
      </c>
      <c r="ME273" s="51">
        <v>0.2066395265414267</v>
      </c>
      <c r="MF273" s="51">
        <v>7.9588141079590155E-2</v>
      </c>
      <c r="MG273" s="51">
        <v>3.5836584909443164E-2</v>
      </c>
      <c r="MH273" s="51">
        <v>2.336386789057655E-2</v>
      </c>
      <c r="MI273" s="51">
        <v>1.2613115318119194E-2</v>
      </c>
      <c r="MJ273" s="51">
        <v>2.2090894274225278E-2</v>
      </c>
      <c r="MK273" s="51">
        <v>4.1001945154889169E-2</v>
      </c>
      <c r="ML273" s="51">
        <v>4.4904526922102221E-3</v>
      </c>
      <c r="MM273" s="369">
        <v>1.7347130685376334E-2</v>
      </c>
      <c r="MN273" s="369">
        <v>2.2630323568495276E-2</v>
      </c>
      <c r="MO273" s="369">
        <v>1.4508318580067637E-2</v>
      </c>
      <c r="MP273" s="369">
        <v>2.0478015484776867E-2</v>
      </c>
      <c r="MQ273" s="369">
        <v>1.4988824487082091E-2</v>
      </c>
      <c r="MR273" s="369">
        <v>1.5162995613446669E-2</v>
      </c>
      <c r="MS273" s="369">
        <v>1.9887103382352521E-2</v>
      </c>
      <c r="MT273" s="369">
        <v>1.1017624177289664E-2</v>
      </c>
      <c r="MU273" s="369">
        <v>1.6733801858086057E-2</v>
      </c>
      <c r="MV273" s="369">
        <v>1.4579518537216323E-2</v>
      </c>
      <c r="MW273" s="369">
        <v>2.0571793563652994E-2</v>
      </c>
      <c r="MX273" s="369">
        <v>1.6797995012775048E-2</v>
      </c>
      <c r="MY273" s="369">
        <v>1.6246581420155864E-2</v>
      </c>
      <c r="MZ273" s="369">
        <v>1.2272164801917843E-2</v>
      </c>
      <c r="NA273" s="369">
        <v>1.2103828108210089E-2</v>
      </c>
      <c r="NB273" s="369">
        <v>2.6188186585238808E-2</v>
      </c>
      <c r="NC273" s="369">
        <v>2.1332480728908244E-2</v>
      </c>
      <c r="ND273" s="369">
        <v>2.0759178671664744E-2</v>
      </c>
      <c r="NE273" s="369">
        <v>1.9553435795930278E-2</v>
      </c>
      <c r="NF273" s="369">
        <v>3.134006060982239E-2</v>
      </c>
      <c r="NG273" s="369">
        <v>3.4659359929733853E-2</v>
      </c>
      <c r="NH273" s="369">
        <v>2.3415087262313308E-2</v>
      </c>
      <c r="NI273" s="369">
        <v>4.3419578999502925E-2</v>
      </c>
      <c r="NJ273" s="369">
        <v>2.6724834678641129E-2</v>
      </c>
      <c r="NK273" s="369">
        <v>2.9898972782912234E-2</v>
      </c>
      <c r="NL273" s="369">
        <v>3.1359054441749967E-2</v>
      </c>
      <c r="NM273" s="369">
        <v>1.9741806466347551E-2</v>
      </c>
      <c r="NN273" s="369">
        <v>0.21611023357002093</v>
      </c>
      <c r="NO273" s="369">
        <v>8.3556938186236052E-2</v>
      </c>
      <c r="NP273" s="369">
        <v>3.4965726126059839E-2</v>
      </c>
      <c r="NQ273" s="369">
        <v>2.3407048474648313E-2</v>
      </c>
      <c r="NR273" s="369">
        <v>1.2767684745596966E-2</v>
      </c>
      <c r="NS273" s="369">
        <v>2.2039024451491866E-2</v>
      </c>
      <c r="NT273" s="369">
        <v>4.214692913710525E-2</v>
      </c>
      <c r="NU273" s="369">
        <v>5.9076510350060214E-3</v>
      </c>
      <c r="NV273" s="51">
        <v>1.7451471945680419E-2</v>
      </c>
      <c r="NW273" s="51">
        <v>2.3793659711377899E-2</v>
      </c>
      <c r="NX273" s="51">
        <v>1.5045045017791771E-2</v>
      </c>
      <c r="NY273" s="51">
        <v>2.1285739878762425E-2</v>
      </c>
      <c r="NZ273" s="51">
        <v>1.5643891993472023E-2</v>
      </c>
      <c r="OA273" s="51">
        <v>1.5845877564169632E-2</v>
      </c>
      <c r="OB273" s="51">
        <v>2.1279997853418581E-2</v>
      </c>
      <c r="OC273" s="51">
        <v>1.1738291933561721E-2</v>
      </c>
      <c r="OD273" s="51">
        <v>1.7025532570382043E-2</v>
      </c>
      <c r="OE273" s="51">
        <v>1.478982539491454E-2</v>
      </c>
      <c r="OF273" s="51">
        <v>2.1975425045431849E-2</v>
      </c>
      <c r="OG273" s="51">
        <v>1.7227932007568853E-2</v>
      </c>
      <c r="OH273" s="51">
        <v>1.6141732203810554E-2</v>
      </c>
      <c r="OI273" s="51">
        <v>1.2100409382366471E-2</v>
      </c>
      <c r="OJ273" s="51">
        <v>1.259604173123711E-2</v>
      </c>
      <c r="OK273" s="51">
        <v>2.6852015674306527E-2</v>
      </c>
      <c r="OL273" s="51">
        <v>2.2433158272955986E-2</v>
      </c>
      <c r="OM273" s="51">
        <v>2.1310000982575818E-2</v>
      </c>
      <c r="ON273" s="51">
        <v>1.9687106240287681E-2</v>
      </c>
      <c r="OO273" s="51">
        <v>3.1504700867671105E-2</v>
      </c>
      <c r="OP273" s="51">
        <v>3.5092051880866844E-2</v>
      </c>
      <c r="OQ273" s="51">
        <v>2.4074896323651836E-2</v>
      </c>
      <c r="OR273" s="51">
        <v>4.5489404564759611E-2</v>
      </c>
      <c r="OS273" s="51">
        <v>2.5020995598713555E-2</v>
      </c>
      <c r="OT273" s="51">
        <v>3.1298894773149365E-2</v>
      </c>
      <c r="OU273" s="51">
        <v>3.201516785006172E-2</v>
      </c>
      <c r="OV273" s="51">
        <v>1.9925230909270526E-2</v>
      </c>
      <c r="OW273" s="51">
        <v>0.21820168718933208</v>
      </c>
      <c r="OX273" s="51">
        <v>8.2882165954933612E-2</v>
      </c>
      <c r="OY273" s="51">
        <v>3.6192308620308089E-2</v>
      </c>
      <c r="OZ273" s="51">
        <v>2.3210718488193248E-2</v>
      </c>
      <c r="PA273" s="51">
        <v>1.3902709198329916E-2</v>
      </c>
      <c r="PB273" s="51">
        <v>2.3330953990795135E-2</v>
      </c>
      <c r="PC273" s="51">
        <v>4.4453646178600099E-2</v>
      </c>
      <c r="PD273" s="51">
        <v>6.5691152220398279E-3</v>
      </c>
      <c r="PE273" s="369">
        <v>1.7901345058817936E-2</v>
      </c>
      <c r="PF273" s="369">
        <v>2.4989622637130615E-2</v>
      </c>
      <c r="PG273" s="369">
        <v>1.5634674168606172E-2</v>
      </c>
      <c r="PH273" s="369">
        <v>2.2320458546309391E-2</v>
      </c>
      <c r="PI273" s="369">
        <v>1.6648148244509716E-2</v>
      </c>
      <c r="PJ273" s="369">
        <v>1.6629069768103983E-2</v>
      </c>
      <c r="PK273" s="369">
        <v>2.1888915541177317E-2</v>
      </c>
      <c r="PL273" s="369">
        <v>1.3250217201444578E-2</v>
      </c>
      <c r="PM273" s="369">
        <v>1.7935120860603344E-2</v>
      </c>
      <c r="PN273" s="369">
        <v>1.4448502702753616E-2</v>
      </c>
      <c r="PO273" s="369">
        <v>2.3252725090688198E-2</v>
      </c>
      <c r="PP273" s="369">
        <v>1.7832903151148383E-2</v>
      </c>
      <c r="PQ273" s="369">
        <v>1.5975543412719517E-2</v>
      </c>
      <c r="PR273" s="369">
        <v>1.1959044487891252E-2</v>
      </c>
      <c r="PS273" s="369">
        <v>1.3097046678240199E-2</v>
      </c>
      <c r="PT273" s="369">
        <v>2.8249403272696896E-2</v>
      </c>
      <c r="PU273" s="369">
        <v>2.3994054003258415E-2</v>
      </c>
      <c r="PV273" s="369">
        <v>2.1963971967507819E-2</v>
      </c>
      <c r="PW273" s="369">
        <v>2.0487443734076634E-2</v>
      </c>
      <c r="PX273" s="369">
        <v>3.1325586805997112E-2</v>
      </c>
      <c r="PY273" s="369">
        <v>3.4723952785914225E-2</v>
      </c>
      <c r="PZ273" s="369">
        <v>2.467323609570039E-2</v>
      </c>
      <c r="QA273" s="369">
        <v>4.8011085980342753E-2</v>
      </c>
      <c r="QB273" s="369">
        <v>2.3218139397144049E-2</v>
      </c>
      <c r="QC273" s="369">
        <v>3.33592434366973E-2</v>
      </c>
      <c r="QD273" s="369">
        <v>3.5664725168140711E-2</v>
      </c>
      <c r="QE273" s="369">
        <v>1.9855899231565274E-2</v>
      </c>
      <c r="QF273" s="369">
        <v>0.21287890505008422</v>
      </c>
      <c r="QG273" s="369">
        <v>7.8084812034320772E-2</v>
      </c>
      <c r="QH273" s="369">
        <v>3.5992789995521232E-2</v>
      </c>
      <c r="QI273" s="369">
        <v>2.3490742334002369E-2</v>
      </c>
      <c r="QJ273" s="369">
        <v>1.5407281855347416E-2</v>
      </c>
      <c r="QK273" s="369">
        <v>2.4152033121965833E-2</v>
      </c>
      <c r="QL273" s="369">
        <v>4.5409322425926511E-2</v>
      </c>
      <c r="QM273" s="369">
        <v>7.7286976029298168E-3</v>
      </c>
      <c r="QN273" s="51">
        <v>1.7084669073974053E-2</v>
      </c>
      <c r="QO273" s="51">
        <v>1.9870163169443626E-2</v>
      </c>
      <c r="QP273" s="51">
        <v>1.6020252091608692E-2</v>
      </c>
      <c r="QQ273" s="51">
        <v>2.2148976363704071E-2</v>
      </c>
      <c r="QR273" s="51">
        <v>1.6690278202927969E-2</v>
      </c>
      <c r="QS273" s="51">
        <v>1.6155700525546216E-2</v>
      </c>
      <c r="QT273" s="51">
        <v>2.1409886643266568E-2</v>
      </c>
      <c r="QU273" s="51">
        <v>1.2556969026368927E-2</v>
      </c>
      <c r="QV273" s="51">
        <v>1.7541333811555024E-2</v>
      </c>
      <c r="QW273" s="51">
        <v>1.4796725804723621E-2</v>
      </c>
      <c r="QX273" s="51">
        <v>2.2992192634909647E-2</v>
      </c>
      <c r="QY273" s="51">
        <v>1.6763359558868058E-2</v>
      </c>
      <c r="QZ273" s="51">
        <v>1.5434116078292382E-2</v>
      </c>
      <c r="RA273" s="51">
        <v>1.2134299013609323E-2</v>
      </c>
      <c r="RB273" s="51">
        <v>1.3062840686216338E-2</v>
      </c>
      <c r="RC273" s="51">
        <v>2.7413705666068367E-2</v>
      </c>
      <c r="RD273" s="51">
        <v>2.2155338973285133E-2</v>
      </c>
      <c r="RE273" s="51">
        <v>2.1152863773870437E-2</v>
      </c>
      <c r="RF273" s="51">
        <v>2.0655550510254257E-2</v>
      </c>
      <c r="RG273" s="51">
        <v>3.0893884549013408E-2</v>
      </c>
      <c r="RH273" s="51">
        <v>3.3435768675445829E-2</v>
      </c>
      <c r="RI273" s="51">
        <v>2.4788005395583977E-2</v>
      </c>
      <c r="RJ273" s="51">
        <v>4.6262557475569288E-2</v>
      </c>
      <c r="RK273" s="51">
        <v>2.1309999383547353E-2</v>
      </c>
      <c r="RL273" s="51">
        <v>3.2177105797627059E-2</v>
      </c>
      <c r="RM273" s="51">
        <v>3.3759518932389009E-2</v>
      </c>
      <c r="RN273" s="51">
        <v>1.9107726787544826E-2</v>
      </c>
      <c r="RO273" s="51">
        <v>0.20299871756806648</v>
      </c>
      <c r="RP273" s="51">
        <v>8.1138403154012093E-2</v>
      </c>
      <c r="RQ273" s="51">
        <v>3.4554819859912857E-2</v>
      </c>
      <c r="RR273" s="51">
        <v>2.2154498298269782E-2</v>
      </c>
      <c r="RS273" s="51">
        <v>1.5773683620921172E-2</v>
      </c>
      <c r="RT273" s="51">
        <v>2.3008985352462138E-2</v>
      </c>
      <c r="RU273" s="51">
        <v>4.1261593394169412E-2</v>
      </c>
      <c r="RV273" s="51">
        <v>8.5796692839559575E-3</v>
      </c>
      <c r="RW273" s="369">
        <v>1.8861196591911357E-2</v>
      </c>
      <c r="RX273" s="369">
        <v>1.9865506341857707E-2</v>
      </c>
      <c r="RY273" s="369">
        <v>1.7098437502008644E-2</v>
      </c>
      <c r="RZ273" s="369">
        <v>2.2453566467258844E-2</v>
      </c>
      <c r="SA273" s="369">
        <v>1.7239811312031564E-2</v>
      </c>
      <c r="SB273" s="369">
        <v>1.6572940091382774E-2</v>
      </c>
      <c r="SC273" s="369">
        <v>2.2817505050328868E-2</v>
      </c>
      <c r="SD273" s="369">
        <v>1.5029970271423372E-2</v>
      </c>
      <c r="SE273" s="369">
        <v>1.8729197104000932E-2</v>
      </c>
      <c r="SF273" s="369">
        <v>1.5503223755092626E-2</v>
      </c>
      <c r="SG273" s="369">
        <v>2.4854270660155137E-2</v>
      </c>
      <c r="SH273" s="369">
        <v>1.8033013610696341E-2</v>
      </c>
      <c r="SI273" s="369">
        <v>1.625746815218616E-2</v>
      </c>
      <c r="SJ273" s="369">
        <v>1.3214217119971972E-2</v>
      </c>
      <c r="SK273" s="369">
        <v>1.4860691807909131E-2</v>
      </c>
      <c r="SL273" s="369">
        <v>3.0604932570875765E-2</v>
      </c>
      <c r="SM273" s="369">
        <v>2.4631939171022646E-2</v>
      </c>
      <c r="SN273" s="369">
        <v>2.1446218401950441E-2</v>
      </c>
      <c r="SO273" s="369">
        <v>2.1458848611469902E-2</v>
      </c>
      <c r="SP273" s="369">
        <v>2.9726579320490505E-2</v>
      </c>
      <c r="SQ273" s="369">
        <v>3.4583679202210636E-2</v>
      </c>
      <c r="SR273" s="369">
        <v>2.8164596603667748E-2</v>
      </c>
      <c r="SS273" s="369">
        <v>5.0257548777576516E-2</v>
      </c>
      <c r="ST273" s="369">
        <v>2.2862106288549032E-2</v>
      </c>
      <c r="SU273" s="369">
        <v>3.315653116746748E-2</v>
      </c>
      <c r="SV273" s="369">
        <v>3.6385442424554347E-2</v>
      </c>
      <c r="SW273" s="369">
        <v>1.9360401115738272E-2</v>
      </c>
      <c r="SX273" s="369">
        <v>0.21068831901828361</v>
      </c>
      <c r="SY273" s="369">
        <v>8.1711045807797783E-2</v>
      </c>
      <c r="SZ273" s="369">
        <v>3.880634238241313E-2</v>
      </c>
      <c r="TA273" s="369">
        <v>2.4621157689350553E-2</v>
      </c>
      <c r="TB273" s="369">
        <v>1.7092973822667362E-2</v>
      </c>
      <c r="TC273" s="369">
        <v>2.5150996464472899E-2</v>
      </c>
      <c r="TD273" s="369">
        <v>4.4576052579320999E-2</v>
      </c>
      <c r="TE273" s="369">
        <v>1.0250429779790959E-2</v>
      </c>
    </row>
    <row r="274" spans="1:525" x14ac:dyDescent="0.3">
      <c r="A274" s="369">
        <v>7.1845189205706293E-3</v>
      </c>
      <c r="B274" s="369">
        <v>5.6426182561557722E-3</v>
      </c>
      <c r="C274" s="369">
        <v>4.2124906136298745E-3</v>
      </c>
      <c r="D274" s="369">
        <v>5.7787268590823032E-3</v>
      </c>
      <c r="E274" s="369">
        <v>6.7154961815751781E-3</v>
      </c>
      <c r="F274" s="369">
        <v>5.2924555430933088E-3</v>
      </c>
      <c r="G274" s="369">
        <v>8.4811124031861657E-3</v>
      </c>
      <c r="H274" s="369">
        <v>2.8298330597740558E-3</v>
      </c>
      <c r="I274" s="369">
        <v>4.9954333414546914E-3</v>
      </c>
      <c r="J274" s="369">
        <v>6.5284654295911758E-3</v>
      </c>
      <c r="K274" s="369">
        <v>5.876423661599536E-3</v>
      </c>
      <c r="L274" s="369">
        <v>5.4574225913246741E-3</v>
      </c>
      <c r="M274" s="369">
        <v>6.4879413792974456E-3</v>
      </c>
      <c r="N274" s="369">
        <v>5.8336236081159929E-3</v>
      </c>
      <c r="O274" s="369">
        <v>4.0387916702285106E-3</v>
      </c>
      <c r="P274" s="369">
        <v>9.164500862961205E-3</v>
      </c>
      <c r="Q274" s="369">
        <v>6.4578928716744477E-3</v>
      </c>
      <c r="R274" s="369">
        <v>1.2535311868001716E-2</v>
      </c>
      <c r="S274" s="369">
        <v>2.5110110311192993E-2</v>
      </c>
      <c r="T274" s="369">
        <v>3.3607611473062432E-2</v>
      </c>
      <c r="U274" s="369">
        <v>4.4620069463011058E-2</v>
      </c>
      <c r="V274" s="369">
        <v>3.3092949969618063E-2</v>
      </c>
      <c r="W274" s="369">
        <v>1.1610724319929681E-2</v>
      </c>
      <c r="X274" s="369">
        <v>2.8585510443971628E-2</v>
      </c>
      <c r="Y274" s="369">
        <v>1.7566097079619654E-2</v>
      </c>
      <c r="Z274" s="369">
        <v>2.2019362290227128E-2</v>
      </c>
      <c r="AA274" s="369">
        <v>1.3045370628921653E-2</v>
      </c>
      <c r="AB274" s="369">
        <v>2.6428642277383688E-2</v>
      </c>
      <c r="AC274" s="369">
        <v>2.9708904543189776E-2</v>
      </c>
      <c r="AD274" s="369">
        <v>2.3568542286029625E-2</v>
      </c>
      <c r="AE274" s="369">
        <v>1.1124627013798507E-2</v>
      </c>
      <c r="AF274" s="369">
        <v>1.8138449465977247E-2</v>
      </c>
      <c r="AG274" s="369">
        <v>3.020381716373044E-2</v>
      </c>
      <c r="AH274" s="369">
        <v>2.7770553426614143E-2</v>
      </c>
      <c r="AI274" s="369">
        <v>7.4719145800009816E-4</v>
      </c>
      <c r="AJ274" s="51">
        <v>6.6847649146531242E-3</v>
      </c>
      <c r="AK274" s="51">
        <v>5.490927260632438E-3</v>
      </c>
      <c r="AL274" s="51">
        <v>4.1020985267040504E-3</v>
      </c>
      <c r="AM274" s="51">
        <v>5.4283355097541411E-3</v>
      </c>
      <c r="AN274" s="51">
        <v>5.7792645597506123E-3</v>
      </c>
      <c r="AO274" s="51">
        <v>5.3069397941892847E-3</v>
      </c>
      <c r="AP274" s="51">
        <v>8.2830726815366837E-3</v>
      </c>
      <c r="AQ274" s="51">
        <v>2.4793487253633741E-3</v>
      </c>
      <c r="AR274" s="51">
        <v>4.783330504967067E-3</v>
      </c>
      <c r="AS274" s="51">
        <v>6.184813453333559E-3</v>
      </c>
      <c r="AT274" s="51">
        <v>5.4279576781707511E-3</v>
      </c>
      <c r="AU274" s="51">
        <v>5.2727656945520118E-3</v>
      </c>
      <c r="AV274" s="51">
        <v>6.2813176105069712E-3</v>
      </c>
      <c r="AW274" s="51">
        <v>5.4406508835739553E-3</v>
      </c>
      <c r="AX274" s="51">
        <v>3.9478245402984067E-3</v>
      </c>
      <c r="AY274" s="51">
        <v>8.7445385238926511E-3</v>
      </c>
      <c r="AZ274" s="51">
        <v>5.7010079571842218E-3</v>
      </c>
      <c r="BA274" s="51">
        <v>1.2667599926063953E-2</v>
      </c>
      <c r="BB274" s="51">
        <v>2.4642927708804351E-2</v>
      </c>
      <c r="BC274" s="51">
        <v>2.9174990060915867E-2</v>
      </c>
      <c r="BD274" s="51">
        <v>4.2942112476071236E-2</v>
      </c>
      <c r="BE274" s="51">
        <v>2.8748868999318857E-2</v>
      </c>
      <c r="BF274" s="51">
        <v>1.0698391166174661E-2</v>
      </c>
      <c r="BG274" s="51">
        <v>2.7688520545369806E-2</v>
      </c>
      <c r="BH274" s="51">
        <v>1.6390828172578267E-2</v>
      </c>
      <c r="BI274" s="51">
        <v>2.1282013211287053E-2</v>
      </c>
      <c r="BJ274" s="51">
        <v>1.2024102329062732E-2</v>
      </c>
      <c r="BK274" s="51">
        <v>2.5073302410730084E-2</v>
      </c>
      <c r="BL274" s="51">
        <v>3.0091030871488109E-2</v>
      </c>
      <c r="BM274" s="51">
        <v>2.3699281762491208E-2</v>
      </c>
      <c r="BN274" s="51">
        <v>1.0945194646057227E-2</v>
      </c>
      <c r="BO274" s="51">
        <v>1.7505179124815022E-2</v>
      </c>
      <c r="BP274" s="51">
        <v>2.9367113576805545E-2</v>
      </c>
      <c r="BQ274" s="51">
        <v>2.7820912896512551E-2</v>
      </c>
      <c r="BR274" s="51">
        <v>6.2530595535985627E-4</v>
      </c>
      <c r="BS274" s="369">
        <v>6.686241276446043E-3</v>
      </c>
      <c r="BT274" s="369">
        <v>5.4571591478308574E-3</v>
      </c>
      <c r="BU274" s="369">
        <v>4.030941786638354E-3</v>
      </c>
      <c r="BV274" s="369">
        <v>5.6266811457255329E-3</v>
      </c>
      <c r="BW274" s="369">
        <v>5.6208185910098605E-3</v>
      </c>
      <c r="BX274" s="369">
        <v>5.1327499645977956E-3</v>
      </c>
      <c r="BY274" s="369">
        <v>8.2338636081292875E-3</v>
      </c>
      <c r="BZ274" s="369">
        <v>2.3644248399209804E-3</v>
      </c>
      <c r="CA274" s="369">
        <v>4.7222523165591007E-3</v>
      </c>
      <c r="CB274" s="369">
        <v>6.0575034047966395E-3</v>
      </c>
      <c r="CC274" s="369">
        <v>5.5720786974102323E-3</v>
      </c>
      <c r="CD274" s="369">
        <v>5.2479381322944434E-3</v>
      </c>
      <c r="CE274" s="369">
        <v>6.2221149865407752E-3</v>
      </c>
      <c r="CF274" s="369">
        <v>5.338876425525726E-3</v>
      </c>
      <c r="CG274" s="369">
        <v>3.93170910721317E-3</v>
      </c>
      <c r="CH274" s="369">
        <v>8.507859637504436E-3</v>
      </c>
      <c r="CI274" s="369">
        <v>5.9129982657839539E-3</v>
      </c>
      <c r="CJ274" s="369">
        <v>1.2161980855587987E-2</v>
      </c>
      <c r="CK274" s="369">
        <v>2.430452577117951E-2</v>
      </c>
      <c r="CL274" s="369">
        <v>2.8650960826638979E-2</v>
      </c>
      <c r="CM274" s="369">
        <v>4.198718607363304E-2</v>
      </c>
      <c r="CN274" s="369">
        <v>2.7777052326033499E-2</v>
      </c>
      <c r="CO274" s="369">
        <v>1.0571172277146145E-2</v>
      </c>
      <c r="CP274" s="369">
        <v>2.6519594835817513E-2</v>
      </c>
      <c r="CQ274" s="369">
        <v>1.6025324311408781E-2</v>
      </c>
      <c r="CR274" s="369">
        <v>2.1236661381525728E-2</v>
      </c>
      <c r="CS274" s="369">
        <v>1.2711779062968293E-2</v>
      </c>
      <c r="CT274" s="369">
        <v>2.3855011693506824E-2</v>
      </c>
      <c r="CU274" s="369">
        <v>2.948060742389768E-2</v>
      </c>
      <c r="CV274" s="369">
        <v>2.3604574887694275E-2</v>
      </c>
      <c r="CW274" s="369">
        <v>1.0910271848222294E-2</v>
      </c>
      <c r="CX274" s="369">
        <v>1.7507472342493575E-2</v>
      </c>
      <c r="CY274" s="369">
        <v>2.9537078372894241E-2</v>
      </c>
      <c r="CZ274" s="369">
        <v>2.8324816122643266E-2</v>
      </c>
      <c r="DA274" s="369">
        <v>5.3499486918262887E-4</v>
      </c>
      <c r="DB274" s="51">
        <v>6.65114583275113E-3</v>
      </c>
      <c r="DC274" s="51">
        <v>5.359352413228941E-3</v>
      </c>
      <c r="DD274" s="51">
        <v>4.0275037191187073E-3</v>
      </c>
      <c r="DE274" s="51">
        <v>5.5407280209804491E-3</v>
      </c>
      <c r="DF274" s="51">
        <v>5.5571448080545911E-3</v>
      </c>
      <c r="DG274" s="51">
        <v>5.3203934975078514E-3</v>
      </c>
      <c r="DH274" s="51">
        <v>8.1916019363977455E-3</v>
      </c>
      <c r="DI274" s="51">
        <v>3.3733035662654605E-3</v>
      </c>
      <c r="DJ274" s="51">
        <v>4.6777262283993351E-3</v>
      </c>
      <c r="DK274" s="51">
        <v>5.9234633089523033E-3</v>
      </c>
      <c r="DL274" s="51">
        <v>5.3630628077412307E-3</v>
      </c>
      <c r="DM274" s="51">
        <v>5.2828348650940642E-3</v>
      </c>
      <c r="DN274" s="51">
        <v>6.2297586643115842E-3</v>
      </c>
      <c r="DO274" s="51">
        <v>5.1497009399858748E-3</v>
      </c>
      <c r="DP274" s="51">
        <v>4.0850592029727838E-3</v>
      </c>
      <c r="DQ274" s="51">
        <v>8.7094173282220542E-3</v>
      </c>
      <c r="DR274" s="51">
        <v>6.0232884696438437E-3</v>
      </c>
      <c r="DS274" s="51">
        <v>1.1994489508186908E-2</v>
      </c>
      <c r="DT274" s="51">
        <v>2.4422923058895964E-2</v>
      </c>
      <c r="DU274" s="51">
        <v>2.7184109821749566E-2</v>
      </c>
      <c r="DV274" s="51">
        <v>4.2301436049177535E-2</v>
      </c>
      <c r="DW274" s="51">
        <v>2.6680547548702863E-2</v>
      </c>
      <c r="DX274" s="51">
        <v>1.0682718929823162E-2</v>
      </c>
      <c r="DY274" s="51">
        <v>2.213803982033033E-2</v>
      </c>
      <c r="DZ274" s="51">
        <v>1.5980158180726289E-2</v>
      </c>
      <c r="EA274" s="51">
        <v>2.1316481343975926E-2</v>
      </c>
      <c r="EB274" s="51">
        <v>1.284767671570562E-2</v>
      </c>
      <c r="EC274" s="51">
        <v>2.3765227544753496E-2</v>
      </c>
      <c r="ED274" s="51">
        <v>3.0990705251582217E-2</v>
      </c>
      <c r="EE274" s="51">
        <v>2.3189383607627408E-2</v>
      </c>
      <c r="EF274" s="51">
        <v>1.2112940253935431E-2</v>
      </c>
      <c r="EG274" s="51">
        <v>1.7836662740726712E-2</v>
      </c>
      <c r="EH274" s="51">
        <v>3.0567087625497574E-2</v>
      </c>
      <c r="EI274" s="51">
        <v>2.840372380059699E-2</v>
      </c>
      <c r="EJ274" s="51">
        <v>6.5573781606997384E-4</v>
      </c>
      <c r="EK274" s="369">
        <v>5.348256510828227E-3</v>
      </c>
      <c r="EL274" s="369">
        <v>5.018313280459168E-3</v>
      </c>
      <c r="EM274" s="369">
        <v>4.0360603479808917E-3</v>
      </c>
      <c r="EN274" s="369">
        <v>5.1649025616324279E-3</v>
      </c>
      <c r="EO274" s="369">
        <v>5.0670015533952504E-3</v>
      </c>
      <c r="EP274" s="369">
        <v>5.232003945051843E-3</v>
      </c>
      <c r="EQ274" s="369">
        <v>7.9914838209160198E-3</v>
      </c>
      <c r="ER274" s="369">
        <v>2.8712166610415633E-3</v>
      </c>
      <c r="ES274" s="369">
        <v>4.560209571953488E-3</v>
      </c>
      <c r="ET274" s="369">
        <v>5.9076672673974966E-3</v>
      </c>
      <c r="EU274" s="369">
        <v>5.0888008605953694E-3</v>
      </c>
      <c r="EV274" s="369">
        <v>5.1848915249526478E-3</v>
      </c>
      <c r="EW274" s="369">
        <v>6.1428281847381487E-3</v>
      </c>
      <c r="EX274" s="369">
        <v>4.7314597893085529E-3</v>
      </c>
      <c r="EY274" s="369">
        <v>3.9859675757991514E-3</v>
      </c>
      <c r="EZ274" s="369">
        <v>7.7791303043370542E-3</v>
      </c>
      <c r="FA274" s="369">
        <v>6.1223332871504438E-3</v>
      </c>
      <c r="FB274" s="369">
        <v>1.1220728354565647E-2</v>
      </c>
      <c r="FC274" s="369">
        <v>2.339240919540056E-2</v>
      </c>
      <c r="FD274" s="369">
        <v>2.6334285407642124E-2</v>
      </c>
      <c r="FE274" s="369">
        <v>4.1257724397544764E-2</v>
      </c>
      <c r="FF274" s="369">
        <v>2.5856814930124733E-2</v>
      </c>
      <c r="FG274" s="369">
        <v>1.0358000702571852E-2</v>
      </c>
      <c r="FH274" s="369">
        <v>2.0345521228005464E-2</v>
      </c>
      <c r="FI274" s="369">
        <v>1.3968907596920896E-2</v>
      </c>
      <c r="FJ274" s="369">
        <v>2.0962878846796706E-2</v>
      </c>
      <c r="FK274" s="369">
        <v>1.3357677201488779E-2</v>
      </c>
      <c r="FL274" s="369">
        <v>2.3745803748458614E-2</v>
      </c>
      <c r="FM274" s="369">
        <v>3.150122859393454E-2</v>
      </c>
      <c r="FN274" s="369">
        <v>2.2943518418738519E-2</v>
      </c>
      <c r="FO274" s="369">
        <v>1.3529370778230925E-2</v>
      </c>
      <c r="FP274" s="369">
        <v>1.8050098372156299E-2</v>
      </c>
      <c r="FQ274" s="369">
        <v>3.1940505117646831E-2</v>
      </c>
      <c r="FR274" s="369">
        <v>2.6500544480777218E-2</v>
      </c>
      <c r="FS274" s="369">
        <v>6.9203647931939942E-4</v>
      </c>
      <c r="FT274" s="51">
        <v>5.2909356515616754E-3</v>
      </c>
      <c r="FU274" s="51">
        <v>5.0889433854555289E-3</v>
      </c>
      <c r="FV274" s="51">
        <v>4.3782071261098425E-3</v>
      </c>
      <c r="FW274" s="51">
        <v>5.04262190862964E-3</v>
      </c>
      <c r="FX274" s="51">
        <v>4.7096875846808555E-3</v>
      </c>
      <c r="FY274" s="51">
        <v>5.6702144665906418E-3</v>
      </c>
      <c r="FZ274" s="51">
        <v>8.9638774356610561E-3</v>
      </c>
      <c r="GA274" s="51">
        <v>2.0546177185259995E-3</v>
      </c>
      <c r="GB274" s="51">
        <v>4.5231627710481722E-3</v>
      </c>
      <c r="GC274" s="51">
        <v>6.0897631176696923E-3</v>
      </c>
      <c r="GD274" s="51">
        <v>4.8850973704884634E-3</v>
      </c>
      <c r="GE274" s="51">
        <v>5.1459608057838231E-3</v>
      </c>
      <c r="GF274" s="51">
        <v>5.9779541812740953E-3</v>
      </c>
      <c r="GG274" s="51">
        <v>4.4299278705415479E-3</v>
      </c>
      <c r="GH274" s="51">
        <v>4.4644223520466462E-3</v>
      </c>
      <c r="GI274" s="51">
        <v>7.4598041165337883E-3</v>
      </c>
      <c r="GJ274" s="51">
        <v>5.7322142365317753E-3</v>
      </c>
      <c r="GK274" s="51">
        <v>9.335728514376241E-3</v>
      </c>
      <c r="GL274" s="51">
        <v>2.3381951062733219E-2</v>
      </c>
      <c r="GM274" s="51">
        <v>2.4435617030158882E-2</v>
      </c>
      <c r="GN274" s="51">
        <v>4.2301231750967283E-2</v>
      </c>
      <c r="GO274" s="51">
        <v>2.7979734108931183E-2</v>
      </c>
      <c r="GP274" s="51">
        <v>9.5886859583558578E-3</v>
      </c>
      <c r="GQ274" s="51">
        <v>1.985562084264644E-2</v>
      </c>
      <c r="GR274" s="51">
        <v>1.3647264762065341E-2</v>
      </c>
      <c r="GS274" s="51">
        <v>2.076180086242135E-2</v>
      </c>
      <c r="GT274" s="51">
        <v>1.6321755067394871E-2</v>
      </c>
      <c r="GU274" s="51">
        <v>2.4040298438143107E-2</v>
      </c>
      <c r="GV274" s="51">
        <v>3.4709689155082699E-2</v>
      </c>
      <c r="GW274" s="51">
        <v>2.4000106386054855E-2</v>
      </c>
      <c r="GX274" s="51">
        <v>1.3964442866806414E-2</v>
      </c>
      <c r="GY274" s="51">
        <v>1.8454957955955514E-2</v>
      </c>
      <c r="GZ274" s="51">
        <v>3.2902578697627874E-2</v>
      </c>
      <c r="HA274" s="51">
        <v>2.6122185481472274E-2</v>
      </c>
      <c r="HB274" s="51">
        <v>2.1771284620077116E-4</v>
      </c>
      <c r="HC274" s="369">
        <v>5.4553810759469003E-3</v>
      </c>
      <c r="HD274" s="369">
        <v>5.7949820306980983E-3</v>
      </c>
      <c r="HE274" s="369">
        <v>4.6450677599535282E-3</v>
      </c>
      <c r="HF274" s="369">
        <v>5.0957254190989679E-3</v>
      </c>
      <c r="HG274" s="369">
        <v>4.5848834003309269E-3</v>
      </c>
      <c r="HH274" s="369">
        <v>6.1388453241177253E-3</v>
      </c>
      <c r="HI274" s="369">
        <v>9.7147161305305846E-3</v>
      </c>
      <c r="HJ274" s="369">
        <v>2.3125150702468429E-3</v>
      </c>
      <c r="HK274" s="369">
        <v>4.7250528362091405E-3</v>
      </c>
      <c r="HL274" s="369">
        <v>6.3338674709576314E-3</v>
      </c>
      <c r="HM274" s="369">
        <v>5.0840789947482722E-3</v>
      </c>
      <c r="HN274" s="369">
        <v>5.4907698137606669E-3</v>
      </c>
      <c r="HO274" s="369">
        <v>6.1741811199778653E-3</v>
      </c>
      <c r="HP274" s="369">
        <v>4.8675895111449296E-3</v>
      </c>
      <c r="HQ274" s="369">
        <v>4.6579732078493473E-3</v>
      </c>
      <c r="HR274" s="369">
        <v>7.5541229993199852E-3</v>
      </c>
      <c r="HS274" s="369">
        <v>7.2331319195193611E-3</v>
      </c>
      <c r="HT274" s="369">
        <v>1.005316825678919E-2</v>
      </c>
      <c r="HU274" s="369">
        <v>2.2584889917879707E-2</v>
      </c>
      <c r="HV274" s="369">
        <v>2.3586279630671034E-2</v>
      </c>
      <c r="HW274" s="369">
        <v>3.9505593029407773E-2</v>
      </c>
      <c r="HX274" s="369">
        <v>2.8892637014209476E-2</v>
      </c>
      <c r="HY274" s="369">
        <v>9.5954173423964412E-3</v>
      </c>
      <c r="HZ274" s="369">
        <v>1.9239737445355596E-2</v>
      </c>
      <c r="IA274" s="369">
        <v>1.3468971706228886E-2</v>
      </c>
      <c r="IB274" s="369">
        <v>2.1572837700308264E-2</v>
      </c>
      <c r="IC274" s="369">
        <v>1.7040140780904413E-2</v>
      </c>
      <c r="ID274" s="369">
        <v>2.2706528915516982E-2</v>
      </c>
      <c r="IE274" s="369">
        <v>3.5303477612672822E-2</v>
      </c>
      <c r="IF274" s="369">
        <v>2.4073015320102985E-2</v>
      </c>
      <c r="IG274" s="369">
        <v>1.5383105227551803E-2</v>
      </c>
      <c r="IH274" s="369">
        <v>1.9487010135604294E-2</v>
      </c>
      <c r="II274" s="369">
        <v>3.3300886837046351E-2</v>
      </c>
      <c r="IJ274" s="369">
        <v>2.6569552887810845E-2</v>
      </c>
      <c r="IK274" s="369">
        <v>1.2276562693623304E-4</v>
      </c>
      <c r="IL274" s="51">
        <v>5.1056087734880767E-3</v>
      </c>
      <c r="IM274" s="51">
        <v>5.5072240516760461E-3</v>
      </c>
      <c r="IN274" s="51">
        <v>4.8213376228660289E-3</v>
      </c>
      <c r="IO274" s="51">
        <v>5.102358840726239E-3</v>
      </c>
      <c r="IP274" s="51">
        <v>4.7097971589259912E-3</v>
      </c>
      <c r="IQ274" s="51">
        <v>6.4015128323242666E-3</v>
      </c>
      <c r="IR274" s="51">
        <v>1.0022300585030453E-2</v>
      </c>
      <c r="IS274" s="51">
        <v>2.2673737590396862E-3</v>
      </c>
      <c r="IT274" s="51">
        <v>4.7763417294656874E-3</v>
      </c>
      <c r="IU274" s="51">
        <v>6.3784895228397578E-3</v>
      </c>
      <c r="IV274" s="51">
        <v>5.1294169919765291E-3</v>
      </c>
      <c r="IW274" s="51">
        <v>5.4877419044382604E-3</v>
      </c>
      <c r="IX274" s="51">
        <v>6.2756112823007214E-3</v>
      </c>
      <c r="IY274" s="51">
        <v>4.7898197774938036E-3</v>
      </c>
      <c r="IZ274" s="51">
        <v>4.6467089566177107E-3</v>
      </c>
      <c r="JA274" s="51">
        <v>6.5527908824628851E-3</v>
      </c>
      <c r="JB274" s="51">
        <v>5.1475687167003223E-3</v>
      </c>
      <c r="JC274" s="51">
        <v>1.0209385007091268E-2</v>
      </c>
      <c r="JD274" s="51">
        <v>2.3515190265558598E-2</v>
      </c>
      <c r="JE274" s="51">
        <v>2.2631230294401446E-2</v>
      </c>
      <c r="JF274" s="51">
        <v>4.0905682729393184E-2</v>
      </c>
      <c r="JG274" s="51">
        <v>2.9578722165507058E-2</v>
      </c>
      <c r="JH274" s="51">
        <v>9.2678268231153015E-3</v>
      </c>
      <c r="JI274" s="51">
        <v>1.8408519739877529E-2</v>
      </c>
      <c r="JJ274" s="51">
        <v>1.1392794861010924E-2</v>
      </c>
      <c r="JK274" s="51">
        <v>2.2291094024688016E-2</v>
      </c>
      <c r="JL274" s="51">
        <v>1.6721603312681001E-2</v>
      </c>
      <c r="JM274" s="51">
        <v>2.2487584989468214E-2</v>
      </c>
      <c r="JN274" s="51">
        <v>3.2763844381758236E-2</v>
      </c>
      <c r="JO274" s="51">
        <v>2.4110513045507157E-2</v>
      </c>
      <c r="JP274" s="51">
        <v>1.4600158403030737E-2</v>
      </c>
      <c r="JQ274" s="51">
        <v>1.9972917718967868E-2</v>
      </c>
      <c r="JR274" s="51">
        <v>3.404864710626429E-2</v>
      </c>
      <c r="JS274" s="51">
        <v>2.6011250448537492E-2</v>
      </c>
      <c r="JT274" s="51">
        <v>5.1245496832139511E-5</v>
      </c>
      <c r="JU274" s="369">
        <v>4.5869714614728014E-3</v>
      </c>
      <c r="JV274" s="369">
        <v>6.3143600572811475E-3</v>
      </c>
      <c r="JW274" s="369">
        <v>4.6215086354654397E-3</v>
      </c>
      <c r="JX274" s="369">
        <v>5.1984855520618607E-3</v>
      </c>
      <c r="JY274" s="369">
        <v>5.1499482621137245E-3</v>
      </c>
      <c r="JZ274" s="369">
        <v>6.117705427363937E-3</v>
      </c>
      <c r="KA274" s="369">
        <v>9.707608477353016E-3</v>
      </c>
      <c r="KB274" s="369">
        <v>1.9414577621067102E-3</v>
      </c>
      <c r="KC274" s="369">
        <v>4.6034427725355096E-3</v>
      </c>
      <c r="KD274" s="369">
        <v>6.1445913673876234E-3</v>
      </c>
      <c r="KE274" s="369">
        <v>5.1075205564542273E-3</v>
      </c>
      <c r="KF274" s="369">
        <v>5.3335000306966654E-3</v>
      </c>
      <c r="KG274" s="369">
        <v>5.8902835561137189E-3</v>
      </c>
      <c r="KH274" s="369">
        <v>4.4518983722223113E-3</v>
      </c>
      <c r="KI274" s="369">
        <v>4.7130520717456803E-3</v>
      </c>
      <c r="KJ274" s="369">
        <v>6.6704200685028378E-3</v>
      </c>
      <c r="KK274" s="369">
        <v>4.6949238172622936E-3</v>
      </c>
      <c r="KL274" s="369">
        <v>1.0316404880622758E-2</v>
      </c>
      <c r="KM274" s="369">
        <v>2.3394654645156054E-2</v>
      </c>
      <c r="KN274" s="369">
        <v>2.2124816870327906E-2</v>
      </c>
      <c r="KO274" s="369">
        <v>4.1159756618993591E-2</v>
      </c>
      <c r="KP274" s="369">
        <v>2.8926775150051109E-2</v>
      </c>
      <c r="KQ274" s="369">
        <v>9.3048503409833751E-3</v>
      </c>
      <c r="KR274" s="369">
        <v>1.7532155249334835E-2</v>
      </c>
      <c r="KS274" s="369">
        <v>1.3257446395347037E-2</v>
      </c>
      <c r="KT274" s="369">
        <v>2.2765047629230234E-2</v>
      </c>
      <c r="KU274" s="369">
        <v>1.6315457631458495E-2</v>
      </c>
      <c r="KV274" s="369">
        <v>2.302550927105507E-2</v>
      </c>
      <c r="KW274" s="369">
        <v>2.9400488599624314E-2</v>
      </c>
      <c r="KX274" s="369">
        <v>2.4686464588234765E-2</v>
      </c>
      <c r="KY274" s="369">
        <v>1.470404200177409E-2</v>
      </c>
      <c r="KZ274" s="369">
        <v>1.9822760340391623E-2</v>
      </c>
      <c r="LA274" s="369">
        <v>3.424770331641059E-2</v>
      </c>
      <c r="LB274" s="369">
        <v>2.6420105092646001E-2</v>
      </c>
      <c r="LC274" s="369">
        <v>1.1185344243202076E-6</v>
      </c>
      <c r="LD274" s="51">
        <v>4.0462141230563943E-3</v>
      </c>
      <c r="LE274" s="51">
        <v>4.9751597068296936E-3</v>
      </c>
      <c r="LF274" s="51">
        <v>4.7792986901355463E-3</v>
      </c>
      <c r="LG274" s="51">
        <v>4.9756250060803394E-3</v>
      </c>
      <c r="LH274" s="51">
        <v>5.5637693083322283E-3</v>
      </c>
      <c r="LI274" s="51">
        <v>6.0294244675322571E-3</v>
      </c>
      <c r="LJ274" s="51">
        <v>9.8229578536371594E-3</v>
      </c>
      <c r="LK274" s="51">
        <v>1.7515602635866832E-3</v>
      </c>
      <c r="LL274" s="51">
        <v>4.3284358614280351E-3</v>
      </c>
      <c r="LM274" s="51">
        <v>5.9482118577403303E-3</v>
      </c>
      <c r="LN274" s="51">
        <v>4.8850140000406776E-3</v>
      </c>
      <c r="LO274" s="51">
        <v>4.7541421794511703E-3</v>
      </c>
      <c r="LP274" s="51">
        <v>5.4847648197088091E-3</v>
      </c>
      <c r="LQ274" s="51">
        <v>4.1304927962204051E-3</v>
      </c>
      <c r="LR274" s="51">
        <v>4.5230660097261644E-3</v>
      </c>
      <c r="LS274" s="51">
        <v>6.6910638703324169E-3</v>
      </c>
      <c r="LT274" s="51">
        <v>4.756887790520456E-3</v>
      </c>
      <c r="LU274" s="51">
        <v>1.0234062944519338E-2</v>
      </c>
      <c r="LV274" s="51">
        <v>2.2839331452919557E-2</v>
      </c>
      <c r="LW274" s="51">
        <v>2.1554805191018347E-2</v>
      </c>
      <c r="LX274" s="51">
        <v>4.3988229449495153E-2</v>
      </c>
      <c r="LY274" s="51">
        <v>2.9466194182087471E-2</v>
      </c>
      <c r="LZ274" s="51">
        <v>9.1528958720208248E-3</v>
      </c>
      <c r="MA274" s="51">
        <v>1.5479464121887837E-2</v>
      </c>
      <c r="MB274" s="51">
        <v>1.2173820465778673E-2</v>
      </c>
      <c r="MC274" s="51">
        <v>2.2525153649593531E-2</v>
      </c>
      <c r="MD274" s="51">
        <v>1.6185175309826307E-2</v>
      </c>
      <c r="ME274" s="51">
        <v>2.4066164617899122E-2</v>
      </c>
      <c r="MF274" s="51">
        <v>3.1416736862749553E-2</v>
      </c>
      <c r="MG274" s="51">
        <v>2.5261265014290001E-2</v>
      </c>
      <c r="MH274" s="51">
        <v>1.4136594521429855E-2</v>
      </c>
      <c r="MI274" s="51">
        <v>1.9433789617922862E-2</v>
      </c>
      <c r="MJ274" s="51">
        <v>3.544750674500291E-2</v>
      </c>
      <c r="MK274" s="51">
        <v>2.7245167674723843E-2</v>
      </c>
      <c r="ML274" s="51">
        <v>9.706658482277162E-7</v>
      </c>
      <c r="MM274" s="369">
        <v>3.4990472816080849E-3</v>
      </c>
      <c r="MN274" s="369">
        <v>5.3529658958409252E-3</v>
      </c>
      <c r="MO274" s="369">
        <v>4.6601425982042265E-3</v>
      </c>
      <c r="MP274" s="369">
        <v>5.05475380803414E-3</v>
      </c>
      <c r="MQ274" s="369">
        <v>5.8354019835908525E-3</v>
      </c>
      <c r="MR274" s="369">
        <v>5.8656326907134742E-3</v>
      </c>
      <c r="MS274" s="369">
        <v>1.0070676465171185E-2</v>
      </c>
      <c r="MT274" s="369">
        <v>1.7336415133415912E-3</v>
      </c>
      <c r="MU274" s="369">
        <v>4.450205910899771E-3</v>
      </c>
      <c r="MV274" s="369">
        <v>5.971127380513923E-3</v>
      </c>
      <c r="MW274" s="369">
        <v>4.9884619666210024E-3</v>
      </c>
      <c r="MX274" s="369">
        <v>4.8257931270716762E-3</v>
      </c>
      <c r="MY274" s="369">
        <v>5.3848720178639184E-3</v>
      </c>
      <c r="MZ274" s="369">
        <v>4.0094365650910641E-3</v>
      </c>
      <c r="NA274" s="369">
        <v>4.6339811199256438E-3</v>
      </c>
      <c r="NB274" s="369">
        <v>6.6474110708188245E-3</v>
      </c>
      <c r="NC274" s="369">
        <v>4.4333562768628341E-3</v>
      </c>
      <c r="ND274" s="369">
        <v>1.0194525792821846E-2</v>
      </c>
      <c r="NE274" s="369">
        <v>2.2642874721960096E-2</v>
      </c>
      <c r="NF274" s="369">
        <v>2.1205072751716264E-2</v>
      </c>
      <c r="NG274" s="369">
        <v>4.4618444584046027E-2</v>
      </c>
      <c r="NH274" s="369">
        <v>3.0755297805366261E-2</v>
      </c>
      <c r="NI274" s="369">
        <v>9.3168615434996854E-3</v>
      </c>
      <c r="NJ274" s="369">
        <v>1.3844826342749339E-2</v>
      </c>
      <c r="NK274" s="369">
        <v>1.0379308671789546E-2</v>
      </c>
      <c r="NL274" s="369">
        <v>2.1176506500791888E-2</v>
      </c>
      <c r="NM274" s="369">
        <v>1.6789021380484777E-2</v>
      </c>
      <c r="NN274" s="369">
        <v>2.5945886242088313E-2</v>
      </c>
      <c r="NO274" s="369">
        <v>2.9472538678147378E-2</v>
      </c>
      <c r="NP274" s="369">
        <v>2.5544885105522545E-2</v>
      </c>
      <c r="NQ274" s="369">
        <v>1.3702936447000822E-2</v>
      </c>
      <c r="NR274" s="369">
        <v>2.0262006516842075E-2</v>
      </c>
      <c r="NS274" s="369">
        <v>3.6581014725926529E-2</v>
      </c>
      <c r="NT274" s="369">
        <v>2.7758378282678322E-2</v>
      </c>
      <c r="NU274" s="369">
        <v>1.0871435442210925E-6</v>
      </c>
      <c r="NV274" s="51">
        <v>2.8331453693430479E-3</v>
      </c>
      <c r="NW274" s="51">
        <v>5.2531468442446362E-3</v>
      </c>
      <c r="NX274" s="51">
        <v>4.5540514642610948E-3</v>
      </c>
      <c r="NY274" s="51">
        <v>4.8939060049826393E-3</v>
      </c>
      <c r="NZ274" s="51">
        <v>6.1038994070188486E-3</v>
      </c>
      <c r="OA274" s="51">
        <v>5.7389985438155676E-3</v>
      </c>
      <c r="OB274" s="51">
        <v>1.002435633966259E-2</v>
      </c>
      <c r="OC274" s="51">
        <v>1.7527819982069877E-3</v>
      </c>
      <c r="OD274" s="51">
        <v>4.2256594350642057E-3</v>
      </c>
      <c r="OE274" s="51">
        <v>5.7998107156581177E-3</v>
      </c>
      <c r="OF274" s="51">
        <v>4.9209183831801272E-3</v>
      </c>
      <c r="OG274" s="51">
        <v>4.4973642847282959E-3</v>
      </c>
      <c r="OH274" s="51">
        <v>5.1432897260994224E-3</v>
      </c>
      <c r="OI274" s="51">
        <v>3.6557867389927505E-3</v>
      </c>
      <c r="OJ274" s="51">
        <v>4.6050263885408982E-3</v>
      </c>
      <c r="OK274" s="51">
        <v>6.7226927459356984E-3</v>
      </c>
      <c r="OL274" s="51">
        <v>4.4309219586806279E-3</v>
      </c>
      <c r="OM274" s="51">
        <v>1.0388028473756127E-2</v>
      </c>
      <c r="ON274" s="51">
        <v>2.2309652095234986E-2</v>
      </c>
      <c r="OO274" s="51">
        <v>2.1951953303746247E-2</v>
      </c>
      <c r="OP274" s="51">
        <v>4.2319147800340282E-2</v>
      </c>
      <c r="OQ274" s="51">
        <v>3.0067754329319862E-2</v>
      </c>
      <c r="OR274" s="51">
        <v>9.1039786789886314E-3</v>
      </c>
      <c r="OS274" s="51">
        <v>1.3746292079855386E-2</v>
      </c>
      <c r="OT274" s="51">
        <v>9.890011757411693E-3</v>
      </c>
      <c r="OU274" s="51">
        <v>2.1067641251112081E-2</v>
      </c>
      <c r="OV274" s="51">
        <v>1.5283138580619091E-2</v>
      </c>
      <c r="OW274" s="51">
        <v>2.3849948191846694E-2</v>
      </c>
      <c r="OX274" s="51">
        <v>3.0996662442741098E-2</v>
      </c>
      <c r="OY274" s="51">
        <v>2.4586797781687878E-2</v>
      </c>
      <c r="OZ274" s="51">
        <v>1.3835899850045718E-2</v>
      </c>
      <c r="PA274" s="51">
        <v>1.989243815434796E-2</v>
      </c>
      <c r="PB274" s="51">
        <v>3.6113663093816334E-2</v>
      </c>
      <c r="PC274" s="51">
        <v>2.7195218867817738E-2</v>
      </c>
      <c r="PD274" s="51">
        <v>1.1579037138976283E-6</v>
      </c>
      <c r="PE274" s="369">
        <v>2.0965683613873853E-3</v>
      </c>
      <c r="PF274" s="369">
        <v>5.0479894549376519E-3</v>
      </c>
      <c r="PG274" s="369">
        <v>4.4636641359325239E-3</v>
      </c>
      <c r="PH274" s="369">
        <v>4.8098267968268655E-3</v>
      </c>
      <c r="PI274" s="369">
        <v>6.1043384646145274E-3</v>
      </c>
      <c r="PJ274" s="369">
        <v>5.8553259636018231E-3</v>
      </c>
      <c r="PK274" s="369">
        <v>9.736082018455279E-3</v>
      </c>
      <c r="PL274" s="369">
        <v>1.7673915603327621E-3</v>
      </c>
      <c r="PM274" s="369">
        <v>4.0836219274339213E-3</v>
      </c>
      <c r="PN274" s="369">
        <v>5.4226384171208106E-3</v>
      </c>
      <c r="PO274" s="369">
        <v>4.8270902171320164E-3</v>
      </c>
      <c r="PP274" s="369">
        <v>4.4672023949534831E-3</v>
      </c>
      <c r="PQ274" s="369">
        <v>4.9548235982121228E-3</v>
      </c>
      <c r="PR274" s="369">
        <v>3.3344032278933133E-3</v>
      </c>
      <c r="PS274" s="369">
        <v>4.5911267185455512E-3</v>
      </c>
      <c r="PT274" s="369">
        <v>6.7770968276781385E-3</v>
      </c>
      <c r="PU274" s="369">
        <v>4.3574047323364715E-3</v>
      </c>
      <c r="PV274" s="369">
        <v>1.0191367870420194E-2</v>
      </c>
      <c r="PW274" s="369">
        <v>2.2430845503746022E-2</v>
      </c>
      <c r="PX274" s="369">
        <v>1.9995810220399989E-2</v>
      </c>
      <c r="PY274" s="369">
        <v>4.305426672419569E-2</v>
      </c>
      <c r="PZ274" s="369">
        <v>2.7861659023734123E-2</v>
      </c>
      <c r="QA274" s="369">
        <v>8.8710934411334475E-3</v>
      </c>
      <c r="QB274" s="369">
        <v>1.2816672098844482E-2</v>
      </c>
      <c r="QC274" s="369">
        <v>1.0139274089773269E-2</v>
      </c>
      <c r="QD274" s="369">
        <v>2.036979628036055E-2</v>
      </c>
      <c r="QE274" s="369">
        <v>1.4891714493088324E-2</v>
      </c>
      <c r="QF274" s="369">
        <v>2.393166448505217E-2</v>
      </c>
      <c r="QG274" s="369">
        <v>3.4962118688035691E-2</v>
      </c>
      <c r="QH274" s="369">
        <v>2.3369544040153671E-2</v>
      </c>
      <c r="QI274" s="369">
        <v>1.372623584768517E-2</v>
      </c>
      <c r="QJ274" s="369">
        <v>2.040240920606743E-2</v>
      </c>
      <c r="QK274" s="369">
        <v>3.5431762507541396E-2</v>
      </c>
      <c r="QL274" s="369">
        <v>2.6627461069400744E-2</v>
      </c>
      <c r="QM274" s="369">
        <v>1.0256216057398548E-6</v>
      </c>
      <c r="QN274" s="51">
        <v>2.5475663562717784E-3</v>
      </c>
      <c r="QO274" s="51">
        <v>4.8033307225766458E-3</v>
      </c>
      <c r="QP274" s="51">
        <v>4.4781483881718631E-3</v>
      </c>
      <c r="QQ274" s="51">
        <v>4.5694585794275287E-3</v>
      </c>
      <c r="QR274" s="51">
        <v>5.770103690709516E-3</v>
      </c>
      <c r="QS274" s="51">
        <v>5.6033925039816581E-3</v>
      </c>
      <c r="QT274" s="51">
        <v>9.1432915128410557E-3</v>
      </c>
      <c r="QU274" s="51">
        <v>1.7825372400618572E-3</v>
      </c>
      <c r="QV274" s="51">
        <v>3.9448105455799484E-3</v>
      </c>
      <c r="QW274" s="51">
        <v>5.2305021099697535E-3</v>
      </c>
      <c r="QX274" s="51">
        <v>4.5307154116043741E-3</v>
      </c>
      <c r="QY274" s="51">
        <v>4.3725586812019476E-3</v>
      </c>
      <c r="QZ274" s="51">
        <v>4.7639857440981773E-3</v>
      </c>
      <c r="RA274" s="51">
        <v>3.1819579853411876E-3</v>
      </c>
      <c r="RB274" s="51">
        <v>4.4580527719535528E-3</v>
      </c>
      <c r="RC274" s="51">
        <v>6.7989673475454121E-3</v>
      </c>
      <c r="RD274" s="51">
        <v>4.0194186491065475E-3</v>
      </c>
      <c r="RE274" s="51">
        <v>1.0282345247175223E-2</v>
      </c>
      <c r="RF274" s="51">
        <v>2.189365290591894E-2</v>
      </c>
      <c r="RG274" s="51">
        <v>1.946668760189189E-2</v>
      </c>
      <c r="RH274" s="51">
        <v>4.2313321010519954E-2</v>
      </c>
      <c r="RI274" s="51">
        <v>2.7359355341952551E-2</v>
      </c>
      <c r="RJ274" s="51">
        <v>8.5018687680168559E-3</v>
      </c>
      <c r="RK274" s="51">
        <v>1.1638082153055682E-2</v>
      </c>
      <c r="RL274" s="51">
        <v>9.2785086968422952E-3</v>
      </c>
      <c r="RM274" s="51">
        <v>2.0086987340631961E-2</v>
      </c>
      <c r="RN274" s="51">
        <v>1.3495661602635012E-2</v>
      </c>
      <c r="RO274" s="51">
        <v>2.306643070655896E-2</v>
      </c>
      <c r="RP274" s="51">
        <v>3.4037702369308968E-2</v>
      </c>
      <c r="RQ274" s="51">
        <v>2.1679467410474863E-2</v>
      </c>
      <c r="RR274" s="51">
        <v>1.4494772672477882E-2</v>
      </c>
      <c r="RS274" s="51">
        <v>2.0400803154035099E-2</v>
      </c>
      <c r="RT274" s="51">
        <v>3.3965995356220274E-2</v>
      </c>
      <c r="RU274" s="51">
        <v>2.623215752287273E-2</v>
      </c>
      <c r="RV274" s="51">
        <v>9.4837492752197409E-7</v>
      </c>
      <c r="RW274" s="369">
        <v>2.6432686872731319E-3</v>
      </c>
      <c r="RX274" s="369">
        <v>5.2820472804446907E-3</v>
      </c>
      <c r="RY274" s="369">
        <v>4.3948531174323709E-3</v>
      </c>
      <c r="RZ274" s="369">
        <v>4.4844201039038025E-3</v>
      </c>
      <c r="SA274" s="369">
        <v>5.6643171307808526E-3</v>
      </c>
      <c r="SB274" s="369">
        <v>5.3540394975252282E-3</v>
      </c>
      <c r="SC274" s="369">
        <v>8.8804785743680347E-3</v>
      </c>
      <c r="SD274" s="369">
        <v>2.0575611854525451E-3</v>
      </c>
      <c r="SE274" s="369">
        <v>3.7430453039097979E-3</v>
      </c>
      <c r="SF274" s="369">
        <v>5.0536417092157965E-3</v>
      </c>
      <c r="SG274" s="369">
        <v>4.4251257540064547E-3</v>
      </c>
      <c r="SH274" s="369">
        <v>4.0665674666718896E-3</v>
      </c>
      <c r="SI274" s="369">
        <v>4.5725718286963226E-3</v>
      </c>
      <c r="SJ274" s="369">
        <v>3.201015522052915E-3</v>
      </c>
      <c r="SK274" s="369">
        <v>4.3669727858224785E-3</v>
      </c>
      <c r="SL274" s="369">
        <v>6.4625527128025157E-3</v>
      </c>
      <c r="SM274" s="369">
        <v>4.4685980318561773E-3</v>
      </c>
      <c r="SN274" s="369">
        <v>1.035968730009288E-2</v>
      </c>
      <c r="SO274" s="369">
        <v>2.1685974574837671E-2</v>
      </c>
      <c r="SP274" s="369">
        <v>1.8811996048775079E-2</v>
      </c>
      <c r="SQ274" s="369">
        <v>4.154894856911355E-2</v>
      </c>
      <c r="SR274" s="369">
        <v>2.8601814836316772E-2</v>
      </c>
      <c r="SS274" s="369">
        <v>8.6571367863148719E-3</v>
      </c>
      <c r="ST274" s="369">
        <v>1.1726884968046495E-2</v>
      </c>
      <c r="SU274" s="369">
        <v>8.6849485697401453E-3</v>
      </c>
      <c r="SV274" s="369">
        <v>2.1509265791277522E-2</v>
      </c>
      <c r="SW274" s="369">
        <v>1.2918890203935156E-2</v>
      </c>
      <c r="SX274" s="369">
        <v>2.185543758516607E-2</v>
      </c>
      <c r="SY274" s="369">
        <v>3.2746164439455654E-2</v>
      </c>
      <c r="SZ274" s="369">
        <v>2.187684771734465E-2</v>
      </c>
      <c r="TA274" s="369">
        <v>1.4137156457225257E-2</v>
      </c>
      <c r="TB274" s="369">
        <v>2.1178031883442947E-2</v>
      </c>
      <c r="TC274" s="369">
        <v>3.3477005915038258E-2</v>
      </c>
      <c r="TD274" s="369">
        <v>2.590051956602556E-2</v>
      </c>
      <c r="TE274" s="369">
        <v>1.0651281830907658E-6</v>
      </c>
    </row>
    <row r="275" spans="1:525" x14ac:dyDescent="0.3">
      <c r="A275" s="369">
        <v>1.1600035178243333E-2</v>
      </c>
      <c r="B275" s="369">
        <v>2.9660873867722311E-2</v>
      </c>
      <c r="C275" s="369">
        <v>3.4242057016867208E-2</v>
      </c>
      <c r="D275" s="369">
        <v>2.6984688578375295E-2</v>
      </c>
      <c r="E275" s="369">
        <v>2.5116522102557676E-2</v>
      </c>
      <c r="F275" s="369">
        <v>2.1122514422095236E-2</v>
      </c>
      <c r="G275" s="369">
        <v>5.3852474336648831E-2</v>
      </c>
      <c r="H275" s="369">
        <v>1.6565408219447464E-2</v>
      </c>
      <c r="I275" s="369">
        <v>5.8126244893159859E-2</v>
      </c>
      <c r="J275" s="369">
        <v>3.36324471052264E-2</v>
      </c>
      <c r="K275" s="369">
        <v>3.1519075874730268E-2</v>
      </c>
      <c r="L275" s="369">
        <v>2.6654247451599482E-2</v>
      </c>
      <c r="M275" s="369">
        <v>4.0329015809217751E-2</v>
      </c>
      <c r="N275" s="369">
        <v>5.6234266757502961E-2</v>
      </c>
      <c r="O275" s="369">
        <v>3.54710205758383E-2</v>
      </c>
      <c r="P275" s="369">
        <v>3.6919871826301798E-2</v>
      </c>
      <c r="Q275" s="369">
        <v>3.5813825838597699E-2</v>
      </c>
      <c r="R275" s="369">
        <v>5.117997624709994E-2</v>
      </c>
      <c r="S275" s="369">
        <v>4.2818161437304846E-2</v>
      </c>
      <c r="T275" s="369">
        <v>6.1676155132039952E-2</v>
      </c>
      <c r="U275" s="369">
        <v>6.310157096020784E-2</v>
      </c>
      <c r="V275" s="369">
        <v>3.2651438833853762E-2</v>
      </c>
      <c r="W275" s="369">
        <v>3.8029626501305515E-2</v>
      </c>
      <c r="X275" s="369">
        <v>5.4276218203818047E-2</v>
      </c>
      <c r="Y275" s="369">
        <v>9.2860957019645488E-2</v>
      </c>
      <c r="Z275" s="369">
        <v>6.166103451332957E-2</v>
      </c>
      <c r="AA275" s="369">
        <v>6.1760096960942007E-2</v>
      </c>
      <c r="AB275" s="369">
        <v>8.125575015396054E-2</v>
      </c>
      <c r="AC275" s="369">
        <v>3.1595984290045939E-2</v>
      </c>
      <c r="AD275" s="369">
        <v>0.1224604446780323</v>
      </c>
      <c r="AE275" s="369">
        <v>5.3406226458126878E-2</v>
      </c>
      <c r="AF275" s="369">
        <v>2.5561353217895256E-2</v>
      </c>
      <c r="AG275" s="369">
        <v>4.7682308508768347E-2</v>
      </c>
      <c r="AH275" s="369">
        <v>6.2273473197286364E-2</v>
      </c>
      <c r="AI275" s="369">
        <v>2.1863971085235318E-4</v>
      </c>
      <c r="AJ275" s="51">
        <v>1.1785102316736221E-2</v>
      </c>
      <c r="AK275" s="51">
        <v>2.9876139309848674E-2</v>
      </c>
      <c r="AL275" s="51">
        <v>3.5117301101798615E-2</v>
      </c>
      <c r="AM275" s="51">
        <v>2.6584889730835573E-2</v>
      </c>
      <c r="AN275" s="51">
        <v>2.4916626782494147E-2</v>
      </c>
      <c r="AO275" s="51">
        <v>2.2550123360281189E-2</v>
      </c>
      <c r="AP275" s="51">
        <v>5.5070342463926954E-2</v>
      </c>
      <c r="AQ275" s="51">
        <v>1.5113738272990217E-2</v>
      </c>
      <c r="AR275" s="51">
        <v>5.8179342347810095E-2</v>
      </c>
      <c r="AS275" s="51">
        <v>3.3619317950911519E-2</v>
      </c>
      <c r="AT275" s="51">
        <v>3.2456388630866605E-2</v>
      </c>
      <c r="AU275" s="51">
        <v>2.7255962982925864E-2</v>
      </c>
      <c r="AV275" s="51">
        <v>4.1876572564111286E-2</v>
      </c>
      <c r="AW275" s="51">
        <v>5.8229710353552115E-2</v>
      </c>
      <c r="AX275" s="51">
        <v>3.5528359102634917E-2</v>
      </c>
      <c r="AY275" s="51">
        <v>3.6525502377747286E-2</v>
      </c>
      <c r="AZ275" s="51">
        <v>3.4643396929259336E-2</v>
      </c>
      <c r="BA275" s="51">
        <v>5.1082825582014268E-2</v>
      </c>
      <c r="BB275" s="51">
        <v>4.2972510959731473E-2</v>
      </c>
      <c r="BC275" s="51">
        <v>5.8696763314856001E-2</v>
      </c>
      <c r="BD275" s="51">
        <v>6.3159265339705742E-2</v>
      </c>
      <c r="BE275" s="51">
        <v>3.2679028226836722E-2</v>
      </c>
      <c r="BF275" s="51">
        <v>3.876531456372629E-2</v>
      </c>
      <c r="BG275" s="51">
        <v>5.3489901064303437E-2</v>
      </c>
      <c r="BH275" s="51">
        <v>9.1549879007322879E-2</v>
      </c>
      <c r="BI275" s="51">
        <v>6.3705286550775952E-2</v>
      </c>
      <c r="BJ275" s="51">
        <v>6.2943136981932046E-2</v>
      </c>
      <c r="BK275" s="51">
        <v>8.4957975274802158E-2</v>
      </c>
      <c r="BL275" s="51">
        <v>3.3375472394765425E-2</v>
      </c>
      <c r="BM275" s="51">
        <v>0.12658874456748317</v>
      </c>
      <c r="BN275" s="51">
        <v>5.4343021346421563E-2</v>
      </c>
      <c r="BO275" s="51">
        <v>2.5619829095113497E-2</v>
      </c>
      <c r="BP275" s="51">
        <v>4.9482030973947731E-2</v>
      </c>
      <c r="BQ275" s="51">
        <v>6.3367569021648584E-2</v>
      </c>
      <c r="BR275" s="51">
        <v>2.1407489067011936E-4</v>
      </c>
      <c r="BS275" s="369">
        <v>1.2445676924419053E-2</v>
      </c>
      <c r="BT275" s="369">
        <v>3.1603850705148422E-2</v>
      </c>
      <c r="BU275" s="369">
        <v>3.6338495778865533E-2</v>
      </c>
      <c r="BV275" s="369">
        <v>2.7974800795815647E-2</v>
      </c>
      <c r="BW275" s="369">
        <v>2.5554966563453293E-2</v>
      </c>
      <c r="BX275" s="369">
        <v>2.2390712125187725E-2</v>
      </c>
      <c r="BY275" s="369">
        <v>5.6988382671044537E-2</v>
      </c>
      <c r="BZ275" s="369">
        <v>1.5142399360551633E-2</v>
      </c>
      <c r="CA275" s="369">
        <v>5.9664450606909947E-2</v>
      </c>
      <c r="CB275" s="369">
        <v>3.4056443705863623E-2</v>
      </c>
      <c r="CC275" s="369">
        <v>3.1632837550442147E-2</v>
      </c>
      <c r="CD275" s="369">
        <v>2.7880791247065592E-2</v>
      </c>
      <c r="CE275" s="369">
        <v>4.2974998079350804E-2</v>
      </c>
      <c r="CF275" s="369">
        <v>5.9493690806262302E-2</v>
      </c>
      <c r="CG275" s="369">
        <v>3.7081434237378093E-2</v>
      </c>
      <c r="CH275" s="369">
        <v>3.6528934908629129E-2</v>
      </c>
      <c r="CI275" s="369">
        <v>3.6938805983546354E-2</v>
      </c>
      <c r="CJ275" s="369">
        <v>5.4802151176200527E-2</v>
      </c>
      <c r="CK275" s="369">
        <v>4.4494747564470152E-2</v>
      </c>
      <c r="CL275" s="369">
        <v>5.6207700876705458E-2</v>
      </c>
      <c r="CM275" s="369">
        <v>6.2690772614289972E-2</v>
      </c>
      <c r="CN275" s="369">
        <v>3.372044757829494E-2</v>
      </c>
      <c r="CO275" s="369">
        <v>4.0031105372844718E-2</v>
      </c>
      <c r="CP275" s="369">
        <v>5.1890465827947686E-2</v>
      </c>
      <c r="CQ275" s="369">
        <v>9.3765158273167726E-2</v>
      </c>
      <c r="CR275" s="369">
        <v>6.6087373272105565E-2</v>
      </c>
      <c r="CS275" s="369">
        <v>6.8654390741369017E-2</v>
      </c>
      <c r="CT275" s="369">
        <v>8.6551612865921265E-2</v>
      </c>
      <c r="CU275" s="369">
        <v>3.327391822318105E-2</v>
      </c>
      <c r="CV275" s="369">
        <v>0.13206836056107066</v>
      </c>
      <c r="CW275" s="369">
        <v>5.5921887400133416E-2</v>
      </c>
      <c r="CX275" s="369">
        <v>2.6620287952107861E-2</v>
      </c>
      <c r="CY275" s="369">
        <v>5.05906387965721E-2</v>
      </c>
      <c r="CZ275" s="369">
        <v>6.6227706248111182E-2</v>
      </c>
      <c r="DA275" s="369">
        <v>1.8315669573825189E-4</v>
      </c>
      <c r="DB275" s="51">
        <v>1.1948466890840835E-2</v>
      </c>
      <c r="DC275" s="51">
        <v>3.1434384771278259E-2</v>
      </c>
      <c r="DD275" s="51">
        <v>3.7390829988781807E-2</v>
      </c>
      <c r="DE275" s="51">
        <v>2.7801674108970251E-2</v>
      </c>
      <c r="DF275" s="51">
        <v>2.4726125698544335E-2</v>
      </c>
      <c r="DG275" s="51">
        <v>2.4020161915272151E-2</v>
      </c>
      <c r="DH275" s="51">
        <v>5.8452462779902216E-2</v>
      </c>
      <c r="DI275" s="51">
        <v>1.798443367387606E-2</v>
      </c>
      <c r="DJ275" s="51">
        <v>6.2204617928968912E-2</v>
      </c>
      <c r="DK275" s="51">
        <v>3.5062471045628152E-2</v>
      </c>
      <c r="DL275" s="51">
        <v>3.2734555754840231E-2</v>
      </c>
      <c r="DM275" s="51">
        <v>2.9162407069992211E-2</v>
      </c>
      <c r="DN275" s="51">
        <v>4.3475856991455536E-2</v>
      </c>
      <c r="DO275" s="51">
        <v>5.9411500233383215E-2</v>
      </c>
      <c r="DP275" s="51">
        <v>3.8082398717669927E-2</v>
      </c>
      <c r="DQ275" s="51">
        <v>3.976077787080682E-2</v>
      </c>
      <c r="DR275" s="51">
        <v>3.9068000952003211E-2</v>
      </c>
      <c r="DS275" s="51">
        <v>5.5710948722585439E-2</v>
      </c>
      <c r="DT275" s="51">
        <v>4.6409550633827477E-2</v>
      </c>
      <c r="DU275" s="51">
        <v>5.5469491565911376E-2</v>
      </c>
      <c r="DV275" s="51">
        <v>6.489154230094317E-2</v>
      </c>
      <c r="DW275" s="51">
        <v>3.4918341802892952E-2</v>
      </c>
      <c r="DX275" s="51">
        <v>4.1652566316451811E-2</v>
      </c>
      <c r="DY275" s="51">
        <v>4.6205884828602835E-2</v>
      </c>
      <c r="DZ275" s="51">
        <v>9.9689950442833533E-2</v>
      </c>
      <c r="EA275" s="51">
        <v>6.8490322756098232E-2</v>
      </c>
      <c r="EB275" s="51">
        <v>7.2343931652592411E-2</v>
      </c>
      <c r="EC275" s="51">
        <v>9.0936980467825779E-2</v>
      </c>
      <c r="ED275" s="51">
        <v>3.6535689092696035E-2</v>
      </c>
      <c r="EE275" s="51">
        <v>0.13562817210858436</v>
      </c>
      <c r="EF275" s="51">
        <v>6.0090353605037873E-2</v>
      </c>
      <c r="EG275" s="51">
        <v>2.7963798645538846E-2</v>
      </c>
      <c r="EH275" s="51">
        <v>5.4293631212281673E-2</v>
      </c>
      <c r="EI275" s="51">
        <v>6.7979011130056596E-2</v>
      </c>
      <c r="EJ275" s="51">
        <v>2.2449330080150893E-4</v>
      </c>
      <c r="EK275" s="369">
        <v>1.1794109713988509E-2</v>
      </c>
      <c r="EL275" s="369">
        <v>3.0452205434704466E-2</v>
      </c>
      <c r="EM275" s="369">
        <v>3.7587864097548086E-2</v>
      </c>
      <c r="EN275" s="369">
        <v>2.8657173251884018E-2</v>
      </c>
      <c r="EO275" s="369">
        <v>2.5671714381425438E-2</v>
      </c>
      <c r="EP275" s="369">
        <v>2.4434600823245643E-2</v>
      </c>
      <c r="EQ275" s="369">
        <v>5.7898584812848687E-2</v>
      </c>
      <c r="ER275" s="369">
        <v>1.7390344063557644E-2</v>
      </c>
      <c r="ES275" s="369">
        <v>6.3500237480913213E-2</v>
      </c>
      <c r="ET275" s="369">
        <v>3.5617035519394387E-2</v>
      </c>
      <c r="EU275" s="369">
        <v>3.3238995402998087E-2</v>
      </c>
      <c r="EV275" s="369">
        <v>2.9526560980445832E-2</v>
      </c>
      <c r="EW275" s="369">
        <v>4.4398402845774031E-2</v>
      </c>
      <c r="EX275" s="369">
        <v>5.7622263002076249E-2</v>
      </c>
      <c r="EY275" s="369">
        <v>3.778826629335142E-2</v>
      </c>
      <c r="EZ275" s="369">
        <v>3.420326131307385E-2</v>
      </c>
      <c r="FA275" s="369">
        <v>4.0816241642393003E-2</v>
      </c>
      <c r="FB275" s="369">
        <v>5.3176000843069511E-2</v>
      </c>
      <c r="FC275" s="369">
        <v>4.6874441850400697E-2</v>
      </c>
      <c r="FD275" s="369">
        <v>5.5413292899475039E-2</v>
      </c>
      <c r="FE275" s="369">
        <v>6.5262434828808974E-2</v>
      </c>
      <c r="FF275" s="369">
        <v>3.5786941438614737E-2</v>
      </c>
      <c r="FG275" s="369">
        <v>4.1588891864859104E-2</v>
      </c>
      <c r="FH275" s="369">
        <v>4.2344057019888373E-2</v>
      </c>
      <c r="FI275" s="369">
        <v>9.4353128899797592E-2</v>
      </c>
      <c r="FJ275" s="369">
        <v>6.6517900741919073E-2</v>
      </c>
      <c r="FK275" s="369">
        <v>7.2653539123779948E-2</v>
      </c>
      <c r="FL275" s="369">
        <v>9.3879511971055374E-2</v>
      </c>
      <c r="FM275" s="369">
        <v>3.5541317881409316E-2</v>
      </c>
      <c r="FN275" s="369">
        <v>0.13784376421891317</v>
      </c>
      <c r="FO275" s="369">
        <v>6.3428290390976555E-2</v>
      </c>
      <c r="FP275" s="369">
        <v>2.8187555894795178E-2</v>
      </c>
      <c r="FQ275" s="369">
        <v>5.4368674768038222E-2</v>
      </c>
      <c r="FR275" s="369">
        <v>7.0260036044357141E-2</v>
      </c>
      <c r="FS275" s="369">
        <v>2.3692022895175063E-4</v>
      </c>
      <c r="FT275" s="51">
        <v>1.1720169963612664E-2</v>
      </c>
      <c r="FU275" s="51">
        <v>3.0233301216625971E-2</v>
      </c>
      <c r="FV275" s="51">
        <v>3.8736255990254403E-2</v>
      </c>
      <c r="FW275" s="51">
        <v>2.8163260141398559E-2</v>
      </c>
      <c r="FX275" s="51">
        <v>2.4547287218546193E-2</v>
      </c>
      <c r="FY275" s="51">
        <v>2.5414170600037415E-2</v>
      </c>
      <c r="FZ275" s="51">
        <v>6.3485128616164913E-2</v>
      </c>
      <c r="GA275" s="51">
        <v>1.2877256516997362E-2</v>
      </c>
      <c r="GB275" s="51">
        <v>6.4507881097022907E-2</v>
      </c>
      <c r="GC275" s="51">
        <v>3.6892834549540031E-2</v>
      </c>
      <c r="GD275" s="51">
        <v>3.2998453161991702E-2</v>
      </c>
      <c r="GE275" s="51">
        <v>2.9476982037009214E-2</v>
      </c>
      <c r="GF275" s="51">
        <v>4.3874546570272344E-2</v>
      </c>
      <c r="GG275" s="51">
        <v>5.240785298326596E-2</v>
      </c>
      <c r="GH275" s="51">
        <v>3.9344521070663711E-2</v>
      </c>
      <c r="GI275" s="51">
        <v>3.6305760945239851E-2</v>
      </c>
      <c r="GJ275" s="51">
        <v>4.23805470801802E-2</v>
      </c>
      <c r="GK275" s="51">
        <v>5.5234860330730856E-2</v>
      </c>
      <c r="GL275" s="51">
        <v>4.8160812770067805E-2</v>
      </c>
      <c r="GM275" s="51">
        <v>5.6139332971563427E-2</v>
      </c>
      <c r="GN275" s="51">
        <v>6.4143592808752495E-2</v>
      </c>
      <c r="GO275" s="51">
        <v>3.8911901867227643E-2</v>
      </c>
      <c r="GP275" s="51">
        <v>4.2538880836463865E-2</v>
      </c>
      <c r="GQ275" s="51">
        <v>3.7724225653218743E-2</v>
      </c>
      <c r="GR275" s="51">
        <v>9.4575123424394197E-2</v>
      </c>
      <c r="GS275" s="51">
        <v>6.6092046010771358E-2</v>
      </c>
      <c r="GT275" s="51">
        <v>7.4016694459435498E-2</v>
      </c>
      <c r="GU275" s="51">
        <v>9.6786023606689614E-2</v>
      </c>
      <c r="GV275" s="51">
        <v>3.3130664976925503E-2</v>
      </c>
      <c r="GW275" s="51">
        <v>0.1398878579055953</v>
      </c>
      <c r="GX275" s="51">
        <v>6.4797592075913915E-2</v>
      </c>
      <c r="GY275" s="51">
        <v>2.9342805628890488E-2</v>
      </c>
      <c r="GZ275" s="51">
        <v>5.4936933394394365E-2</v>
      </c>
      <c r="HA275" s="51">
        <v>7.4979244715543472E-2</v>
      </c>
      <c r="HB275" s="51">
        <v>1.7323825656463056E-3</v>
      </c>
      <c r="HC275" s="369">
        <v>1.1385567473566227E-2</v>
      </c>
      <c r="HD275" s="369">
        <v>3.1026575403228177E-2</v>
      </c>
      <c r="HE275" s="369">
        <v>3.9002404144932813E-2</v>
      </c>
      <c r="HF275" s="369">
        <v>2.811604965599734E-2</v>
      </c>
      <c r="HG275" s="369">
        <v>2.288724256862177E-2</v>
      </c>
      <c r="HH275" s="369">
        <v>2.5436226137379333E-2</v>
      </c>
      <c r="HI275" s="369">
        <v>6.50601162156874E-2</v>
      </c>
      <c r="HJ275" s="369">
        <v>1.4034772013234813E-2</v>
      </c>
      <c r="HK275" s="369">
        <v>6.6761793155216895E-2</v>
      </c>
      <c r="HL275" s="369">
        <v>3.8681927270997431E-2</v>
      </c>
      <c r="HM275" s="369">
        <v>3.3894252737205248E-2</v>
      </c>
      <c r="HN275" s="369">
        <v>3.1011170687808856E-2</v>
      </c>
      <c r="HO275" s="369">
        <v>4.5131509485882661E-2</v>
      </c>
      <c r="HP275" s="369">
        <v>5.4874694141070844E-2</v>
      </c>
      <c r="HQ275" s="369">
        <v>4.098146017196979E-2</v>
      </c>
      <c r="HR275" s="369">
        <v>3.6600057131844367E-2</v>
      </c>
      <c r="HS275" s="369">
        <v>5.4175754234681323E-2</v>
      </c>
      <c r="HT275" s="369">
        <v>5.5242258185039451E-2</v>
      </c>
      <c r="HU275" s="369">
        <v>5.0444485467435338E-2</v>
      </c>
      <c r="HV275" s="369">
        <v>5.3548775484618519E-2</v>
      </c>
      <c r="HW275" s="369">
        <v>5.9930855810700331E-2</v>
      </c>
      <c r="HX275" s="369">
        <v>3.993134686492586E-2</v>
      </c>
      <c r="HY275" s="369">
        <v>4.320008681935493E-2</v>
      </c>
      <c r="HZ275" s="369">
        <v>3.4189465045407055E-2</v>
      </c>
      <c r="IA275" s="369">
        <v>9.328480738669423E-2</v>
      </c>
      <c r="IB275" s="369">
        <v>6.6529780184026679E-2</v>
      </c>
      <c r="IC275" s="369">
        <v>7.2877444850958747E-2</v>
      </c>
      <c r="ID275" s="369">
        <v>9.359510258225523E-2</v>
      </c>
      <c r="IE275" s="369">
        <v>3.2515704233864323E-2</v>
      </c>
      <c r="IF275" s="369">
        <v>0.1427186856894295</v>
      </c>
      <c r="IG275" s="369">
        <v>7.0404847673032359E-2</v>
      </c>
      <c r="IH275" s="369">
        <v>3.090393152202519E-2</v>
      </c>
      <c r="II275" s="369">
        <v>5.6149608860810739E-2</v>
      </c>
      <c r="IJ275" s="369">
        <v>7.5894200970145986E-2</v>
      </c>
      <c r="IK275" s="369">
        <v>2.2197843520332687E-3</v>
      </c>
      <c r="IL275" s="51">
        <v>1.1226174642555625E-2</v>
      </c>
      <c r="IM275" s="51">
        <v>2.8792824867841703E-2</v>
      </c>
      <c r="IN275" s="51">
        <v>3.8844232288339268E-2</v>
      </c>
      <c r="IO275" s="51">
        <v>2.695872877487324E-2</v>
      </c>
      <c r="IP275" s="51">
        <v>2.1987935141451226E-2</v>
      </c>
      <c r="IQ275" s="51">
        <v>2.6819914006282447E-2</v>
      </c>
      <c r="IR275" s="51">
        <v>6.3883444184573618E-2</v>
      </c>
      <c r="IS275" s="51">
        <v>1.5179900472515334E-2</v>
      </c>
      <c r="IT275" s="51">
        <v>6.7815323484125847E-2</v>
      </c>
      <c r="IU275" s="51">
        <v>3.9201764398913923E-2</v>
      </c>
      <c r="IV275" s="51">
        <v>3.4966204672211183E-2</v>
      </c>
      <c r="IW275" s="51">
        <v>3.1177828676745029E-2</v>
      </c>
      <c r="IX275" s="51">
        <v>4.5463156344970397E-2</v>
      </c>
      <c r="IY275" s="51">
        <v>5.0907586710288839E-2</v>
      </c>
      <c r="IZ275" s="51">
        <v>4.0024917827628223E-2</v>
      </c>
      <c r="JA275" s="51">
        <v>3.0330927522044873E-2</v>
      </c>
      <c r="JB275" s="51">
        <v>3.822413012230827E-2</v>
      </c>
      <c r="JC275" s="51">
        <v>5.3197419828087122E-2</v>
      </c>
      <c r="JD275" s="51">
        <v>5.1005171443526426E-2</v>
      </c>
      <c r="JE275" s="51">
        <v>5.4722433799379321E-2</v>
      </c>
      <c r="JF275" s="51">
        <v>6.0339579574407616E-2</v>
      </c>
      <c r="JG275" s="51">
        <v>4.217551003756051E-2</v>
      </c>
      <c r="JH275" s="51">
        <v>4.3907265810788E-2</v>
      </c>
      <c r="JI275" s="51">
        <v>3.4090873911231487E-2</v>
      </c>
      <c r="JJ275" s="51">
        <v>8.5639322382660268E-2</v>
      </c>
      <c r="JK275" s="51">
        <v>6.637709351993866E-2</v>
      </c>
      <c r="JL275" s="51">
        <v>7.0377626410035046E-2</v>
      </c>
      <c r="JM275" s="51">
        <v>9.359433971614424E-2</v>
      </c>
      <c r="JN275" s="51">
        <v>3.2713260780727567E-2</v>
      </c>
      <c r="JO275" s="51">
        <v>0.14274303226062798</v>
      </c>
      <c r="JP275" s="51">
        <v>7.7569368621567256E-2</v>
      </c>
      <c r="JQ275" s="51">
        <v>3.2031286699608814E-2</v>
      </c>
      <c r="JR275" s="51">
        <v>5.7359679888630236E-2</v>
      </c>
      <c r="JS275" s="51">
        <v>7.5443283516443499E-2</v>
      </c>
      <c r="JT275" s="51">
        <v>2.393293827021655E-3</v>
      </c>
      <c r="JU275" s="369">
        <v>1.1480006256091749E-2</v>
      </c>
      <c r="JV275" s="369">
        <v>2.9206128219571949E-2</v>
      </c>
      <c r="JW275" s="369">
        <v>3.7855939354590397E-2</v>
      </c>
      <c r="JX275" s="369">
        <v>2.6901290903957036E-2</v>
      </c>
      <c r="JY275" s="369">
        <v>2.1975413465631727E-2</v>
      </c>
      <c r="JZ275" s="369">
        <v>2.663052470181243E-2</v>
      </c>
      <c r="KA275" s="369">
        <v>6.2815969139004599E-2</v>
      </c>
      <c r="KB275" s="369">
        <v>1.2045042474451985E-2</v>
      </c>
      <c r="KC275" s="369">
        <v>6.6218809147969543E-2</v>
      </c>
      <c r="KD275" s="369">
        <v>3.8061237217271768E-2</v>
      </c>
      <c r="KE275" s="369">
        <v>3.4434791001141628E-2</v>
      </c>
      <c r="KF275" s="369">
        <v>3.0323779578128991E-2</v>
      </c>
      <c r="KG275" s="369">
        <v>4.3936583309792471E-2</v>
      </c>
      <c r="KH275" s="369">
        <v>4.8289337841616507E-2</v>
      </c>
      <c r="KI275" s="369">
        <v>3.9172056713711254E-2</v>
      </c>
      <c r="KJ275" s="369">
        <v>2.9784620656215517E-2</v>
      </c>
      <c r="KK275" s="369">
        <v>3.3171069653787473E-2</v>
      </c>
      <c r="KL275" s="369">
        <v>5.3255409161354267E-2</v>
      </c>
      <c r="KM275" s="369">
        <v>5.1307036890333953E-2</v>
      </c>
      <c r="KN275" s="369">
        <v>5.4859689893741535E-2</v>
      </c>
      <c r="KO275" s="369">
        <v>6.0200135965227948E-2</v>
      </c>
      <c r="KP275" s="369">
        <v>4.234010958951831E-2</v>
      </c>
      <c r="KQ275" s="369">
        <v>4.4415869758223495E-2</v>
      </c>
      <c r="KR275" s="369">
        <v>3.2366755452440929E-2</v>
      </c>
      <c r="KS275" s="369">
        <v>8.5697652085782061E-2</v>
      </c>
      <c r="KT275" s="369">
        <v>6.6481424447938364E-2</v>
      </c>
      <c r="KU275" s="369">
        <v>6.8871654390919218E-2</v>
      </c>
      <c r="KV275" s="369">
        <v>9.7347519700012611E-2</v>
      </c>
      <c r="KW275" s="369">
        <v>3.3096767797944661E-2</v>
      </c>
      <c r="KX275" s="369">
        <v>0.14138939691016181</v>
      </c>
      <c r="KY275" s="369">
        <v>8.0551062783759647E-2</v>
      </c>
      <c r="KZ275" s="369">
        <v>3.2856770920014808E-2</v>
      </c>
      <c r="LA275" s="369">
        <v>5.8159064020512768E-2</v>
      </c>
      <c r="LB275" s="369">
        <v>7.5751938830922488E-2</v>
      </c>
      <c r="LC275" s="369">
        <v>2.61784631780252E-3</v>
      </c>
      <c r="LD275" s="51">
        <v>1.1684418507035041E-2</v>
      </c>
      <c r="LE275" s="51">
        <v>2.8127627167378211E-2</v>
      </c>
      <c r="LF275" s="51">
        <v>3.7885943356970611E-2</v>
      </c>
      <c r="LG275" s="51">
        <v>2.4481547340580858E-2</v>
      </c>
      <c r="LH275" s="51">
        <v>2.1841684989781295E-2</v>
      </c>
      <c r="LI275" s="51">
        <v>2.5891898112773828E-2</v>
      </c>
      <c r="LJ275" s="51">
        <v>6.0064581212994468E-2</v>
      </c>
      <c r="LK275" s="51">
        <v>1.1148972719779427E-2</v>
      </c>
      <c r="LL275" s="51">
        <v>6.25612358733902E-2</v>
      </c>
      <c r="LM275" s="51">
        <v>3.6350826272023865E-2</v>
      </c>
      <c r="LN275" s="51">
        <v>3.3398436903550585E-2</v>
      </c>
      <c r="LO275" s="51">
        <v>2.7727247784226347E-2</v>
      </c>
      <c r="LP275" s="51">
        <v>4.099069477491879E-2</v>
      </c>
      <c r="LQ275" s="51">
        <v>4.3932444233385382E-2</v>
      </c>
      <c r="LR275" s="51">
        <v>3.8110793805547147E-2</v>
      </c>
      <c r="LS275" s="51">
        <v>2.7915289822073072E-2</v>
      </c>
      <c r="LT275" s="51">
        <v>3.0330850153466572E-2</v>
      </c>
      <c r="LU275" s="51">
        <v>5.2292345141936751E-2</v>
      </c>
      <c r="LV275" s="51">
        <v>5.0925037512725611E-2</v>
      </c>
      <c r="LW275" s="51">
        <v>5.5805919876744221E-2</v>
      </c>
      <c r="LX275" s="51">
        <v>6.1327816886129378E-2</v>
      </c>
      <c r="LY275" s="51">
        <v>4.3013595663069386E-2</v>
      </c>
      <c r="LZ275" s="51">
        <v>4.3281936893556368E-2</v>
      </c>
      <c r="MA275" s="51">
        <v>3.0174421919123038E-2</v>
      </c>
      <c r="MB275" s="51">
        <v>7.7756938431424269E-2</v>
      </c>
      <c r="MC275" s="51">
        <v>6.5657215931257923E-2</v>
      </c>
      <c r="MD275" s="51">
        <v>6.5950400931792857E-2</v>
      </c>
      <c r="ME275" s="51">
        <v>9.9220275719693038E-2</v>
      </c>
      <c r="MF275" s="51">
        <v>3.7784606764703667E-2</v>
      </c>
      <c r="MG275" s="51">
        <v>0.14279895322324776</v>
      </c>
      <c r="MH275" s="51">
        <v>8.1697621496646444E-2</v>
      </c>
      <c r="MI275" s="51">
        <v>3.3662221461309885E-2</v>
      </c>
      <c r="MJ275" s="51">
        <v>5.9977876075562445E-2</v>
      </c>
      <c r="MK275" s="51">
        <v>7.6517609101717246E-2</v>
      </c>
      <c r="ML275" s="51">
        <v>2.8131684934288703E-3</v>
      </c>
      <c r="MM275" s="369">
        <v>1.1765759247294236E-2</v>
      </c>
      <c r="MN275" s="369">
        <v>2.9827229592566978E-2</v>
      </c>
      <c r="MO275" s="369">
        <v>3.8387458461072062E-2</v>
      </c>
      <c r="MP275" s="369">
        <v>2.3631421989601775E-2</v>
      </c>
      <c r="MQ275" s="369">
        <v>2.08202193058999E-2</v>
      </c>
      <c r="MR275" s="369">
        <v>2.5485047701290474E-2</v>
      </c>
      <c r="MS275" s="369">
        <v>5.9537439868438062E-2</v>
      </c>
      <c r="MT275" s="369">
        <v>1.2054901545106517E-2</v>
      </c>
      <c r="MU275" s="369">
        <v>6.3972124400361652E-2</v>
      </c>
      <c r="MV275" s="369">
        <v>3.603184766257933E-2</v>
      </c>
      <c r="MW275" s="369">
        <v>3.2487433539152927E-2</v>
      </c>
      <c r="MX275" s="369">
        <v>2.8107662598163084E-2</v>
      </c>
      <c r="MY275" s="369">
        <v>4.0437850071776783E-2</v>
      </c>
      <c r="MZ275" s="369">
        <v>4.1192403764607109E-2</v>
      </c>
      <c r="NA275" s="369">
        <v>3.8742297862320016E-2</v>
      </c>
      <c r="NB275" s="369">
        <v>2.7655476126254727E-2</v>
      </c>
      <c r="NC275" s="369">
        <v>3.1621593752276356E-2</v>
      </c>
      <c r="ND275" s="369">
        <v>5.39928433421272E-2</v>
      </c>
      <c r="NE275" s="369">
        <v>5.0788475101966782E-2</v>
      </c>
      <c r="NF275" s="369">
        <v>5.6764742767964733E-2</v>
      </c>
      <c r="NG275" s="369">
        <v>6.129945872722805E-2</v>
      </c>
      <c r="NH275" s="369">
        <v>4.4254809620621463E-2</v>
      </c>
      <c r="NI275" s="369">
        <v>4.2748594616657018E-2</v>
      </c>
      <c r="NJ275" s="369">
        <v>2.6931687470561596E-2</v>
      </c>
      <c r="NK275" s="369">
        <v>7.6527457687504519E-2</v>
      </c>
      <c r="NL275" s="369">
        <v>6.2529107868578959E-2</v>
      </c>
      <c r="NM275" s="369">
        <v>6.4918349079997301E-2</v>
      </c>
      <c r="NN275" s="369">
        <v>0.10309421992342872</v>
      </c>
      <c r="NO275" s="369">
        <v>4.0208530184960636E-2</v>
      </c>
      <c r="NP275" s="369">
        <v>0.14375934934622167</v>
      </c>
      <c r="NQ275" s="369">
        <v>8.3512264421645832E-2</v>
      </c>
      <c r="NR275" s="369">
        <v>3.5343417718130411E-2</v>
      </c>
      <c r="NS275" s="369">
        <v>6.2340311492210136E-2</v>
      </c>
      <c r="NT275" s="369">
        <v>7.8390097492376534E-2</v>
      </c>
      <c r="NU275" s="369">
        <v>2.7882653449950779E-3</v>
      </c>
      <c r="NV275" s="51">
        <v>1.2193134553332919E-2</v>
      </c>
      <c r="NW275" s="51">
        <v>2.9070664446435864E-2</v>
      </c>
      <c r="NX275" s="51">
        <v>3.7637061168130322E-2</v>
      </c>
      <c r="NY275" s="51">
        <v>2.2083520229306156E-2</v>
      </c>
      <c r="NZ275" s="51">
        <v>1.9745269267688447E-2</v>
      </c>
      <c r="OA275" s="51">
        <v>2.542686531977751E-2</v>
      </c>
      <c r="OB275" s="51">
        <v>6.0919331480128083E-2</v>
      </c>
      <c r="OC275" s="51">
        <v>1.2968949726646039E-2</v>
      </c>
      <c r="OD275" s="51">
        <v>6.0078485655780667E-2</v>
      </c>
      <c r="OE275" s="51">
        <v>3.5061071374579769E-2</v>
      </c>
      <c r="OF275" s="51">
        <v>3.1854942668985725E-2</v>
      </c>
      <c r="OG275" s="51">
        <v>2.6859028307119209E-2</v>
      </c>
      <c r="OH275" s="51">
        <v>3.8671882396482858E-2</v>
      </c>
      <c r="OI275" s="51">
        <v>3.824161185525593E-2</v>
      </c>
      <c r="OJ275" s="51">
        <v>3.72311406803627E-2</v>
      </c>
      <c r="OK275" s="51">
        <v>2.7231223381045062E-2</v>
      </c>
      <c r="OL275" s="51">
        <v>3.0746982652127757E-2</v>
      </c>
      <c r="OM275" s="51">
        <v>5.3521472315626463E-2</v>
      </c>
      <c r="ON275" s="51">
        <v>5.0710686206007709E-2</v>
      </c>
      <c r="OO275" s="51">
        <v>5.8523344738993864E-2</v>
      </c>
      <c r="OP275" s="51">
        <v>6.1863148279679203E-2</v>
      </c>
      <c r="OQ275" s="51">
        <v>4.5161392393408689E-2</v>
      </c>
      <c r="OR275" s="51">
        <v>4.2771448150475226E-2</v>
      </c>
      <c r="OS275" s="51">
        <v>2.5229404636239076E-2</v>
      </c>
      <c r="OT275" s="51">
        <v>7.7408877606103349E-2</v>
      </c>
      <c r="OU275" s="51">
        <v>6.1887367816729315E-2</v>
      </c>
      <c r="OV275" s="51">
        <v>6.3595167357870422E-2</v>
      </c>
      <c r="OW275" s="51">
        <v>0.10031690095186317</v>
      </c>
      <c r="OX275" s="51">
        <v>3.939593123661566E-2</v>
      </c>
      <c r="OY275" s="51">
        <v>0.14753765935995977</v>
      </c>
      <c r="OZ275" s="51">
        <v>8.5933956195942768E-2</v>
      </c>
      <c r="PA275" s="51">
        <v>3.6249565775182957E-2</v>
      </c>
      <c r="PB275" s="51">
        <v>6.3846183280981475E-2</v>
      </c>
      <c r="PC275" s="51">
        <v>7.9891563450232878E-2</v>
      </c>
      <c r="PD275" s="51">
        <v>2.8526147655662478E-3</v>
      </c>
      <c r="PE275" s="369">
        <v>1.2860612872407473E-2</v>
      </c>
      <c r="PF275" s="369">
        <v>3.0044324157616382E-2</v>
      </c>
      <c r="PG275" s="369">
        <v>3.6730903795180098E-2</v>
      </c>
      <c r="PH275" s="369">
        <v>2.071334571702799E-2</v>
      </c>
      <c r="PI275" s="369">
        <v>1.86422084559443E-2</v>
      </c>
      <c r="PJ275" s="369">
        <v>2.5495306486981225E-2</v>
      </c>
      <c r="PK275" s="369">
        <v>6.1713729595014484E-2</v>
      </c>
      <c r="PL275" s="369">
        <v>1.4047344418193693E-2</v>
      </c>
      <c r="PM275" s="369">
        <v>6.1235060197836082E-2</v>
      </c>
      <c r="PN275" s="369">
        <v>3.3093084672411559E-2</v>
      </c>
      <c r="PO275" s="369">
        <v>3.2210697528214961E-2</v>
      </c>
      <c r="PP275" s="369">
        <v>2.7221016512456869E-2</v>
      </c>
      <c r="PQ275" s="369">
        <v>3.7796062983782422E-2</v>
      </c>
      <c r="PR275" s="369">
        <v>3.7185652001318098E-2</v>
      </c>
      <c r="PS275" s="369">
        <v>3.844460092902089E-2</v>
      </c>
      <c r="PT275" s="369">
        <v>2.7469717754447884E-2</v>
      </c>
      <c r="PU275" s="369">
        <v>3.1261359047633247E-2</v>
      </c>
      <c r="PV275" s="369">
        <v>5.4180689939557894E-2</v>
      </c>
      <c r="PW275" s="369">
        <v>5.1842798233874485E-2</v>
      </c>
      <c r="PX275" s="369">
        <v>5.8274048057170666E-2</v>
      </c>
      <c r="PY275" s="369">
        <v>6.1240173076062707E-2</v>
      </c>
      <c r="PZ275" s="369">
        <v>4.461290914358651E-2</v>
      </c>
      <c r="QA275" s="369">
        <v>4.2979535508583772E-2</v>
      </c>
      <c r="QB275" s="369">
        <v>2.4765007376408767E-2</v>
      </c>
      <c r="QC275" s="369">
        <v>6.5508549782797271E-2</v>
      </c>
      <c r="QD275" s="369">
        <v>6.3362632109035699E-2</v>
      </c>
      <c r="QE275" s="369">
        <v>6.4147246953148468E-2</v>
      </c>
      <c r="QF275" s="369">
        <v>0.10536850926075049</v>
      </c>
      <c r="QG275" s="369">
        <v>3.4386967686671203E-2</v>
      </c>
      <c r="QH275" s="369">
        <v>0.14958950377174318</v>
      </c>
      <c r="QI275" s="369">
        <v>8.5321456194205031E-2</v>
      </c>
      <c r="QJ275" s="369">
        <v>3.7389613573833087E-2</v>
      </c>
      <c r="QK275" s="369">
        <v>6.5087894614637529E-2</v>
      </c>
      <c r="QL275" s="369">
        <v>8.2174630658444089E-2</v>
      </c>
      <c r="QM275" s="369">
        <v>2.7035820549593543E-3</v>
      </c>
      <c r="QN275" s="51">
        <v>1.3130136241321116E-2</v>
      </c>
      <c r="QO275" s="51">
        <v>2.6878061026138985E-2</v>
      </c>
      <c r="QP275" s="51">
        <v>3.7280470174070345E-2</v>
      </c>
      <c r="QQ275" s="51">
        <v>2.0058328285873474E-2</v>
      </c>
      <c r="QR275" s="51">
        <v>1.7625827317039315E-2</v>
      </c>
      <c r="QS275" s="51">
        <v>2.3656721383558153E-2</v>
      </c>
      <c r="QT275" s="51">
        <v>6.1809246671529969E-2</v>
      </c>
      <c r="QU275" s="51">
        <v>1.2633439514316355E-2</v>
      </c>
      <c r="QV275" s="51">
        <v>6.0999989352474152E-2</v>
      </c>
      <c r="QW275" s="51">
        <v>3.3539288685526122E-2</v>
      </c>
      <c r="QX275" s="51">
        <v>3.0825875897271926E-2</v>
      </c>
      <c r="QY275" s="51">
        <v>2.6698987912742396E-2</v>
      </c>
      <c r="QZ275" s="51">
        <v>3.6531853435773622E-2</v>
      </c>
      <c r="RA275" s="51">
        <v>3.7355542931435608E-2</v>
      </c>
      <c r="RB275" s="51">
        <v>3.7293525844038611E-2</v>
      </c>
      <c r="RC275" s="51">
        <v>2.8122208762076502E-2</v>
      </c>
      <c r="RD275" s="51">
        <v>2.9069641251112933E-2</v>
      </c>
      <c r="RE275" s="51">
        <v>5.4509579404740813E-2</v>
      </c>
      <c r="RF275" s="51">
        <v>5.3377055536299463E-2</v>
      </c>
      <c r="RG275" s="51">
        <v>6.1419460738531551E-2</v>
      </c>
      <c r="RH275" s="51">
        <v>6.2080334139667515E-2</v>
      </c>
      <c r="RI275" s="51">
        <v>4.7855786180780041E-2</v>
      </c>
      <c r="RJ275" s="51">
        <v>4.2803259151411845E-2</v>
      </c>
      <c r="RK275" s="51">
        <v>2.3316329893834142E-2</v>
      </c>
      <c r="RL275" s="51">
        <v>6.6044399972801343E-2</v>
      </c>
      <c r="RM275" s="51">
        <v>6.2744708706094582E-2</v>
      </c>
      <c r="RN275" s="51">
        <v>6.2036700667856437E-2</v>
      </c>
      <c r="RO275" s="51">
        <v>0.11046548285141719</v>
      </c>
      <c r="RP275" s="51">
        <v>2.9193631348092771E-2</v>
      </c>
      <c r="RQ275" s="51">
        <v>0.15412206738531964</v>
      </c>
      <c r="RR275" s="51">
        <v>8.812744237323368E-2</v>
      </c>
      <c r="RS275" s="51">
        <v>3.8197600464633275E-2</v>
      </c>
      <c r="RT275" s="51">
        <v>6.862581252173576E-2</v>
      </c>
      <c r="RU275" s="51">
        <v>8.5218174688896919E-2</v>
      </c>
      <c r="RV275" s="51">
        <v>1.8792575435581033E-3</v>
      </c>
      <c r="RW275" s="369">
        <v>1.3513120301844622E-2</v>
      </c>
      <c r="RX275" s="369">
        <v>2.2230346951041733E-2</v>
      </c>
      <c r="RY275" s="369">
        <v>3.9075584319102123E-2</v>
      </c>
      <c r="RZ275" s="369">
        <v>1.9547624677899798E-2</v>
      </c>
      <c r="SA275" s="369">
        <v>1.738156440683326E-2</v>
      </c>
      <c r="SB275" s="369">
        <v>2.3968256785966612E-2</v>
      </c>
      <c r="SC275" s="369">
        <v>6.188904492820535E-2</v>
      </c>
      <c r="SD275" s="369">
        <v>2.0030072795818806E-2</v>
      </c>
      <c r="SE275" s="369">
        <v>6.3345624677816001E-2</v>
      </c>
      <c r="SF275" s="369">
        <v>3.4615763919196386E-2</v>
      </c>
      <c r="SG275" s="369">
        <v>3.08848688541291E-2</v>
      </c>
      <c r="SH275" s="369">
        <v>2.6784789996500632E-2</v>
      </c>
      <c r="SI275" s="369">
        <v>3.6446851910273713E-2</v>
      </c>
      <c r="SJ275" s="369">
        <v>3.7989992039031667E-2</v>
      </c>
      <c r="SK275" s="369">
        <v>3.9338319187562455E-2</v>
      </c>
      <c r="SL275" s="369">
        <v>2.7602530876624339E-2</v>
      </c>
      <c r="SM275" s="369">
        <v>3.3605460793853674E-2</v>
      </c>
      <c r="SN275" s="369">
        <v>5.4509416987626215E-2</v>
      </c>
      <c r="SO275" s="369">
        <v>5.4771050892079634E-2</v>
      </c>
      <c r="SP275" s="369">
        <v>5.7991000273845995E-2</v>
      </c>
      <c r="SQ275" s="369">
        <v>6.2618174279583855E-2</v>
      </c>
      <c r="SR275" s="369">
        <v>5.0864757426324334E-2</v>
      </c>
      <c r="SS275" s="369">
        <v>4.463202869310301E-2</v>
      </c>
      <c r="ST275" s="369">
        <v>2.4778680786380264E-2</v>
      </c>
      <c r="SU275" s="369">
        <v>7.0304598605228308E-2</v>
      </c>
      <c r="SV275" s="369">
        <v>6.6050742362740097E-2</v>
      </c>
      <c r="SW275" s="369">
        <v>5.8506804482046482E-2</v>
      </c>
      <c r="SX275" s="369">
        <v>0.10589767727811215</v>
      </c>
      <c r="SY275" s="369">
        <v>2.9086824255625497E-2</v>
      </c>
      <c r="SZ275" s="369">
        <v>0.16201688302391096</v>
      </c>
      <c r="TA275" s="369">
        <v>9.0850799213670119E-2</v>
      </c>
      <c r="TB275" s="369">
        <v>3.8606315667263275E-2</v>
      </c>
      <c r="TC275" s="369">
        <v>6.968766674406858E-2</v>
      </c>
      <c r="TD275" s="369">
        <v>8.6237134002850796E-2</v>
      </c>
      <c r="TE275" s="369">
        <v>2.2506424264198094E-3</v>
      </c>
    </row>
    <row r="276" spans="1:525" x14ac:dyDescent="0.3">
      <c r="A276" s="369">
        <v>2.4943780217606408E-3</v>
      </c>
      <c r="B276" s="369">
        <v>3.788251101481952E-3</v>
      </c>
      <c r="C276" s="369">
        <v>2.2967700157102196E-3</v>
      </c>
      <c r="D276" s="369">
        <v>1.7718675414687621E-3</v>
      </c>
      <c r="E276" s="369">
        <v>1.2306382569810574E-3</v>
      </c>
      <c r="F276" s="369">
        <v>5.3928625216752603E-3</v>
      </c>
      <c r="G276" s="369">
        <v>4.0835557498719094E-3</v>
      </c>
      <c r="H276" s="369">
        <v>1.8308524107050149E-3</v>
      </c>
      <c r="I276" s="369">
        <v>3.9339639105960894E-3</v>
      </c>
      <c r="J276" s="369">
        <v>2.711408401943549E-3</v>
      </c>
      <c r="K276" s="369">
        <v>3.0005641211638158E-3</v>
      </c>
      <c r="L276" s="369">
        <v>2.9990209650845585E-3</v>
      </c>
      <c r="M276" s="369">
        <v>2.1565334922002619E-3</v>
      </c>
      <c r="N276" s="369">
        <v>2.089519051692198E-3</v>
      </c>
      <c r="O276" s="369">
        <v>1.8764317449042826E-3</v>
      </c>
      <c r="P276" s="369">
        <v>3.2593907030308718E-3</v>
      </c>
      <c r="Q276" s="369">
        <v>7.5994395557485986E-3</v>
      </c>
      <c r="R276" s="369">
        <v>2.0083650803338605E-3</v>
      </c>
      <c r="S276" s="369">
        <v>3.2503081573133519E-3</v>
      </c>
      <c r="T276" s="369">
        <v>3.1968962790654273E-3</v>
      </c>
      <c r="U276" s="369">
        <v>4.8349929887598689E-3</v>
      </c>
      <c r="V276" s="369">
        <v>4.0767473500621567E-3</v>
      </c>
      <c r="W276" s="369">
        <v>3.8050624569235048E-3</v>
      </c>
      <c r="X276" s="369">
        <v>1.0065800895409883E-2</v>
      </c>
      <c r="Y276" s="369">
        <v>1.1596379269813181E-2</v>
      </c>
      <c r="Z276" s="369">
        <v>4.6857513631324921E-3</v>
      </c>
      <c r="AA276" s="369">
        <v>2.8192248602827989E-3</v>
      </c>
      <c r="AB276" s="369">
        <v>2.3608834654561374E-3</v>
      </c>
      <c r="AC276" s="369">
        <v>4.4675769812883275E-3</v>
      </c>
      <c r="AD276" s="369">
        <v>4.7587350939295335E-3</v>
      </c>
      <c r="AE276" s="369">
        <v>8.9266989546984959E-3</v>
      </c>
      <c r="AF276" s="369">
        <v>3.9127612854100262E-3</v>
      </c>
      <c r="AG276" s="369">
        <v>5.6735814969318069E-3</v>
      </c>
      <c r="AH276" s="369">
        <v>1.0693084925886463E-2</v>
      </c>
      <c r="AI276" s="369">
        <v>8.6427054545795213E-6</v>
      </c>
      <c r="AJ276" s="51">
        <v>1.7134522720478227E-3</v>
      </c>
      <c r="AK276" s="51">
        <v>3.6611726885884574E-3</v>
      </c>
      <c r="AL276" s="51">
        <v>1.8529372109728299E-3</v>
      </c>
      <c r="AM276" s="51">
        <v>1.2289643641285016E-3</v>
      </c>
      <c r="AN276" s="51">
        <v>9.3359917970967619E-4</v>
      </c>
      <c r="AO276" s="51">
        <v>3.1816168730071028E-3</v>
      </c>
      <c r="AP276" s="51">
        <v>3.2003123884554821E-3</v>
      </c>
      <c r="AQ276" s="51">
        <v>1.1541092767633307E-3</v>
      </c>
      <c r="AR276" s="51">
        <v>3.1465540108960503E-3</v>
      </c>
      <c r="AS276" s="51">
        <v>2.207286318162519E-3</v>
      </c>
      <c r="AT276" s="51">
        <v>2.4488347044705431E-3</v>
      </c>
      <c r="AU276" s="51">
        <v>2.467770047902967E-3</v>
      </c>
      <c r="AV276" s="51">
        <v>1.3763640117084072E-3</v>
      </c>
      <c r="AW276" s="51">
        <v>1.6309396005758962E-3</v>
      </c>
      <c r="AX276" s="51">
        <v>1.2102233490602628E-3</v>
      </c>
      <c r="AY276" s="51">
        <v>2.4802363991838039E-3</v>
      </c>
      <c r="AZ276" s="51">
        <v>5.4609986560247336E-3</v>
      </c>
      <c r="BA276" s="51">
        <v>1.4916103730686075E-3</v>
      </c>
      <c r="BB276" s="51">
        <v>2.3495843803646231E-3</v>
      </c>
      <c r="BC276" s="51">
        <v>1.99306123148943E-3</v>
      </c>
      <c r="BD276" s="51">
        <v>3.7372637303636309E-3</v>
      </c>
      <c r="BE276" s="51">
        <v>3.6680034953751393E-3</v>
      </c>
      <c r="BF276" s="51">
        <v>3.2499630291910218E-3</v>
      </c>
      <c r="BG276" s="51">
        <v>8.8448536243695523E-3</v>
      </c>
      <c r="BH276" s="51">
        <v>9.0237383102914296E-3</v>
      </c>
      <c r="BI276" s="51">
        <v>3.8936472445523867E-3</v>
      </c>
      <c r="BJ276" s="51">
        <v>2.6555472742686589E-3</v>
      </c>
      <c r="BK276" s="51">
        <v>1.6839873160026638E-3</v>
      </c>
      <c r="BL276" s="51">
        <v>3.6262689155117391E-3</v>
      </c>
      <c r="BM276" s="51">
        <v>2.8286512417758404E-3</v>
      </c>
      <c r="BN276" s="51">
        <v>7.7747769531210072E-3</v>
      </c>
      <c r="BO276" s="51">
        <v>3.9062259839971912E-3</v>
      </c>
      <c r="BP276" s="51">
        <v>5.287227493200662E-3</v>
      </c>
      <c r="BQ276" s="51">
        <v>7.7948685843403061E-3</v>
      </c>
      <c r="BR276" s="51">
        <v>2.8749849646183121E-6</v>
      </c>
      <c r="BS276" s="369">
        <v>1.6861150748257716E-3</v>
      </c>
      <c r="BT276" s="369">
        <v>3.374494051504741E-3</v>
      </c>
      <c r="BU276" s="369">
        <v>1.7980454084721143E-3</v>
      </c>
      <c r="BV276" s="369">
        <v>1.2565020046038319E-3</v>
      </c>
      <c r="BW276" s="369">
        <v>8.8664853635939253E-4</v>
      </c>
      <c r="BX276" s="369">
        <v>3.119748071565156E-3</v>
      </c>
      <c r="BY276" s="369">
        <v>3.0331075260447197E-3</v>
      </c>
      <c r="BZ276" s="369">
        <v>1.0861516779341405E-3</v>
      </c>
      <c r="CA276" s="369">
        <v>3.0832072475082805E-3</v>
      </c>
      <c r="CB276" s="369">
        <v>2.1366727774616979E-3</v>
      </c>
      <c r="CC276" s="369">
        <v>2.2483689536768529E-3</v>
      </c>
      <c r="CD276" s="369">
        <v>2.1846224616292173E-3</v>
      </c>
      <c r="CE276" s="369">
        <v>1.2898997669721374E-3</v>
      </c>
      <c r="CF276" s="369">
        <v>1.5706119794222453E-3</v>
      </c>
      <c r="CG276" s="369">
        <v>1.206397594784426E-3</v>
      </c>
      <c r="CH276" s="369">
        <v>2.3801868469321068E-3</v>
      </c>
      <c r="CI276" s="369">
        <v>5.7088174937503129E-3</v>
      </c>
      <c r="CJ276" s="369">
        <v>1.4194702056002893E-3</v>
      </c>
      <c r="CK276" s="369">
        <v>2.1847722510046296E-3</v>
      </c>
      <c r="CL276" s="369">
        <v>1.7256627092956506E-3</v>
      </c>
      <c r="CM276" s="369">
        <v>3.4722428396004776E-3</v>
      </c>
      <c r="CN276" s="369">
        <v>3.5447502005602066E-3</v>
      </c>
      <c r="CO276" s="369">
        <v>3.1413731761065801E-3</v>
      </c>
      <c r="CP276" s="369">
        <v>9.4119793987017895E-3</v>
      </c>
      <c r="CQ276" s="369">
        <v>1.0320487619308986E-2</v>
      </c>
      <c r="CR276" s="369">
        <v>3.5110180856487891E-3</v>
      </c>
      <c r="CS276" s="369">
        <v>2.7758503037310926E-3</v>
      </c>
      <c r="CT276" s="369">
        <v>1.6008381715996143E-3</v>
      </c>
      <c r="CU276" s="369">
        <v>3.3745082815418307E-3</v>
      </c>
      <c r="CV276" s="369">
        <v>2.7787845867504758E-3</v>
      </c>
      <c r="CW276" s="369">
        <v>7.5564043130426544E-3</v>
      </c>
      <c r="CX276" s="369">
        <v>3.8513999445378699E-3</v>
      </c>
      <c r="CY276" s="369">
        <v>5.1328472611258174E-3</v>
      </c>
      <c r="CZ276" s="369">
        <v>7.5878261211357219E-3</v>
      </c>
      <c r="DA276" s="369">
        <v>2.459759528349478E-6</v>
      </c>
      <c r="DB276" s="51">
        <v>1.6614766989267466E-3</v>
      </c>
      <c r="DC276" s="51">
        <v>3.2254738920116516E-3</v>
      </c>
      <c r="DD276" s="51">
        <v>1.7606070233072686E-3</v>
      </c>
      <c r="DE276" s="51">
        <v>1.1448617584262164E-3</v>
      </c>
      <c r="DF276" s="51">
        <v>8.2218331222377481E-4</v>
      </c>
      <c r="DG276" s="51">
        <v>3.247578049734451E-3</v>
      </c>
      <c r="DH276" s="51">
        <v>3.0266993193466697E-3</v>
      </c>
      <c r="DI276" s="51">
        <v>1.1344181037538494E-3</v>
      </c>
      <c r="DJ276" s="51">
        <v>3.0798910624160979E-3</v>
      </c>
      <c r="DK276" s="51">
        <v>2.1120961105309498E-3</v>
      </c>
      <c r="DL276" s="51">
        <v>2.247237524948589E-3</v>
      </c>
      <c r="DM276" s="51">
        <v>2.4564518298945759E-3</v>
      </c>
      <c r="DN276" s="51">
        <v>1.2367890079628342E-3</v>
      </c>
      <c r="DO276" s="51">
        <v>1.4629773200784508E-3</v>
      </c>
      <c r="DP276" s="51">
        <v>1.1882603538584508E-3</v>
      </c>
      <c r="DQ276" s="51">
        <v>2.2814308048883275E-3</v>
      </c>
      <c r="DR276" s="51">
        <v>6.0833798203522695E-3</v>
      </c>
      <c r="DS276" s="51">
        <v>1.3839436046543861E-3</v>
      </c>
      <c r="DT276" s="51">
        <v>2.1798567306117005E-3</v>
      </c>
      <c r="DU276" s="51">
        <v>1.608626529861352E-3</v>
      </c>
      <c r="DV276" s="51">
        <v>3.4395248869875149E-3</v>
      </c>
      <c r="DW276" s="51">
        <v>3.4530421983944002E-3</v>
      </c>
      <c r="DX276" s="51">
        <v>3.0380685530435043E-3</v>
      </c>
      <c r="DY276" s="51">
        <v>7.8546740476166093E-3</v>
      </c>
      <c r="DZ276" s="51">
        <v>9.9524924424491349E-3</v>
      </c>
      <c r="EA276" s="51">
        <v>3.4635099445293363E-3</v>
      </c>
      <c r="EB276" s="51">
        <v>2.8286715909764358E-3</v>
      </c>
      <c r="EC276" s="51">
        <v>1.6000678277776487E-3</v>
      </c>
      <c r="ED276" s="51">
        <v>3.3081145047262317E-3</v>
      </c>
      <c r="EE276" s="51">
        <v>2.6728658303171535E-3</v>
      </c>
      <c r="EF276" s="51">
        <v>7.7139811450439829E-3</v>
      </c>
      <c r="EG276" s="51">
        <v>3.8437524895286171E-3</v>
      </c>
      <c r="EH276" s="51">
        <v>5.1369525625200724E-3</v>
      </c>
      <c r="EI276" s="51">
        <v>7.4954746875480387E-3</v>
      </c>
      <c r="EJ276" s="51">
        <v>3.0149021846791392E-6</v>
      </c>
      <c r="EK276" s="369">
        <v>1.6022634342650068E-3</v>
      </c>
      <c r="EL276" s="369">
        <v>3.1827177250329953E-3</v>
      </c>
      <c r="EM276" s="369">
        <v>1.7192007101136256E-3</v>
      </c>
      <c r="EN276" s="369">
        <v>1.1564964845883678E-3</v>
      </c>
      <c r="EO276" s="369">
        <v>8.6015094110506059E-4</v>
      </c>
      <c r="EP276" s="369">
        <v>3.1548562694100183E-3</v>
      </c>
      <c r="EQ276" s="369">
        <v>2.9652877849202612E-3</v>
      </c>
      <c r="ER276" s="369">
        <v>1.2500871011225209E-3</v>
      </c>
      <c r="ES276" s="369">
        <v>2.9454924931826901E-3</v>
      </c>
      <c r="ET276" s="369">
        <v>2.1180080954219648E-3</v>
      </c>
      <c r="EU276" s="369">
        <v>2.1736748020825644E-3</v>
      </c>
      <c r="EV276" s="369">
        <v>2.5179758657373507E-3</v>
      </c>
      <c r="EW276" s="369">
        <v>1.2584699959342937E-3</v>
      </c>
      <c r="EX276" s="369">
        <v>1.4099481019394491E-3</v>
      </c>
      <c r="EY276" s="369">
        <v>1.1622905212187791E-3</v>
      </c>
      <c r="EZ276" s="369">
        <v>1.9171570742281105E-3</v>
      </c>
      <c r="FA276" s="369">
        <v>6.3303032020796375E-3</v>
      </c>
      <c r="FB276" s="369">
        <v>1.3834093832308005E-3</v>
      </c>
      <c r="FC276" s="369">
        <v>2.2664943517617677E-3</v>
      </c>
      <c r="FD276" s="369">
        <v>1.5441691071686834E-3</v>
      </c>
      <c r="FE276" s="369">
        <v>3.3796603195209549E-3</v>
      </c>
      <c r="FF276" s="369">
        <v>3.4599101028585585E-3</v>
      </c>
      <c r="FG276" s="369">
        <v>2.9530736557872952E-3</v>
      </c>
      <c r="FH276" s="369">
        <v>6.991874791169814E-3</v>
      </c>
      <c r="FI276" s="369">
        <v>9.3825336687774329E-3</v>
      </c>
      <c r="FJ276" s="369">
        <v>3.425019416986576E-3</v>
      </c>
      <c r="FK276" s="369">
        <v>2.9277277430146084E-3</v>
      </c>
      <c r="FL276" s="369">
        <v>1.6554851438968111E-3</v>
      </c>
      <c r="FM276" s="369">
        <v>3.4160124714235343E-3</v>
      </c>
      <c r="FN276" s="369">
        <v>2.8083923394779794E-3</v>
      </c>
      <c r="FO276" s="369">
        <v>7.3540377416523297E-3</v>
      </c>
      <c r="FP276" s="369">
        <v>4.0352212604578093E-3</v>
      </c>
      <c r="FQ276" s="369">
        <v>5.1673846623996461E-3</v>
      </c>
      <c r="FR276" s="369">
        <v>7.623932464890135E-3</v>
      </c>
      <c r="FS276" s="369">
        <v>3.1817934194265816E-6</v>
      </c>
      <c r="FT276" s="51">
        <v>1.5332956948454558E-3</v>
      </c>
      <c r="FU276" s="51">
        <v>3.5235261069678169E-3</v>
      </c>
      <c r="FV276" s="51">
        <v>1.8089815615107241E-3</v>
      </c>
      <c r="FW276" s="51">
        <v>1.1618119114886758E-3</v>
      </c>
      <c r="FX276" s="51">
        <v>8.5984065045787718E-4</v>
      </c>
      <c r="FY276" s="51">
        <v>3.389196988350645E-3</v>
      </c>
      <c r="FZ276" s="51">
        <v>2.9100637162652659E-3</v>
      </c>
      <c r="GA276" s="51">
        <v>7.8068347559219389E-4</v>
      </c>
      <c r="GB276" s="51">
        <v>2.6915862289939915E-3</v>
      </c>
      <c r="GC276" s="51">
        <v>2.0819091934259995E-3</v>
      </c>
      <c r="GD276" s="51">
        <v>2.1662359247125729E-3</v>
      </c>
      <c r="GE276" s="51">
        <v>2.1732356453177753E-3</v>
      </c>
      <c r="GF276" s="51">
        <v>1.1797782133870316E-3</v>
      </c>
      <c r="GG276" s="51">
        <v>1.2422694839923489E-3</v>
      </c>
      <c r="GH276" s="51">
        <v>1.1986183815201558E-3</v>
      </c>
      <c r="GI276" s="51">
        <v>2.0315232383165726E-3</v>
      </c>
      <c r="GJ276" s="51">
        <v>4.7931153607482773E-3</v>
      </c>
      <c r="GK276" s="51">
        <v>1.6128369195178803E-3</v>
      </c>
      <c r="GL276" s="51">
        <v>2.1965557974660006E-3</v>
      </c>
      <c r="GM276" s="51">
        <v>1.5820748528279029E-3</v>
      </c>
      <c r="GN276" s="51">
        <v>3.201191392114919E-3</v>
      </c>
      <c r="GO276" s="51">
        <v>3.581103132562814E-3</v>
      </c>
      <c r="GP276" s="51">
        <v>2.8284288809437429E-3</v>
      </c>
      <c r="GQ276" s="51">
        <v>6.5267554995354325E-3</v>
      </c>
      <c r="GR276" s="51">
        <v>8.1369678020610826E-3</v>
      </c>
      <c r="GS276" s="51">
        <v>3.1343063595060806E-3</v>
      </c>
      <c r="GT276" s="51">
        <v>2.9643244851840812E-3</v>
      </c>
      <c r="GU276" s="51">
        <v>1.567507570822517E-3</v>
      </c>
      <c r="GV276" s="51">
        <v>3.0634777650923694E-3</v>
      </c>
      <c r="GW276" s="51">
        <v>2.6546894129398481E-3</v>
      </c>
      <c r="GX276" s="51">
        <v>7.2454444236791744E-3</v>
      </c>
      <c r="GY276" s="51">
        <v>4.0500337196903999E-3</v>
      </c>
      <c r="GZ276" s="51">
        <v>4.4730141481204308E-3</v>
      </c>
      <c r="HA276" s="51">
        <v>7.7269682395275522E-3</v>
      </c>
      <c r="HB276" s="51">
        <v>7.2175610940941916E-6</v>
      </c>
      <c r="HC276" s="369">
        <v>1.5029472662860214E-3</v>
      </c>
      <c r="HD276" s="369">
        <v>3.851297592297854E-3</v>
      </c>
      <c r="HE276" s="369">
        <v>1.8634456075412999E-3</v>
      </c>
      <c r="HF276" s="369">
        <v>1.1477602291365871E-3</v>
      </c>
      <c r="HG276" s="369">
        <v>7.8407731635408355E-4</v>
      </c>
      <c r="HH276" s="369">
        <v>3.2570227489719097E-3</v>
      </c>
      <c r="HI276" s="369">
        <v>3.0940488916600421E-3</v>
      </c>
      <c r="HJ276" s="369">
        <v>9.1051396410454712E-4</v>
      </c>
      <c r="HK276" s="369">
        <v>2.7507907510214528E-3</v>
      </c>
      <c r="HL276" s="369">
        <v>2.1892718694869811E-3</v>
      </c>
      <c r="HM276" s="369">
        <v>2.1857442506174269E-3</v>
      </c>
      <c r="HN276" s="369">
        <v>2.3549326876060781E-3</v>
      </c>
      <c r="HO276" s="369">
        <v>1.1922928197729077E-3</v>
      </c>
      <c r="HP276" s="369">
        <v>1.248478631187258E-3</v>
      </c>
      <c r="HQ276" s="369">
        <v>1.2350674639633971E-3</v>
      </c>
      <c r="HR276" s="369">
        <v>2.0390169794359384E-3</v>
      </c>
      <c r="HS276" s="369">
        <v>5.0791628513695416E-3</v>
      </c>
      <c r="HT276" s="369">
        <v>1.6728763863162288E-3</v>
      </c>
      <c r="HU276" s="369">
        <v>2.2998647545588329E-3</v>
      </c>
      <c r="HV276" s="369">
        <v>1.4791287064783096E-3</v>
      </c>
      <c r="HW276" s="369">
        <v>2.9091890115737627E-3</v>
      </c>
      <c r="HX276" s="369">
        <v>3.6471746598249703E-3</v>
      </c>
      <c r="HY276" s="369">
        <v>2.9731395858701741E-3</v>
      </c>
      <c r="HZ276" s="369">
        <v>6.1915098135510212E-3</v>
      </c>
      <c r="IA276" s="369">
        <v>9.0399918925357578E-3</v>
      </c>
      <c r="IB276" s="369">
        <v>3.292474097969884E-3</v>
      </c>
      <c r="IC276" s="369">
        <v>2.9144856966003036E-3</v>
      </c>
      <c r="ID276" s="369">
        <v>1.4905428066150385E-3</v>
      </c>
      <c r="IE276" s="369">
        <v>3.2076294062081722E-3</v>
      </c>
      <c r="IF276" s="369">
        <v>2.7339892511339149E-3</v>
      </c>
      <c r="IG276" s="369">
        <v>7.3188793231057404E-3</v>
      </c>
      <c r="IH276" s="369">
        <v>4.2212867877397409E-3</v>
      </c>
      <c r="II276" s="369">
        <v>4.51013579369471E-3</v>
      </c>
      <c r="IJ276" s="369">
        <v>8.0613667834916955E-3</v>
      </c>
      <c r="IK276" s="369">
        <v>5.9604516440025346E-6</v>
      </c>
      <c r="IL276" s="51">
        <v>1.423908419728497E-3</v>
      </c>
      <c r="IM276" s="51">
        <v>3.199931994535631E-3</v>
      </c>
      <c r="IN276" s="51">
        <v>1.8288861940730615E-3</v>
      </c>
      <c r="IO276" s="51">
        <v>1.1106110237145003E-3</v>
      </c>
      <c r="IP276" s="51">
        <v>7.4489729615747648E-4</v>
      </c>
      <c r="IQ276" s="51">
        <v>3.1883687708432343E-3</v>
      </c>
      <c r="IR276" s="51">
        <v>3.2229720232271586E-3</v>
      </c>
      <c r="IS276" s="51">
        <v>1.0378144774267843E-3</v>
      </c>
      <c r="IT276" s="51">
        <v>2.752209859199621E-3</v>
      </c>
      <c r="IU276" s="51">
        <v>2.0399799525700566E-3</v>
      </c>
      <c r="IV276" s="51">
        <v>2.1645394251418198E-3</v>
      </c>
      <c r="IW276" s="51">
        <v>2.4460039555708408E-3</v>
      </c>
      <c r="IX276" s="51">
        <v>1.1176754432100794E-3</v>
      </c>
      <c r="IY276" s="51">
        <v>1.0997600535898216E-3</v>
      </c>
      <c r="IZ276" s="51">
        <v>1.1444371288391621E-3</v>
      </c>
      <c r="JA276" s="51">
        <v>1.8499082892338673E-3</v>
      </c>
      <c r="JB276" s="51">
        <v>4.7149651375095417E-3</v>
      </c>
      <c r="JC276" s="51">
        <v>1.478522128643067E-3</v>
      </c>
      <c r="JD276" s="51">
        <v>2.4277353909718646E-3</v>
      </c>
      <c r="JE276" s="51">
        <v>1.4607705263444274E-3</v>
      </c>
      <c r="JF276" s="51">
        <v>2.6689831794818875E-3</v>
      </c>
      <c r="JG276" s="51">
        <v>3.6299980105273448E-3</v>
      </c>
      <c r="JH276" s="51">
        <v>3.0506216138337598E-3</v>
      </c>
      <c r="JI276" s="51">
        <v>5.9612884295427116E-3</v>
      </c>
      <c r="JJ276" s="51">
        <v>9.442094285635123E-3</v>
      </c>
      <c r="JK276" s="51">
        <v>3.3417204248366748E-3</v>
      </c>
      <c r="JL276" s="51">
        <v>2.940545437304409E-3</v>
      </c>
      <c r="JM276" s="51">
        <v>1.4697008589827627E-3</v>
      </c>
      <c r="JN276" s="51">
        <v>3.0681597162188897E-3</v>
      </c>
      <c r="JO276" s="51">
        <v>2.6900367498484826E-3</v>
      </c>
      <c r="JP276" s="51">
        <v>7.2766015048773983E-3</v>
      </c>
      <c r="JQ276" s="51">
        <v>4.4398665468556734E-3</v>
      </c>
      <c r="JR276" s="51">
        <v>4.4501795820199299E-3</v>
      </c>
      <c r="JS276" s="51">
        <v>8.1657430393251712E-3</v>
      </c>
      <c r="JT276" s="51">
        <v>6.2705875726823257E-6</v>
      </c>
      <c r="JU276" s="369">
        <v>1.4980212506705201E-3</v>
      </c>
      <c r="JV276" s="369">
        <v>3.3279002055129968E-3</v>
      </c>
      <c r="JW276" s="369">
        <v>1.7884625524477145E-3</v>
      </c>
      <c r="JX276" s="369">
        <v>1.1291636872375252E-3</v>
      </c>
      <c r="JY276" s="369">
        <v>7.7522034952828725E-4</v>
      </c>
      <c r="JZ276" s="369">
        <v>3.1252835011700373E-3</v>
      </c>
      <c r="KA276" s="369">
        <v>3.2171162001080433E-3</v>
      </c>
      <c r="KB276" s="369">
        <v>7.2543912738384862E-4</v>
      </c>
      <c r="KC276" s="369">
        <v>2.720309866830643E-3</v>
      </c>
      <c r="KD276" s="369">
        <v>1.9856737034457425E-3</v>
      </c>
      <c r="KE276" s="369">
        <v>2.3637931799896294E-3</v>
      </c>
      <c r="KF276" s="369">
        <v>2.4867561207588319E-3</v>
      </c>
      <c r="KG276" s="369">
        <v>1.1296036381714932E-3</v>
      </c>
      <c r="KH276" s="369">
        <v>1.0582700664810863E-3</v>
      </c>
      <c r="KI276" s="369">
        <v>1.1806863283977422E-3</v>
      </c>
      <c r="KJ276" s="369">
        <v>1.8502028582133463E-3</v>
      </c>
      <c r="KK276" s="369">
        <v>4.958206158027445E-3</v>
      </c>
      <c r="KL276" s="369">
        <v>1.5450983780460729E-3</v>
      </c>
      <c r="KM276" s="369">
        <v>2.3986888073480694E-3</v>
      </c>
      <c r="KN276" s="369">
        <v>1.4781379826457352E-3</v>
      </c>
      <c r="KO276" s="369">
        <v>2.6670415915558154E-3</v>
      </c>
      <c r="KP276" s="369">
        <v>3.6543683835902319E-3</v>
      </c>
      <c r="KQ276" s="369">
        <v>3.080082239671576E-3</v>
      </c>
      <c r="KR276" s="369">
        <v>5.9533006144202776E-3</v>
      </c>
      <c r="KS276" s="369">
        <v>9.6177849439777613E-3</v>
      </c>
      <c r="KT276" s="369">
        <v>3.4685093424600385E-3</v>
      </c>
      <c r="KU276" s="369">
        <v>2.9687026276686147E-3</v>
      </c>
      <c r="KV276" s="369">
        <v>1.5201069702214477E-3</v>
      </c>
      <c r="KW276" s="369">
        <v>2.9922496648041707E-3</v>
      </c>
      <c r="KX276" s="369">
        <v>2.7520236502490024E-3</v>
      </c>
      <c r="KY276" s="369">
        <v>7.4507960900100046E-3</v>
      </c>
      <c r="KZ276" s="369">
        <v>4.4229958745422493E-3</v>
      </c>
      <c r="LA276" s="369">
        <v>4.5398226667452959E-3</v>
      </c>
      <c r="LB276" s="369">
        <v>8.3879351793245006E-3</v>
      </c>
      <c r="LC276" s="369">
        <v>4.4747295548848402E-6</v>
      </c>
      <c r="LD276" s="51">
        <v>1.4884374650699058E-3</v>
      </c>
      <c r="LE276" s="51">
        <v>2.9125251210083076E-3</v>
      </c>
      <c r="LF276" s="51">
        <v>1.8504093565000818E-3</v>
      </c>
      <c r="LG276" s="51">
        <v>9.9479204188264447E-4</v>
      </c>
      <c r="LH276" s="51">
        <v>7.7351919867297777E-4</v>
      </c>
      <c r="LI276" s="51">
        <v>3.2729529448816247E-3</v>
      </c>
      <c r="LJ276" s="51">
        <v>3.0777464741004088E-3</v>
      </c>
      <c r="LK276" s="51">
        <v>6.3640291996269022E-4</v>
      </c>
      <c r="LL276" s="51">
        <v>2.5323277156335104E-3</v>
      </c>
      <c r="LM276" s="51">
        <v>1.8119010806292044E-3</v>
      </c>
      <c r="LN276" s="51">
        <v>2.3517591095371824E-3</v>
      </c>
      <c r="LO276" s="51">
        <v>2.4477098267937912E-3</v>
      </c>
      <c r="LP276" s="51">
        <v>1.0736336288615287E-3</v>
      </c>
      <c r="LQ276" s="51">
        <v>9.7769399123167743E-4</v>
      </c>
      <c r="LR276" s="51">
        <v>1.1232753634907086E-3</v>
      </c>
      <c r="LS276" s="51">
        <v>1.9701328412863282E-3</v>
      </c>
      <c r="LT276" s="51">
        <v>4.3781649719082391E-3</v>
      </c>
      <c r="LU276" s="51">
        <v>1.5064952835907863E-3</v>
      </c>
      <c r="LV276" s="51">
        <v>2.6825086235212777E-3</v>
      </c>
      <c r="LW276" s="51">
        <v>1.5419664930970398E-3</v>
      </c>
      <c r="LX276" s="51">
        <v>2.7501091445449708E-3</v>
      </c>
      <c r="LY276" s="51">
        <v>3.7013251171090856E-3</v>
      </c>
      <c r="LZ276" s="51">
        <v>3.4795778513487152E-3</v>
      </c>
      <c r="MA276" s="51">
        <v>5.6145756275496278E-3</v>
      </c>
      <c r="MB276" s="51">
        <v>9.0298469870099523E-3</v>
      </c>
      <c r="MC276" s="51">
        <v>3.2700796955699818E-3</v>
      </c>
      <c r="MD276" s="51">
        <v>2.9610073800272595E-3</v>
      </c>
      <c r="ME276" s="51">
        <v>1.5847257996342969E-3</v>
      </c>
      <c r="MF276" s="51">
        <v>3.8147911639137906E-3</v>
      </c>
      <c r="MG276" s="51">
        <v>3.0102396715398798E-3</v>
      </c>
      <c r="MH276" s="51">
        <v>7.3606193433310907E-3</v>
      </c>
      <c r="MI276" s="51">
        <v>4.4358978730620925E-3</v>
      </c>
      <c r="MJ276" s="51">
        <v>4.5819144966102541E-3</v>
      </c>
      <c r="MK276" s="51">
        <v>8.6511594785355517E-3</v>
      </c>
      <c r="ML276" s="51">
        <v>3.2083904030877294E-6</v>
      </c>
      <c r="MM276" s="369">
        <v>1.5028430993915152E-3</v>
      </c>
      <c r="MN276" s="369">
        <v>2.7446105050189574E-3</v>
      </c>
      <c r="MO276" s="369">
        <v>1.8660318931670459E-3</v>
      </c>
      <c r="MP276" s="369">
        <v>9.643541928365106E-4</v>
      </c>
      <c r="MQ276" s="369">
        <v>7.5546850875526884E-4</v>
      </c>
      <c r="MR276" s="369">
        <v>3.2708339023620604E-3</v>
      </c>
      <c r="MS276" s="369">
        <v>3.2902832874964001E-3</v>
      </c>
      <c r="MT276" s="369">
        <v>8.75671090874717E-4</v>
      </c>
      <c r="MU276" s="369">
        <v>2.6332766919931689E-3</v>
      </c>
      <c r="MV276" s="369">
        <v>1.8744194871612207E-3</v>
      </c>
      <c r="MW276" s="369">
        <v>2.4964975063611469E-3</v>
      </c>
      <c r="MX276" s="369">
        <v>2.7922653757256567E-3</v>
      </c>
      <c r="MY276" s="369">
        <v>1.1580769793384457E-3</v>
      </c>
      <c r="MZ276" s="369">
        <v>9.2984786228270328E-4</v>
      </c>
      <c r="NA276" s="369">
        <v>1.1304454969246853E-3</v>
      </c>
      <c r="NB276" s="369">
        <v>1.9433362690093278E-3</v>
      </c>
      <c r="NC276" s="369">
        <v>4.4028198322076349E-3</v>
      </c>
      <c r="ND276" s="369">
        <v>1.5437609748863836E-3</v>
      </c>
      <c r="NE276" s="369">
        <v>2.7312227517360039E-3</v>
      </c>
      <c r="NF276" s="369">
        <v>1.5677616307931941E-3</v>
      </c>
      <c r="NG276" s="369">
        <v>2.6691729960418033E-3</v>
      </c>
      <c r="NH276" s="369">
        <v>3.6909913760014312E-3</v>
      </c>
      <c r="NI276" s="369">
        <v>3.7348141132378409E-3</v>
      </c>
      <c r="NJ276" s="369">
        <v>4.9929629671717837E-3</v>
      </c>
      <c r="NK276" s="369">
        <v>8.9401555085745089E-3</v>
      </c>
      <c r="NL276" s="369">
        <v>3.212153002695884E-3</v>
      </c>
      <c r="NM276" s="369">
        <v>2.8695770500667037E-3</v>
      </c>
      <c r="NN276" s="369">
        <v>1.6038907095888191E-3</v>
      </c>
      <c r="NO276" s="369">
        <v>4.0728685072906117E-3</v>
      </c>
      <c r="NP276" s="369">
        <v>3.0102397949301322E-3</v>
      </c>
      <c r="NQ276" s="369">
        <v>7.5315031698077028E-3</v>
      </c>
      <c r="NR276" s="369">
        <v>4.5197827528353296E-3</v>
      </c>
      <c r="NS276" s="369">
        <v>4.2990271293932838E-3</v>
      </c>
      <c r="NT276" s="369">
        <v>8.6974715518991583E-3</v>
      </c>
      <c r="NU276" s="369">
        <v>4.0571964740849943E-6</v>
      </c>
      <c r="NV276" s="51">
        <v>1.3896593534062057E-3</v>
      </c>
      <c r="NW276" s="51">
        <v>2.4688238801314748E-3</v>
      </c>
      <c r="NX276" s="51">
        <v>1.7686326672981599E-3</v>
      </c>
      <c r="NY276" s="51">
        <v>8.3470585271968483E-4</v>
      </c>
      <c r="NZ276" s="51">
        <v>7.1796273341097653E-4</v>
      </c>
      <c r="OA276" s="51">
        <v>3.1009636364858683E-3</v>
      </c>
      <c r="OB276" s="51">
        <v>3.3024147654021211E-3</v>
      </c>
      <c r="OC276" s="51">
        <v>1.0257190390389817E-3</v>
      </c>
      <c r="OD276" s="51">
        <v>2.4891432202234212E-3</v>
      </c>
      <c r="OE276" s="51">
        <v>1.8476822843960887E-3</v>
      </c>
      <c r="OF276" s="51">
        <v>2.5524300934693369E-3</v>
      </c>
      <c r="OG276" s="51">
        <v>2.6571807454954877E-3</v>
      </c>
      <c r="OH276" s="51">
        <v>1.1498273205963212E-3</v>
      </c>
      <c r="OI276" s="51">
        <v>8.4059848989987849E-4</v>
      </c>
      <c r="OJ276" s="51">
        <v>1.0878869295892872E-3</v>
      </c>
      <c r="OK276" s="51">
        <v>2.0223302524033141E-3</v>
      </c>
      <c r="OL276" s="51">
        <v>4.4384737243329149E-3</v>
      </c>
      <c r="OM276" s="51">
        <v>1.5298185731813815E-3</v>
      </c>
      <c r="ON276" s="51">
        <v>2.674129567353755E-3</v>
      </c>
      <c r="OO276" s="51">
        <v>1.6268624804076017E-3</v>
      </c>
      <c r="OP276" s="51">
        <v>2.7514071157664359E-3</v>
      </c>
      <c r="OQ276" s="51">
        <v>3.648306854545977E-3</v>
      </c>
      <c r="OR276" s="51">
        <v>3.6410271187667155E-3</v>
      </c>
      <c r="OS276" s="51">
        <v>5.1825923254641493E-3</v>
      </c>
      <c r="OT276" s="51">
        <v>9.2239390542809239E-3</v>
      </c>
      <c r="OU276" s="51">
        <v>3.1872838284005196E-3</v>
      </c>
      <c r="OV276" s="51">
        <v>2.6661855230373432E-3</v>
      </c>
      <c r="OW276" s="51">
        <v>1.5092971829173401E-3</v>
      </c>
      <c r="OX276" s="51">
        <v>3.9460555334191608E-3</v>
      </c>
      <c r="OY276" s="51">
        <v>2.9555890522711854E-3</v>
      </c>
      <c r="OZ276" s="51">
        <v>7.3403122289536511E-3</v>
      </c>
      <c r="PA276" s="51">
        <v>4.5450750651733728E-3</v>
      </c>
      <c r="PB276" s="51">
        <v>4.2501045179171339E-3</v>
      </c>
      <c r="PC276" s="51">
        <v>8.5986091632385998E-3</v>
      </c>
      <c r="PD276" s="51">
        <v>1.1637631631328716E-5</v>
      </c>
      <c r="PE276" s="369">
        <v>1.3594268942890692E-3</v>
      </c>
      <c r="PF276" s="369">
        <v>2.5226604512991169E-3</v>
      </c>
      <c r="PG276" s="369">
        <v>1.7371722303070804E-3</v>
      </c>
      <c r="PH276" s="369">
        <v>7.2048116543583628E-4</v>
      </c>
      <c r="PI276" s="369">
        <v>6.1652565776097225E-4</v>
      </c>
      <c r="PJ276" s="369">
        <v>2.7530272800223381E-3</v>
      </c>
      <c r="PK276" s="369">
        <v>3.404702782141869E-3</v>
      </c>
      <c r="PL276" s="369">
        <v>1.1058487323865667E-3</v>
      </c>
      <c r="PM276" s="369">
        <v>2.5629255008241115E-3</v>
      </c>
      <c r="PN276" s="369">
        <v>1.8276786955491232E-3</v>
      </c>
      <c r="PO276" s="369">
        <v>2.4407888759592983E-3</v>
      </c>
      <c r="PP276" s="369">
        <v>2.5264646701103144E-3</v>
      </c>
      <c r="PQ276" s="369">
        <v>1.1550611865001304E-3</v>
      </c>
      <c r="PR276" s="369">
        <v>8.3945759558310816E-4</v>
      </c>
      <c r="PS276" s="369">
        <v>1.0360182234463566E-3</v>
      </c>
      <c r="PT276" s="369">
        <v>2.0336487658831875E-3</v>
      </c>
      <c r="PU276" s="369">
        <v>4.3521707337073317E-3</v>
      </c>
      <c r="PV276" s="369">
        <v>1.4823256873066249E-3</v>
      </c>
      <c r="PW276" s="369">
        <v>2.6152366851263332E-3</v>
      </c>
      <c r="PX276" s="369">
        <v>1.5277025298815932E-3</v>
      </c>
      <c r="PY276" s="369">
        <v>2.5771507702760286E-3</v>
      </c>
      <c r="PZ276" s="369">
        <v>3.3172764804697361E-3</v>
      </c>
      <c r="QA276" s="369">
        <v>3.6668068417036507E-3</v>
      </c>
      <c r="QB276" s="369">
        <v>5.0966961150566963E-3</v>
      </c>
      <c r="QC276" s="369">
        <v>8.7130543852851662E-3</v>
      </c>
      <c r="QD276" s="369">
        <v>3.099140253003852E-3</v>
      </c>
      <c r="QE276" s="369">
        <v>2.7251058828077781E-3</v>
      </c>
      <c r="QF276" s="369">
        <v>1.5764971562724224E-3</v>
      </c>
      <c r="QG276" s="369">
        <v>3.6714722768792516E-3</v>
      </c>
      <c r="QH276" s="369">
        <v>2.9165116838338104E-3</v>
      </c>
      <c r="QI276" s="369">
        <v>7.8974308647836323E-3</v>
      </c>
      <c r="QJ276" s="369">
        <v>4.6411355948134114E-3</v>
      </c>
      <c r="QK276" s="369">
        <v>4.1961411856102707E-3</v>
      </c>
      <c r="QL276" s="369">
        <v>8.3638763342359507E-3</v>
      </c>
      <c r="QM276" s="369">
        <v>9.7559049415290696E-6</v>
      </c>
      <c r="QN276" s="51">
        <v>1.3635788819205343E-3</v>
      </c>
      <c r="QO276" s="51">
        <v>2.2550382340379713E-3</v>
      </c>
      <c r="QP276" s="51">
        <v>1.8806267463528968E-3</v>
      </c>
      <c r="QQ276" s="51">
        <v>6.8735130406202035E-4</v>
      </c>
      <c r="QR276" s="51">
        <v>5.890456496674899E-4</v>
      </c>
      <c r="QS276" s="51">
        <v>2.6572763233441757E-3</v>
      </c>
      <c r="QT276" s="51">
        <v>3.7964393057642693E-3</v>
      </c>
      <c r="QU276" s="51">
        <v>1.091759839021176E-3</v>
      </c>
      <c r="QV276" s="51">
        <v>2.6816369062705892E-3</v>
      </c>
      <c r="QW276" s="51">
        <v>1.9601265347848505E-3</v>
      </c>
      <c r="QX276" s="51">
        <v>2.5721657995969364E-3</v>
      </c>
      <c r="QY276" s="51">
        <v>3.2601083567751444E-3</v>
      </c>
      <c r="QZ276" s="51">
        <v>1.1849911392031738E-3</v>
      </c>
      <c r="RA276" s="51">
        <v>8.385971287601582E-4</v>
      </c>
      <c r="RB276" s="51">
        <v>1.0250298114702701E-3</v>
      </c>
      <c r="RC276" s="51">
        <v>2.2784168885528295E-3</v>
      </c>
      <c r="RD276" s="51">
        <v>3.9636368742875239E-3</v>
      </c>
      <c r="RE276" s="51">
        <v>1.4773663347049789E-3</v>
      </c>
      <c r="RF276" s="51">
        <v>2.8550392543311514E-3</v>
      </c>
      <c r="RG276" s="51">
        <v>1.6004895641392749E-3</v>
      </c>
      <c r="RH276" s="51">
        <v>2.7125157316028763E-3</v>
      </c>
      <c r="RI276" s="51">
        <v>3.6791627270551853E-3</v>
      </c>
      <c r="RJ276" s="51">
        <v>3.5117887204495048E-3</v>
      </c>
      <c r="RK276" s="51">
        <v>4.6615113927585489E-3</v>
      </c>
      <c r="RL276" s="51">
        <v>8.558091916888888E-3</v>
      </c>
      <c r="RM276" s="51">
        <v>3.1741561633610712E-3</v>
      </c>
      <c r="RN276" s="51">
        <v>2.6735338417147383E-3</v>
      </c>
      <c r="RO276" s="51">
        <v>1.6862418337581634E-3</v>
      </c>
      <c r="RP276" s="51">
        <v>3.1217379984140765E-3</v>
      </c>
      <c r="RQ276" s="51">
        <v>2.8956193862741974E-3</v>
      </c>
      <c r="RR276" s="51">
        <v>7.4569616472338254E-3</v>
      </c>
      <c r="RS276" s="51">
        <v>4.5269359850418391E-3</v>
      </c>
      <c r="RT276" s="51">
        <v>4.3165543062611399E-3</v>
      </c>
      <c r="RU276" s="51">
        <v>8.148120897848091E-3</v>
      </c>
      <c r="RV276" s="51">
        <v>3.793755068887655E-6</v>
      </c>
      <c r="RW276" s="369">
        <v>1.3569682384719274E-3</v>
      </c>
      <c r="RX276" s="369">
        <v>1.8306873985491745E-3</v>
      </c>
      <c r="RY276" s="369">
        <v>1.9593964034897151E-3</v>
      </c>
      <c r="RZ276" s="369">
        <v>6.3983839588194755E-4</v>
      </c>
      <c r="SA276" s="369">
        <v>5.4198384757847291E-4</v>
      </c>
      <c r="SB276" s="369">
        <v>2.741021993366558E-3</v>
      </c>
      <c r="SC276" s="369">
        <v>3.8112156639615647E-3</v>
      </c>
      <c r="SD276" s="369">
        <v>1.1321065091133543E-3</v>
      </c>
      <c r="SE276" s="369">
        <v>2.6239770048828853E-3</v>
      </c>
      <c r="SF276" s="369">
        <v>1.9403755732723784E-3</v>
      </c>
      <c r="SG276" s="369">
        <v>2.4749122058249683E-3</v>
      </c>
      <c r="SH276" s="369">
        <v>3.1687187393365083E-3</v>
      </c>
      <c r="SI276" s="369">
        <v>1.1833097945558755E-3</v>
      </c>
      <c r="SJ276" s="369">
        <v>8.2272648242162974E-4</v>
      </c>
      <c r="SK276" s="369">
        <v>1.0778316589453597E-3</v>
      </c>
      <c r="SL276" s="369">
        <v>1.9874807054738085E-3</v>
      </c>
      <c r="SM276" s="369">
        <v>4.3465933819230168E-3</v>
      </c>
      <c r="SN276" s="369">
        <v>1.4380769397420621E-3</v>
      </c>
      <c r="SO276" s="369">
        <v>2.6151301868320861E-3</v>
      </c>
      <c r="SP276" s="369">
        <v>1.4406831062807606E-3</v>
      </c>
      <c r="SQ276" s="369">
        <v>2.8385341219566364E-3</v>
      </c>
      <c r="SR276" s="369">
        <v>3.8692985042700343E-3</v>
      </c>
      <c r="SS276" s="369">
        <v>3.6604655018303987E-3</v>
      </c>
      <c r="ST276" s="369">
        <v>5.0158386708210557E-3</v>
      </c>
      <c r="SU276" s="369">
        <v>1.0468846137888692E-2</v>
      </c>
      <c r="SV276" s="369">
        <v>3.5418334790661529E-3</v>
      </c>
      <c r="SW276" s="369">
        <v>2.5462265110448063E-3</v>
      </c>
      <c r="SX276" s="369">
        <v>1.6267670790457726E-3</v>
      </c>
      <c r="SY276" s="369">
        <v>3.2821307117932371E-3</v>
      </c>
      <c r="SZ276" s="369">
        <v>2.946670683157212E-3</v>
      </c>
      <c r="TA276" s="369">
        <v>7.7268736418449925E-3</v>
      </c>
      <c r="TB276" s="369">
        <v>4.6487453311671563E-3</v>
      </c>
      <c r="TC276" s="369">
        <v>4.5660673476330006E-3</v>
      </c>
      <c r="TD276" s="369">
        <v>8.7281596050331652E-3</v>
      </c>
      <c r="TE276" s="369">
        <v>4.6168251417527413E-6</v>
      </c>
    </row>
    <row r="277" spans="1:525" x14ac:dyDescent="0.3">
      <c r="A277" s="369">
        <v>8.2602417003315798E-4</v>
      </c>
      <c r="B277" s="369">
        <v>4.5473223235967415E-4</v>
      </c>
      <c r="C277" s="369">
        <v>2.7852361277780883E-4</v>
      </c>
      <c r="D277" s="369">
        <v>2.9878213964801482E-4</v>
      </c>
      <c r="E277" s="369">
        <v>3.2041198062932833E-4</v>
      </c>
      <c r="F277" s="369">
        <v>2.1033575542061847E-4</v>
      </c>
      <c r="G277" s="369">
        <v>5.4002937370824103E-4</v>
      </c>
      <c r="H277" s="369">
        <v>3.5772248196105688E-4</v>
      </c>
      <c r="I277" s="369">
        <v>6.6332253338414592E-4</v>
      </c>
      <c r="J277" s="369">
        <v>3.7073031566751345E-4</v>
      </c>
      <c r="K277" s="369">
        <v>4.5234526335985681E-4</v>
      </c>
      <c r="L277" s="369">
        <v>4.1134403174773298E-4</v>
      </c>
      <c r="M277" s="369">
        <v>6.9583271871080047E-4</v>
      </c>
      <c r="N277" s="369">
        <v>9.0018107039321297E-4</v>
      </c>
      <c r="O277" s="369">
        <v>3.5964441340499784E-4</v>
      </c>
      <c r="P277" s="369">
        <v>2.7473093465029845E-4</v>
      </c>
      <c r="Q277" s="369">
        <v>6.9891168716568306E-4</v>
      </c>
      <c r="R277" s="369">
        <v>3.9620381524017889E-4</v>
      </c>
      <c r="S277" s="369">
        <v>3.5216856676676843E-4</v>
      </c>
      <c r="T277" s="369">
        <v>9.6614510429322853E-4</v>
      </c>
      <c r="U277" s="369">
        <v>1.9289697330645795E-3</v>
      </c>
      <c r="V277" s="369">
        <v>3.7000798218112457E-4</v>
      </c>
      <c r="W277" s="369">
        <v>8.7758637936013073E-4</v>
      </c>
      <c r="X277" s="369">
        <v>2.8961324742951186E-4</v>
      </c>
      <c r="Y277" s="369">
        <v>1.5428003734394053E-3</v>
      </c>
      <c r="Z277" s="369">
        <v>8.5859753757194595E-4</v>
      </c>
      <c r="AA277" s="369">
        <v>1.9849481488052739E-3</v>
      </c>
      <c r="AB277" s="369">
        <v>1.0460571343730389E-3</v>
      </c>
      <c r="AC277" s="369">
        <v>1.3398369655044494E-4</v>
      </c>
      <c r="AD277" s="369">
        <v>1.8875604535999913E-3</v>
      </c>
      <c r="AE277" s="369">
        <v>4.3539976022913809E-3</v>
      </c>
      <c r="AF277" s="369">
        <v>5.4275485351208859E-3</v>
      </c>
      <c r="AG277" s="369">
        <v>8.9749976917902566E-4</v>
      </c>
      <c r="AH277" s="369">
        <v>1.2134151005294995E-3</v>
      </c>
      <c r="AI277" s="369">
        <v>7.1632154806881841E-7</v>
      </c>
      <c r="AJ277" s="51">
        <v>8.0704388349077307E-4</v>
      </c>
      <c r="AK277" s="51">
        <v>4.759925572636829E-4</v>
      </c>
      <c r="AL277" s="51">
        <v>3.4011343552416839E-4</v>
      </c>
      <c r="AM277" s="51">
        <v>3.6319040406676632E-4</v>
      </c>
      <c r="AN277" s="51">
        <v>3.6629100035836723E-4</v>
      </c>
      <c r="AO277" s="51">
        <v>2.5977347435024949E-4</v>
      </c>
      <c r="AP277" s="51">
        <v>6.2132339282250837E-4</v>
      </c>
      <c r="AQ277" s="51">
        <v>4.2502147209556531E-4</v>
      </c>
      <c r="AR277" s="51">
        <v>8.1777074664521928E-4</v>
      </c>
      <c r="AS277" s="51">
        <v>4.661977011359734E-4</v>
      </c>
      <c r="AT277" s="51">
        <v>5.0394147592412654E-4</v>
      </c>
      <c r="AU277" s="51">
        <v>4.7632774752113101E-4</v>
      </c>
      <c r="AV277" s="51">
        <v>7.8326533654539084E-4</v>
      </c>
      <c r="AW277" s="51">
        <v>9.5131266533026544E-4</v>
      </c>
      <c r="AX277" s="51">
        <v>4.6979293358839357E-4</v>
      </c>
      <c r="AY277" s="51">
        <v>3.4182940240754954E-4</v>
      </c>
      <c r="AZ277" s="51">
        <v>1.0181925192021784E-3</v>
      </c>
      <c r="BA277" s="51">
        <v>4.8160860942259004E-4</v>
      </c>
      <c r="BB277" s="51">
        <v>4.2701655423062093E-4</v>
      </c>
      <c r="BC277" s="51">
        <v>9.6079844477650275E-4</v>
      </c>
      <c r="BD277" s="51">
        <v>1.9356400004698771E-3</v>
      </c>
      <c r="BE277" s="51">
        <v>4.1640967015088549E-4</v>
      </c>
      <c r="BF277" s="51">
        <v>1.0731997728920175E-3</v>
      </c>
      <c r="BG277" s="51">
        <v>3.4602020351921672E-4</v>
      </c>
      <c r="BH277" s="51">
        <v>1.7479928229072864E-3</v>
      </c>
      <c r="BI277" s="51">
        <v>1.1036163191722921E-3</v>
      </c>
      <c r="BJ277" s="51">
        <v>1.6162663484064013E-3</v>
      </c>
      <c r="BK277" s="51">
        <v>1.2597843739556261E-3</v>
      </c>
      <c r="BL277" s="51">
        <v>1.7276402851979633E-4</v>
      </c>
      <c r="BM277" s="51">
        <v>2.1416217417064131E-3</v>
      </c>
      <c r="BN277" s="51">
        <v>4.4386459288566328E-3</v>
      </c>
      <c r="BO277" s="51">
        <v>6.4053845426234107E-3</v>
      </c>
      <c r="BP277" s="51">
        <v>1.0530669947450061E-3</v>
      </c>
      <c r="BQ277" s="51">
        <v>1.4026817481817872E-3</v>
      </c>
      <c r="BR277" s="51">
        <v>8.3245074743862937E-7</v>
      </c>
      <c r="BS277" s="369">
        <v>8.3740547302142991E-4</v>
      </c>
      <c r="BT277" s="369">
        <v>5.2154477729115145E-4</v>
      </c>
      <c r="BU277" s="369">
        <v>3.3479787994919328E-4</v>
      </c>
      <c r="BV277" s="369">
        <v>3.5948284952778883E-4</v>
      </c>
      <c r="BW277" s="369">
        <v>3.7846187125221352E-4</v>
      </c>
      <c r="BX277" s="369">
        <v>2.6162329522585922E-4</v>
      </c>
      <c r="BY277" s="369">
        <v>5.9619835197101748E-4</v>
      </c>
      <c r="BZ277" s="369">
        <v>4.3961798879092452E-4</v>
      </c>
      <c r="CA277" s="369">
        <v>7.9167199597883248E-4</v>
      </c>
      <c r="CB277" s="369">
        <v>4.7291324148269933E-4</v>
      </c>
      <c r="CC277" s="369">
        <v>5.1254370362726937E-4</v>
      </c>
      <c r="CD277" s="369">
        <v>4.7503419311178914E-4</v>
      </c>
      <c r="CE277" s="369">
        <v>7.8772931971363223E-4</v>
      </c>
      <c r="CF277" s="369">
        <v>9.5619540017146125E-4</v>
      </c>
      <c r="CG277" s="369">
        <v>4.6096068223667455E-4</v>
      </c>
      <c r="CH277" s="369">
        <v>3.0494053311844595E-4</v>
      </c>
      <c r="CI277" s="369">
        <v>1.0434318022334666E-3</v>
      </c>
      <c r="CJ277" s="369">
        <v>4.5523828135318533E-4</v>
      </c>
      <c r="CK277" s="369">
        <v>4.5306222141016094E-4</v>
      </c>
      <c r="CL277" s="369">
        <v>8.7714622320493834E-4</v>
      </c>
      <c r="CM277" s="369">
        <v>1.8121222734271566E-3</v>
      </c>
      <c r="CN277" s="369">
        <v>3.999789748498E-4</v>
      </c>
      <c r="CO277" s="369">
        <v>1.0860148564131099E-3</v>
      </c>
      <c r="CP277" s="369">
        <v>3.500851532563169E-4</v>
      </c>
      <c r="CQ277" s="369">
        <v>1.6381622102801395E-3</v>
      </c>
      <c r="CR277" s="369">
        <v>1.0716457693240623E-3</v>
      </c>
      <c r="CS277" s="369">
        <v>1.7213406433843662E-3</v>
      </c>
      <c r="CT277" s="369">
        <v>1.2461386646713318E-3</v>
      </c>
      <c r="CU277" s="369">
        <v>1.7336830061161904E-4</v>
      </c>
      <c r="CV277" s="369">
        <v>2.0600999413491299E-3</v>
      </c>
      <c r="CW277" s="369">
        <v>4.4510307558029939E-3</v>
      </c>
      <c r="CX277" s="369">
        <v>6.5894612273404915E-3</v>
      </c>
      <c r="CY277" s="369">
        <v>1.029745752118547E-3</v>
      </c>
      <c r="CZ277" s="369">
        <v>1.391577864662513E-3</v>
      </c>
      <c r="DA277" s="369">
        <v>7.1222239887722446E-7</v>
      </c>
      <c r="DB277" s="51">
        <v>8.2075111639960034E-4</v>
      </c>
      <c r="DC277" s="51">
        <v>5.3272746761777576E-4</v>
      </c>
      <c r="DD277" s="51">
        <v>3.3997964551953476E-4</v>
      </c>
      <c r="DE277" s="51">
        <v>3.5816933820573927E-4</v>
      </c>
      <c r="DF277" s="51">
        <v>3.8784135989996263E-4</v>
      </c>
      <c r="DG277" s="51">
        <v>2.5236335821717963E-4</v>
      </c>
      <c r="DH277" s="51">
        <v>5.9668882892571296E-4</v>
      </c>
      <c r="DI277" s="51">
        <v>4.7433186038453102E-4</v>
      </c>
      <c r="DJ277" s="51">
        <v>7.886354920959601E-4</v>
      </c>
      <c r="DK277" s="51">
        <v>4.8353709610098131E-4</v>
      </c>
      <c r="DL277" s="51">
        <v>4.9386183291343197E-4</v>
      </c>
      <c r="DM277" s="51">
        <v>4.6763348670969524E-4</v>
      </c>
      <c r="DN277" s="51">
        <v>7.4949673286008923E-4</v>
      </c>
      <c r="DO277" s="51">
        <v>9.406696774944955E-4</v>
      </c>
      <c r="DP277" s="51">
        <v>4.7169999457871307E-4</v>
      </c>
      <c r="DQ277" s="51">
        <v>3.1621036220365247E-4</v>
      </c>
      <c r="DR277" s="51">
        <v>1.0976494044097353E-3</v>
      </c>
      <c r="DS277" s="51">
        <v>4.3932029381822652E-4</v>
      </c>
      <c r="DT277" s="51">
        <v>4.8880088836057852E-4</v>
      </c>
      <c r="DU277" s="51">
        <v>8.3962149055262394E-4</v>
      </c>
      <c r="DV277" s="51">
        <v>1.8683569207528911E-3</v>
      </c>
      <c r="DW277" s="51">
        <v>4.1414667111206469E-4</v>
      </c>
      <c r="DX277" s="51">
        <v>1.0890869621129097E-3</v>
      </c>
      <c r="DY277" s="51">
        <v>3.2670153041546458E-4</v>
      </c>
      <c r="DZ277" s="51">
        <v>1.6800313512367324E-3</v>
      </c>
      <c r="EA277" s="51">
        <v>1.0460085894811071E-3</v>
      </c>
      <c r="EB277" s="51">
        <v>1.5657532228020646E-3</v>
      </c>
      <c r="EC277" s="51">
        <v>1.2711781946701623E-3</v>
      </c>
      <c r="ED277" s="51">
        <v>1.7856877705780194E-4</v>
      </c>
      <c r="EE277" s="51">
        <v>2.071902124157515E-3</v>
      </c>
      <c r="EF277" s="51">
        <v>4.4116782919478396E-3</v>
      </c>
      <c r="EG277" s="51">
        <v>6.4220298378375616E-3</v>
      </c>
      <c r="EH277" s="51">
        <v>1.0141868242335263E-3</v>
      </c>
      <c r="EI277" s="51">
        <v>1.3661856171113115E-3</v>
      </c>
      <c r="EJ277" s="51">
        <v>8.7296376343009823E-7</v>
      </c>
      <c r="EK277" s="369">
        <v>7.5138429973201093E-4</v>
      </c>
      <c r="EL277" s="369">
        <v>5.6210223246712452E-4</v>
      </c>
      <c r="EM277" s="369">
        <v>3.7973260029017263E-4</v>
      </c>
      <c r="EN277" s="369">
        <v>3.9099717562403259E-4</v>
      </c>
      <c r="EO277" s="369">
        <v>4.5349681302877035E-4</v>
      </c>
      <c r="EP277" s="369">
        <v>2.6997168207648544E-4</v>
      </c>
      <c r="EQ277" s="369">
        <v>6.4944805706032517E-4</v>
      </c>
      <c r="ER277" s="369">
        <v>4.8091523554672096E-4</v>
      </c>
      <c r="ES277" s="369">
        <v>8.7022707588104873E-4</v>
      </c>
      <c r="ET277" s="369">
        <v>5.4052473529346665E-4</v>
      </c>
      <c r="EU277" s="369">
        <v>5.417191279550274E-4</v>
      </c>
      <c r="EV277" s="369">
        <v>4.9099571691565557E-4</v>
      </c>
      <c r="EW277" s="369">
        <v>8.0811790865680758E-4</v>
      </c>
      <c r="EX277" s="369">
        <v>9.5530730610175654E-4</v>
      </c>
      <c r="EY277" s="369">
        <v>5.0819046271696863E-4</v>
      </c>
      <c r="EZ277" s="369">
        <v>3.5805773199812602E-4</v>
      </c>
      <c r="FA277" s="369">
        <v>9.4326358872735231E-4</v>
      </c>
      <c r="FB277" s="369">
        <v>4.2566270549492679E-4</v>
      </c>
      <c r="FC277" s="369">
        <v>5.0765117897607953E-4</v>
      </c>
      <c r="FD277" s="369">
        <v>8.187267294663108E-4</v>
      </c>
      <c r="FE277" s="369">
        <v>1.7664042123201184E-3</v>
      </c>
      <c r="FF277" s="369">
        <v>4.6157378559179952E-4</v>
      </c>
      <c r="FG277" s="369">
        <v>1.1257910652740807E-3</v>
      </c>
      <c r="FH277" s="369">
        <v>3.2377932441530224E-4</v>
      </c>
      <c r="FI277" s="369">
        <v>1.6979083276797723E-3</v>
      </c>
      <c r="FJ277" s="369">
        <v>1.0702886458115604E-3</v>
      </c>
      <c r="FK277" s="369">
        <v>1.5902208221188912E-3</v>
      </c>
      <c r="FL277" s="369">
        <v>1.2409169060704796E-3</v>
      </c>
      <c r="FM277" s="369">
        <v>1.9445720074742884E-4</v>
      </c>
      <c r="FN277" s="369">
        <v>2.1889099243520304E-3</v>
      </c>
      <c r="FO277" s="369">
        <v>4.4032391115282014E-3</v>
      </c>
      <c r="FP277" s="369">
        <v>6.6305460623417986E-3</v>
      </c>
      <c r="FQ277" s="369">
        <v>1.083332178508677E-3</v>
      </c>
      <c r="FR277" s="369">
        <v>1.4661059865655184E-3</v>
      </c>
      <c r="FS277" s="369">
        <v>9.2128713076839703E-7</v>
      </c>
      <c r="FT277" s="51">
        <v>6.4959190493349926E-4</v>
      </c>
      <c r="FU277" s="51">
        <v>4.7371301101431897E-4</v>
      </c>
      <c r="FV277" s="51">
        <v>4.5363404069482312E-4</v>
      </c>
      <c r="FW277" s="51">
        <v>4.2093746635513249E-4</v>
      </c>
      <c r="FX277" s="51">
        <v>4.3052641701997788E-4</v>
      </c>
      <c r="FY277" s="51">
        <v>3.4800899514081526E-4</v>
      </c>
      <c r="FZ277" s="51">
        <v>7.1702955747201321E-4</v>
      </c>
      <c r="GA277" s="51">
        <v>3.527649653891248E-4</v>
      </c>
      <c r="GB277" s="51">
        <v>9.423916015154684E-4</v>
      </c>
      <c r="GC277" s="51">
        <v>6.2196152467296618E-4</v>
      </c>
      <c r="GD277" s="51">
        <v>5.995093224963595E-4</v>
      </c>
      <c r="GE277" s="51">
        <v>6.1617341739092914E-4</v>
      </c>
      <c r="GF277" s="51">
        <v>8.0793838750896406E-4</v>
      </c>
      <c r="GG277" s="51">
        <v>8.4783803919167102E-4</v>
      </c>
      <c r="GH277" s="51">
        <v>7.6192027873214665E-4</v>
      </c>
      <c r="GI277" s="51">
        <v>4.4284877852584007E-4</v>
      </c>
      <c r="GJ277" s="51">
        <v>9.8223717438303639E-4</v>
      </c>
      <c r="GK277" s="51">
        <v>4.8813341108475177E-4</v>
      </c>
      <c r="GL277" s="51">
        <v>7.2722869024455922E-4</v>
      </c>
      <c r="GM277" s="51">
        <v>8.3636989601998575E-4</v>
      </c>
      <c r="GN277" s="51">
        <v>1.7562767099848936E-3</v>
      </c>
      <c r="GO277" s="51">
        <v>5.3326809182486948E-4</v>
      </c>
      <c r="GP277" s="51">
        <v>1.1851966411503684E-3</v>
      </c>
      <c r="GQ277" s="51">
        <v>3.7119151169322169E-4</v>
      </c>
      <c r="GR277" s="51">
        <v>1.6590581141453775E-3</v>
      </c>
      <c r="GS277" s="51">
        <v>1.1482420187178383E-3</v>
      </c>
      <c r="GT277" s="51">
        <v>1.5315569639744713E-3</v>
      </c>
      <c r="GU277" s="51">
        <v>1.2481144082287308E-3</v>
      </c>
      <c r="GV277" s="51">
        <v>2.8926981478226497E-4</v>
      </c>
      <c r="GW277" s="51">
        <v>2.34722541269338E-3</v>
      </c>
      <c r="GX277" s="51">
        <v>4.4626558057648267E-3</v>
      </c>
      <c r="GY277" s="51">
        <v>9.563999796724322E-3</v>
      </c>
      <c r="GZ277" s="51">
        <v>1.0928558052560738E-3</v>
      </c>
      <c r="HA277" s="51">
        <v>1.5956294994432859E-3</v>
      </c>
      <c r="HB277" s="51">
        <v>3.0456689768467382E-6</v>
      </c>
      <c r="HC277" s="369">
        <v>5.870644404644145E-4</v>
      </c>
      <c r="HD277" s="369">
        <v>4.708942943490354E-4</v>
      </c>
      <c r="HE277" s="369">
        <v>4.739127468532606E-4</v>
      </c>
      <c r="HF277" s="369">
        <v>4.5610832236851284E-4</v>
      </c>
      <c r="HG277" s="369">
        <v>4.8033714316931891E-4</v>
      </c>
      <c r="HH277" s="369">
        <v>3.8659758399309631E-4</v>
      </c>
      <c r="HI277" s="369">
        <v>7.7220402581382349E-4</v>
      </c>
      <c r="HJ277" s="369">
        <v>4.0087566061736715E-4</v>
      </c>
      <c r="HK277" s="369">
        <v>9.1004956718089937E-4</v>
      </c>
      <c r="HL277" s="369">
        <v>6.7013745028641288E-4</v>
      </c>
      <c r="HM277" s="369">
        <v>6.2091280198383854E-4</v>
      </c>
      <c r="HN277" s="369">
        <v>6.4211899799511093E-4</v>
      </c>
      <c r="HO277" s="369">
        <v>8.5499004315403636E-4</v>
      </c>
      <c r="HP277" s="369">
        <v>8.8681566050512152E-4</v>
      </c>
      <c r="HQ277" s="369">
        <v>7.1529652941385729E-4</v>
      </c>
      <c r="HR277" s="369">
        <v>4.7714332663637547E-4</v>
      </c>
      <c r="HS277" s="369">
        <v>1.0907990232405897E-3</v>
      </c>
      <c r="HT277" s="369">
        <v>5.0959790230944773E-4</v>
      </c>
      <c r="HU277" s="369">
        <v>8.0097093296686362E-4</v>
      </c>
      <c r="HV277" s="369">
        <v>7.7876760834159941E-4</v>
      </c>
      <c r="HW277" s="369">
        <v>1.4651934935655338E-3</v>
      </c>
      <c r="HX277" s="369">
        <v>5.6670428850644054E-4</v>
      </c>
      <c r="HY277" s="369">
        <v>1.1432382141810904E-3</v>
      </c>
      <c r="HZ277" s="369">
        <v>4.3977977052517622E-4</v>
      </c>
      <c r="IA277" s="369">
        <v>1.8828575781622866E-3</v>
      </c>
      <c r="IB277" s="369">
        <v>1.1714124206241969E-3</v>
      </c>
      <c r="IC277" s="369">
        <v>1.6169777622330849E-3</v>
      </c>
      <c r="ID277" s="369">
        <v>1.2774962543803487E-3</v>
      </c>
      <c r="IE277" s="369">
        <v>2.9689407884022576E-4</v>
      </c>
      <c r="IF277" s="369">
        <v>2.2885183415715001E-3</v>
      </c>
      <c r="IG277" s="369">
        <v>4.3834540740659688E-3</v>
      </c>
      <c r="IH277" s="369">
        <v>1.0675691803439845E-2</v>
      </c>
      <c r="II277" s="369">
        <v>1.135984539529378E-3</v>
      </c>
      <c r="IJ277" s="369">
        <v>1.5840497358094615E-3</v>
      </c>
      <c r="IK277" s="369">
        <v>4.0013489670798341E-6</v>
      </c>
      <c r="IL277" s="51">
        <v>5.0779278388153593E-4</v>
      </c>
      <c r="IM277" s="51">
        <v>4.5076102153440175E-4</v>
      </c>
      <c r="IN277" s="51">
        <v>4.6453239005940473E-4</v>
      </c>
      <c r="IO277" s="51">
        <v>4.4240125450541174E-4</v>
      </c>
      <c r="IP277" s="51">
        <v>4.7920993555545442E-4</v>
      </c>
      <c r="IQ277" s="51">
        <v>3.9711280634688984E-4</v>
      </c>
      <c r="IR277" s="51">
        <v>6.7788187710446737E-4</v>
      </c>
      <c r="IS277" s="51">
        <v>3.988944496870143E-4</v>
      </c>
      <c r="IT277" s="51">
        <v>9.9641342129992662E-4</v>
      </c>
      <c r="IU277" s="51">
        <v>6.6965141949497039E-4</v>
      </c>
      <c r="IV277" s="51">
        <v>6.9138231011008024E-4</v>
      </c>
      <c r="IW277" s="51">
        <v>6.320048013415847E-4</v>
      </c>
      <c r="IX277" s="51">
        <v>8.9512521926558277E-4</v>
      </c>
      <c r="IY277" s="51">
        <v>8.2870718987988355E-4</v>
      </c>
      <c r="IZ277" s="51">
        <v>7.1518265248834024E-4</v>
      </c>
      <c r="JA277" s="51">
        <v>4.453447189773801E-4</v>
      </c>
      <c r="JB277" s="51">
        <v>8.0641423053874042E-4</v>
      </c>
      <c r="JC277" s="51">
        <v>4.8902725233332888E-4</v>
      </c>
      <c r="JD277" s="51">
        <v>8.1121176159031235E-4</v>
      </c>
      <c r="JE277" s="51">
        <v>7.4152828584397033E-4</v>
      </c>
      <c r="JF277" s="51">
        <v>1.0339353054240653E-3</v>
      </c>
      <c r="JG277" s="51">
        <v>5.8526264100558706E-4</v>
      </c>
      <c r="JH277" s="51">
        <v>1.1422973917062256E-3</v>
      </c>
      <c r="JI277" s="51">
        <v>3.7570167878983932E-4</v>
      </c>
      <c r="JJ277" s="51">
        <v>1.8858601874497806E-3</v>
      </c>
      <c r="JK277" s="51">
        <v>1.1822937924838518E-3</v>
      </c>
      <c r="JL277" s="51">
        <v>1.522827674297507E-3</v>
      </c>
      <c r="JM277" s="51">
        <v>1.195730977005894E-3</v>
      </c>
      <c r="JN277" s="51">
        <v>2.9859210394552778E-4</v>
      </c>
      <c r="JO277" s="51">
        <v>2.3279722998839347E-3</v>
      </c>
      <c r="JP277" s="51">
        <v>4.1280417330877605E-3</v>
      </c>
      <c r="JQ277" s="51">
        <v>1.1932591545363446E-2</v>
      </c>
      <c r="JR277" s="51">
        <v>1.087342331135282E-3</v>
      </c>
      <c r="JS277" s="51">
        <v>1.5853739570195926E-3</v>
      </c>
      <c r="JT277" s="51">
        <v>5.0528799735749393E-6</v>
      </c>
      <c r="JU277" s="369">
        <v>5.1310975788458125E-4</v>
      </c>
      <c r="JV277" s="369">
        <v>4.2577906339555594E-4</v>
      </c>
      <c r="JW277" s="369">
        <v>4.7313608504020115E-4</v>
      </c>
      <c r="JX277" s="369">
        <v>4.2424395712266447E-4</v>
      </c>
      <c r="JY277" s="369">
        <v>4.8811716520010429E-4</v>
      </c>
      <c r="JZ277" s="369">
        <v>3.9590768634852177E-4</v>
      </c>
      <c r="KA277" s="369">
        <v>6.8456819781613748E-4</v>
      </c>
      <c r="KB277" s="369">
        <v>3.7178444005902709E-4</v>
      </c>
      <c r="KC277" s="369">
        <v>9.7441998850765282E-4</v>
      </c>
      <c r="KD277" s="369">
        <v>6.7885436530336905E-4</v>
      </c>
      <c r="KE277" s="369">
        <v>7.0274955017241274E-4</v>
      </c>
      <c r="KF277" s="369">
        <v>6.3474537757354874E-4</v>
      </c>
      <c r="KG277" s="369">
        <v>8.318450911668023E-4</v>
      </c>
      <c r="KH277" s="369">
        <v>7.6351428861324438E-4</v>
      </c>
      <c r="KI277" s="369">
        <v>6.702913704069583E-4</v>
      </c>
      <c r="KJ277" s="369">
        <v>4.55482991473846E-4</v>
      </c>
      <c r="KK277" s="369">
        <v>7.7186375800122615E-4</v>
      </c>
      <c r="KL277" s="369">
        <v>5.0651588235156011E-4</v>
      </c>
      <c r="KM277" s="369">
        <v>8.1349203802499415E-4</v>
      </c>
      <c r="KN277" s="369">
        <v>7.5165473044388272E-4</v>
      </c>
      <c r="KO277" s="369">
        <v>9.6000479461613947E-4</v>
      </c>
      <c r="KP277" s="369">
        <v>5.960172993301026E-4</v>
      </c>
      <c r="KQ277" s="369">
        <v>1.1136000603643472E-3</v>
      </c>
      <c r="KR277" s="369">
        <v>3.901442710887126E-4</v>
      </c>
      <c r="KS277" s="369">
        <v>2.004045358327411E-3</v>
      </c>
      <c r="KT277" s="369">
        <v>1.223123227691639E-3</v>
      </c>
      <c r="KU277" s="369">
        <v>1.6312312585409882E-3</v>
      </c>
      <c r="KV277" s="369">
        <v>1.2107163779371188E-3</v>
      </c>
      <c r="KW277" s="369">
        <v>3.0870808524677349E-4</v>
      </c>
      <c r="KX277" s="369">
        <v>2.2853988937593613E-3</v>
      </c>
      <c r="KY277" s="369">
        <v>4.2832686543978022E-3</v>
      </c>
      <c r="KZ277" s="369">
        <v>1.1610116005418725E-2</v>
      </c>
      <c r="LA277" s="369">
        <v>1.1445061886755108E-3</v>
      </c>
      <c r="LB277" s="369">
        <v>1.5744547834613252E-3</v>
      </c>
      <c r="LC277" s="369">
        <v>3.2731568861533023E-6</v>
      </c>
      <c r="LD277" s="51">
        <v>5.5646281618739499E-4</v>
      </c>
      <c r="LE277" s="51">
        <v>4.4773121603149118E-4</v>
      </c>
      <c r="LF277" s="51">
        <v>4.7205027410066177E-4</v>
      </c>
      <c r="LG277" s="51">
        <v>4.0069314801344192E-4</v>
      </c>
      <c r="LH277" s="51">
        <v>5.0189131686836225E-4</v>
      </c>
      <c r="LI277" s="51">
        <v>3.7992512495231811E-4</v>
      </c>
      <c r="LJ277" s="51">
        <v>6.429132654526945E-4</v>
      </c>
      <c r="LK277" s="51">
        <v>3.4117959422711938E-4</v>
      </c>
      <c r="LL277" s="51">
        <v>9.2246977900632579E-4</v>
      </c>
      <c r="LM277" s="51">
        <v>6.5994526600400734E-4</v>
      </c>
      <c r="LN277" s="51">
        <v>6.075194442857454E-4</v>
      </c>
      <c r="LO277" s="51">
        <v>5.9908631791692995E-4</v>
      </c>
      <c r="LP277" s="51">
        <v>8.1848468962797524E-4</v>
      </c>
      <c r="LQ277" s="51">
        <v>7.1090443062236334E-4</v>
      </c>
      <c r="LR277" s="51">
        <v>7.1614063908022958E-4</v>
      </c>
      <c r="LS277" s="51">
        <v>4.4560242631046416E-4</v>
      </c>
      <c r="LT277" s="51">
        <v>7.7790646426329608E-4</v>
      </c>
      <c r="LU277" s="51">
        <v>5.1921315137026206E-4</v>
      </c>
      <c r="LV277" s="51">
        <v>8.012089406031612E-4</v>
      </c>
      <c r="LW277" s="51">
        <v>8.5300230167066388E-4</v>
      </c>
      <c r="LX277" s="51">
        <v>9.5505072439314197E-4</v>
      </c>
      <c r="LY277" s="51">
        <v>6.177860496920551E-4</v>
      </c>
      <c r="LZ277" s="51">
        <v>1.1391399161114959E-3</v>
      </c>
      <c r="MA277" s="51">
        <v>3.5122389391779597E-4</v>
      </c>
      <c r="MB277" s="51">
        <v>1.9510039728296922E-3</v>
      </c>
      <c r="MC277" s="51">
        <v>1.2603717117071573E-3</v>
      </c>
      <c r="MD277" s="51">
        <v>1.6898981818458533E-3</v>
      </c>
      <c r="ME277" s="51">
        <v>1.2088849243955849E-3</v>
      </c>
      <c r="MF277" s="51">
        <v>3.1785382480895756E-4</v>
      </c>
      <c r="MG277" s="51">
        <v>2.4315381275356865E-3</v>
      </c>
      <c r="MH277" s="51">
        <v>4.5261273039991475E-3</v>
      </c>
      <c r="MI277" s="51">
        <v>1.3493987266902655E-2</v>
      </c>
      <c r="MJ277" s="51">
        <v>1.2164051214901207E-3</v>
      </c>
      <c r="MK277" s="51">
        <v>1.6558380691351021E-3</v>
      </c>
      <c r="ML277" s="51">
        <v>1.0141301721817917E-5</v>
      </c>
      <c r="MM277" s="369">
        <v>7.353560802494057E-4</v>
      </c>
      <c r="MN277" s="369">
        <v>4.1094558522690244E-4</v>
      </c>
      <c r="MO277" s="369">
        <v>4.4011717557907446E-4</v>
      </c>
      <c r="MP277" s="369">
        <v>3.6950430727991624E-4</v>
      </c>
      <c r="MQ277" s="369">
        <v>4.4529253169909487E-4</v>
      </c>
      <c r="MR277" s="369">
        <v>3.5344892258122991E-4</v>
      </c>
      <c r="MS277" s="369">
        <v>5.5425091972260228E-4</v>
      </c>
      <c r="MT277" s="369">
        <v>3.116031304291121E-4</v>
      </c>
      <c r="MU277" s="369">
        <v>9.133166590436563E-4</v>
      </c>
      <c r="MV277" s="369">
        <v>5.9708658185347722E-4</v>
      </c>
      <c r="MW277" s="369">
        <v>5.4528069444816768E-4</v>
      </c>
      <c r="MX277" s="369">
        <v>5.5082402507267104E-4</v>
      </c>
      <c r="MY277" s="369">
        <v>7.5988724375154499E-4</v>
      </c>
      <c r="MZ277" s="369">
        <v>6.4852850357034503E-4</v>
      </c>
      <c r="NA277" s="369">
        <v>7.0322142842211687E-4</v>
      </c>
      <c r="NB277" s="369">
        <v>4.2132550215932986E-4</v>
      </c>
      <c r="NC277" s="369">
        <v>7.127776269303677E-4</v>
      </c>
      <c r="ND277" s="369">
        <v>4.8185136607317562E-4</v>
      </c>
      <c r="NE277" s="369">
        <v>7.8428807766820331E-4</v>
      </c>
      <c r="NF277" s="369">
        <v>8.4419793383090646E-4</v>
      </c>
      <c r="NG277" s="369">
        <v>1.040811004117495E-3</v>
      </c>
      <c r="NH277" s="369">
        <v>6.1568211370093234E-4</v>
      </c>
      <c r="NI277" s="369">
        <v>1.0824613724344794E-3</v>
      </c>
      <c r="NJ277" s="369">
        <v>3.1714675256528724E-4</v>
      </c>
      <c r="NK277" s="369">
        <v>1.9067484507075858E-3</v>
      </c>
      <c r="NL277" s="369">
        <v>1.1768852084419414E-3</v>
      </c>
      <c r="NM277" s="369">
        <v>1.4596947361556101E-3</v>
      </c>
      <c r="NN277" s="369">
        <v>1.2360119605023397E-3</v>
      </c>
      <c r="NO277" s="369">
        <v>2.9641428418851056E-4</v>
      </c>
      <c r="NP277" s="369">
        <v>2.5053763793111074E-3</v>
      </c>
      <c r="NQ277" s="369">
        <v>4.6207430631741509E-3</v>
      </c>
      <c r="NR277" s="369">
        <v>1.3781720742937693E-2</v>
      </c>
      <c r="NS277" s="369">
        <v>1.4403536451752642E-3</v>
      </c>
      <c r="NT277" s="369">
        <v>1.599842855792243E-3</v>
      </c>
      <c r="NU277" s="369">
        <v>1.2074316685444922E-5</v>
      </c>
      <c r="NV277" s="51">
        <v>5.2312373508907263E-4</v>
      </c>
      <c r="NW277" s="51">
        <v>4.0567718577160888E-4</v>
      </c>
      <c r="NX277" s="51">
        <v>4.2346118839601665E-4</v>
      </c>
      <c r="NY277" s="51">
        <v>3.2774506376007274E-4</v>
      </c>
      <c r="NZ277" s="51">
        <v>3.9798270030332972E-4</v>
      </c>
      <c r="OA277" s="51">
        <v>3.456937822284786E-4</v>
      </c>
      <c r="OB277" s="51">
        <v>5.5625110880933623E-4</v>
      </c>
      <c r="OC277" s="51">
        <v>3.4930012439261527E-4</v>
      </c>
      <c r="OD277" s="51">
        <v>8.4971698326824713E-4</v>
      </c>
      <c r="OE277" s="51">
        <v>5.6430287075416401E-4</v>
      </c>
      <c r="OF277" s="51">
        <v>5.2654728571384607E-4</v>
      </c>
      <c r="OG277" s="51">
        <v>5.07992228932016E-4</v>
      </c>
      <c r="OH277" s="51">
        <v>7.4315255537328996E-4</v>
      </c>
      <c r="OI277" s="51">
        <v>6.006370921632344E-4</v>
      </c>
      <c r="OJ277" s="51">
        <v>7.2855267121775969E-4</v>
      </c>
      <c r="OK277" s="51">
        <v>4.0484869694599584E-4</v>
      </c>
      <c r="OL277" s="51">
        <v>6.5876433382905148E-4</v>
      </c>
      <c r="OM277" s="51">
        <v>4.8371211881105964E-4</v>
      </c>
      <c r="ON277" s="51">
        <v>8.0395466076527773E-4</v>
      </c>
      <c r="OO277" s="51">
        <v>7.5821011079084161E-4</v>
      </c>
      <c r="OP277" s="51">
        <v>1.2900352561374109E-3</v>
      </c>
      <c r="OQ277" s="51">
        <v>6.0197277050319216E-4</v>
      </c>
      <c r="OR277" s="51">
        <v>1.0192378042423382E-3</v>
      </c>
      <c r="OS277" s="51">
        <v>3.1286389957670206E-4</v>
      </c>
      <c r="OT277" s="51">
        <v>1.9864750332938895E-3</v>
      </c>
      <c r="OU277" s="51">
        <v>1.1490244326177916E-3</v>
      </c>
      <c r="OV277" s="51">
        <v>1.457710863648149E-3</v>
      </c>
      <c r="OW277" s="51">
        <v>1.2009218853163848E-3</v>
      </c>
      <c r="OX277" s="51">
        <v>2.9595299077636133E-4</v>
      </c>
      <c r="OY277" s="51">
        <v>2.2599992698927938E-3</v>
      </c>
      <c r="OZ277" s="51">
        <v>4.2594520124753163E-3</v>
      </c>
      <c r="PA277" s="51">
        <v>1.4106793330115873E-2</v>
      </c>
      <c r="PB277" s="51">
        <v>1.4403616993203115E-3</v>
      </c>
      <c r="PC277" s="51">
        <v>1.602183575396574E-3</v>
      </c>
      <c r="PD277" s="51">
        <v>8.0274573227945438E-6</v>
      </c>
      <c r="PE277" s="369">
        <v>5.2082662754745861E-4</v>
      </c>
      <c r="PF277" s="369">
        <v>3.880924735821952E-4</v>
      </c>
      <c r="PG277" s="369">
        <v>4.0624816817661673E-4</v>
      </c>
      <c r="PH277" s="369">
        <v>3.0673846611492566E-4</v>
      </c>
      <c r="PI277" s="369">
        <v>3.5651846491344585E-4</v>
      </c>
      <c r="PJ277" s="369">
        <v>3.3734370909437229E-4</v>
      </c>
      <c r="PK277" s="369">
        <v>5.1748911707363485E-4</v>
      </c>
      <c r="PL277" s="369">
        <v>3.6825035467292924E-4</v>
      </c>
      <c r="PM277" s="369">
        <v>8.555816572513033E-4</v>
      </c>
      <c r="PN277" s="369">
        <v>5.3343968217621788E-4</v>
      </c>
      <c r="PO277" s="369">
        <v>4.8810565646506738E-4</v>
      </c>
      <c r="PP277" s="369">
        <v>4.7832705698044013E-4</v>
      </c>
      <c r="PQ277" s="369">
        <v>6.9052231405204029E-4</v>
      </c>
      <c r="PR277" s="369">
        <v>5.4311469136145228E-4</v>
      </c>
      <c r="PS277" s="369">
        <v>6.7277625259642493E-4</v>
      </c>
      <c r="PT277" s="369">
        <v>3.8428525109714215E-4</v>
      </c>
      <c r="PU277" s="369">
        <v>6.5239951463416266E-4</v>
      </c>
      <c r="PV277" s="369">
        <v>4.6282979879045034E-4</v>
      </c>
      <c r="PW277" s="369">
        <v>7.8504518644842999E-4</v>
      </c>
      <c r="PX277" s="369">
        <v>7.2823570550264289E-4</v>
      </c>
      <c r="PY277" s="369">
        <v>1.0234620911152054E-3</v>
      </c>
      <c r="PZ277" s="369">
        <v>5.7630722301110933E-4</v>
      </c>
      <c r="QA277" s="369">
        <v>9.6573529254655665E-4</v>
      </c>
      <c r="QB277" s="369">
        <v>2.7147015365424758E-4</v>
      </c>
      <c r="QC277" s="369">
        <v>1.9609018429440532E-3</v>
      </c>
      <c r="QD277" s="369">
        <v>1.1864805457225994E-3</v>
      </c>
      <c r="QE277" s="369">
        <v>1.3982576667310148E-3</v>
      </c>
      <c r="QF277" s="369">
        <v>1.2108205815992989E-3</v>
      </c>
      <c r="QG277" s="369">
        <v>3.1061731186390158E-4</v>
      </c>
      <c r="QH277" s="369">
        <v>2.3190818541154756E-3</v>
      </c>
      <c r="QI277" s="369">
        <v>4.0341790779142468E-3</v>
      </c>
      <c r="QJ277" s="369">
        <v>1.5200810437059242E-2</v>
      </c>
      <c r="QK277" s="369">
        <v>1.4058250003556364E-3</v>
      </c>
      <c r="QL277" s="369">
        <v>1.5882254037057919E-3</v>
      </c>
      <c r="QM277" s="369">
        <v>1.1841418008717535E-5</v>
      </c>
      <c r="QN277" s="51">
        <v>5.4134965010042314E-4</v>
      </c>
      <c r="QO277" s="51">
        <v>3.3515075000377853E-4</v>
      </c>
      <c r="QP277" s="51">
        <v>4.0149371553882887E-4</v>
      </c>
      <c r="QQ277" s="51">
        <v>3.0079821281551664E-4</v>
      </c>
      <c r="QR277" s="51">
        <v>3.4469872068381118E-4</v>
      </c>
      <c r="QS277" s="51">
        <v>3.2890688572632709E-4</v>
      </c>
      <c r="QT277" s="51">
        <v>5.0809620478229755E-4</v>
      </c>
      <c r="QU277" s="51">
        <v>3.3782404951275958E-4</v>
      </c>
      <c r="QV277" s="51">
        <v>8.4428835217385822E-4</v>
      </c>
      <c r="QW277" s="51">
        <v>5.3631784302645433E-4</v>
      </c>
      <c r="QX277" s="51">
        <v>4.8254013056429098E-4</v>
      </c>
      <c r="QY277" s="51">
        <v>4.7214441435588399E-4</v>
      </c>
      <c r="QZ277" s="51">
        <v>6.8437211693301117E-4</v>
      </c>
      <c r="RA277" s="51">
        <v>5.0928600776082428E-4</v>
      </c>
      <c r="RB277" s="51">
        <v>6.7623128728894828E-4</v>
      </c>
      <c r="RC277" s="51">
        <v>3.8095829728006551E-4</v>
      </c>
      <c r="RD277" s="51">
        <v>5.8828216145818762E-4</v>
      </c>
      <c r="RE277" s="51">
        <v>4.5796690971318925E-4</v>
      </c>
      <c r="RF277" s="51">
        <v>7.6579676088821367E-4</v>
      </c>
      <c r="RG277" s="51">
        <v>7.3324752763657985E-4</v>
      </c>
      <c r="RH277" s="51">
        <v>1.0952931145988018E-3</v>
      </c>
      <c r="RI277" s="51">
        <v>5.6134181999863727E-4</v>
      </c>
      <c r="RJ277" s="51">
        <v>9.2863938290079092E-4</v>
      </c>
      <c r="RK277" s="51">
        <v>2.6303736606382512E-4</v>
      </c>
      <c r="RL277" s="51">
        <v>2.0564538284820193E-3</v>
      </c>
      <c r="RM277" s="51">
        <v>1.139963526094449E-3</v>
      </c>
      <c r="RN277" s="51">
        <v>1.2576874692303186E-3</v>
      </c>
      <c r="RO277" s="51">
        <v>1.2139177582359178E-3</v>
      </c>
      <c r="RP277" s="51">
        <v>2.8684369672134962E-4</v>
      </c>
      <c r="RQ277" s="51">
        <v>2.1720846180715483E-3</v>
      </c>
      <c r="RR277" s="51">
        <v>4.0562094826354341E-3</v>
      </c>
      <c r="RS277" s="51">
        <v>1.506327664654681E-2</v>
      </c>
      <c r="RT277" s="51">
        <v>1.3711148121527371E-3</v>
      </c>
      <c r="RU277" s="51">
        <v>1.6586215234422681E-3</v>
      </c>
      <c r="RV277" s="51">
        <v>6.7097076420376344E-6</v>
      </c>
      <c r="RW277" s="369">
        <v>5.4781454314103278E-4</v>
      </c>
      <c r="RX277" s="369">
        <v>4.0565989599967105E-4</v>
      </c>
      <c r="RY277" s="369">
        <v>3.8745040925370185E-4</v>
      </c>
      <c r="RZ277" s="369">
        <v>2.8147735770986718E-4</v>
      </c>
      <c r="SA277" s="369">
        <v>3.2137108563845773E-4</v>
      </c>
      <c r="SB277" s="369">
        <v>3.1015700988282815E-4</v>
      </c>
      <c r="SC277" s="369">
        <v>5.1622703808655275E-4</v>
      </c>
      <c r="SD277" s="369">
        <v>4.3618600642517352E-4</v>
      </c>
      <c r="SE277" s="369">
        <v>7.8791923040005796E-4</v>
      </c>
      <c r="SF277" s="369">
        <v>4.9895241937371511E-4</v>
      </c>
      <c r="SG277" s="369">
        <v>4.6994009601986487E-4</v>
      </c>
      <c r="SH277" s="369">
        <v>4.4619496266435412E-4</v>
      </c>
      <c r="SI277" s="369">
        <v>7.0942980260098624E-4</v>
      </c>
      <c r="SJ277" s="369">
        <v>4.9528708899855263E-4</v>
      </c>
      <c r="SK277" s="369">
        <v>6.2277722731820856E-4</v>
      </c>
      <c r="SL277" s="369">
        <v>3.5362510890213307E-4</v>
      </c>
      <c r="SM277" s="369">
        <v>5.9895776185323469E-4</v>
      </c>
      <c r="SN277" s="369">
        <v>4.7391636769709538E-4</v>
      </c>
      <c r="SO277" s="369">
        <v>7.7821693089774623E-4</v>
      </c>
      <c r="SP277" s="369">
        <v>7.3707002282921317E-4</v>
      </c>
      <c r="SQ277" s="369">
        <v>1.2449905825255376E-3</v>
      </c>
      <c r="SR277" s="369">
        <v>5.7016792013974543E-4</v>
      </c>
      <c r="SS277" s="369">
        <v>9.1802706812303062E-4</v>
      </c>
      <c r="ST277" s="369">
        <v>2.812411539572384E-4</v>
      </c>
      <c r="SU277" s="369">
        <v>2.1027183983402509E-3</v>
      </c>
      <c r="SV277" s="369">
        <v>1.0788968859142779E-3</v>
      </c>
      <c r="SW277" s="369">
        <v>1.1808571108032698E-3</v>
      </c>
      <c r="SX277" s="369">
        <v>1.1935409031403777E-3</v>
      </c>
      <c r="SY277" s="369">
        <v>2.7129376493985916E-4</v>
      </c>
      <c r="SZ277" s="369">
        <v>2.1932210005913737E-3</v>
      </c>
      <c r="TA277" s="369">
        <v>4.2954710246957822E-3</v>
      </c>
      <c r="TB277" s="369">
        <v>1.6088321161996356E-2</v>
      </c>
      <c r="TC277" s="369">
        <v>1.2984960635958709E-3</v>
      </c>
      <c r="TD277" s="369">
        <v>1.5933856545189968E-3</v>
      </c>
      <c r="TE277" s="369">
        <v>9.5474539838234855E-6</v>
      </c>
    </row>
    <row r="278" spans="1:525" x14ac:dyDescent="0.3">
      <c r="A278" s="369">
        <v>1.8559113781188453E-3</v>
      </c>
      <c r="B278" s="369">
        <v>4.1615098849914165E-4</v>
      </c>
      <c r="C278" s="369">
        <v>3.4455011210518185E-4</v>
      </c>
      <c r="D278" s="369">
        <v>3.9689110277655801E-4</v>
      </c>
      <c r="E278" s="369">
        <v>3.7463415753069025E-4</v>
      </c>
      <c r="F278" s="369">
        <v>3.3575002709147403E-4</v>
      </c>
      <c r="G278" s="369">
        <v>3.7233413779698871E-4</v>
      </c>
      <c r="H278" s="369">
        <v>1.8368751989318965E-4</v>
      </c>
      <c r="I278" s="369">
        <v>4.0659248277016716E-4</v>
      </c>
      <c r="J278" s="369">
        <v>3.574813881836959E-4</v>
      </c>
      <c r="K278" s="369">
        <v>4.1687136454121376E-4</v>
      </c>
      <c r="L278" s="369">
        <v>3.2925363436715657E-4</v>
      </c>
      <c r="M278" s="369">
        <v>4.5999106946016053E-4</v>
      </c>
      <c r="N278" s="369">
        <v>4.3618318542256742E-4</v>
      </c>
      <c r="O278" s="369">
        <v>2.4923701054295065E-4</v>
      </c>
      <c r="P278" s="369">
        <v>4.3750013484376827E-4</v>
      </c>
      <c r="Q278" s="369">
        <v>3.267078016411168E-4</v>
      </c>
      <c r="R278" s="369">
        <v>4.6700640558178789E-4</v>
      </c>
      <c r="S278" s="369">
        <v>4.5803144845710312E-4</v>
      </c>
      <c r="T278" s="369">
        <v>6.4653955982517451E-4</v>
      </c>
      <c r="U278" s="369">
        <v>4.4992689097753005E-4</v>
      </c>
      <c r="V278" s="369">
        <v>9.7128657577725598E-4</v>
      </c>
      <c r="W278" s="369">
        <v>6.5839218922780134E-4</v>
      </c>
      <c r="X278" s="369">
        <v>8.3034136946943937E-4</v>
      </c>
      <c r="Y278" s="369">
        <v>5.029661512032939E-4</v>
      </c>
      <c r="Z278" s="369">
        <v>5.6018285801637572E-4</v>
      </c>
      <c r="AA278" s="369">
        <v>4.8800335280381636E-4</v>
      </c>
      <c r="AB278" s="369">
        <v>5.3499962844088807E-4</v>
      </c>
      <c r="AC278" s="369">
        <v>8.4070745031176279E-5</v>
      </c>
      <c r="AD278" s="369">
        <v>6.1465147512654501E-4</v>
      </c>
      <c r="AE278" s="369">
        <v>6.1658436345949919E-3</v>
      </c>
      <c r="AF278" s="369">
        <v>1.3798565279573344E-3</v>
      </c>
      <c r="AG278" s="369">
        <v>2.039545634370581E-2</v>
      </c>
      <c r="AH278" s="369">
        <v>1.3936028253342064E-3</v>
      </c>
      <c r="AI278" s="369">
        <v>6.5320686539527515E-8</v>
      </c>
      <c r="AJ278" s="51">
        <v>2.0286937105787103E-3</v>
      </c>
      <c r="AK278" s="51">
        <v>3.9345099192118082E-4</v>
      </c>
      <c r="AL278" s="51">
        <v>3.8797754712998207E-4</v>
      </c>
      <c r="AM278" s="51">
        <v>4.2793132097299091E-4</v>
      </c>
      <c r="AN278" s="51">
        <v>3.9300187649631382E-4</v>
      </c>
      <c r="AO278" s="51">
        <v>3.7081513913333824E-4</v>
      </c>
      <c r="AP278" s="51">
        <v>4.219591358675026E-4</v>
      </c>
      <c r="AQ278" s="51">
        <v>1.9374033667406937E-4</v>
      </c>
      <c r="AR278" s="51">
        <v>4.3326442177831859E-4</v>
      </c>
      <c r="AS278" s="51">
        <v>3.8575807439061437E-4</v>
      </c>
      <c r="AT278" s="51">
        <v>4.3533126853590376E-4</v>
      </c>
      <c r="AU278" s="51">
        <v>3.6206290321709922E-4</v>
      </c>
      <c r="AV278" s="51">
        <v>5.1512016476239707E-4</v>
      </c>
      <c r="AW278" s="51">
        <v>4.5114934616886958E-4</v>
      </c>
      <c r="AX278" s="51">
        <v>2.959700655051684E-4</v>
      </c>
      <c r="AY278" s="51">
        <v>5.0840874193182166E-4</v>
      </c>
      <c r="AZ278" s="51">
        <v>4.1175360519906512E-4</v>
      </c>
      <c r="BA278" s="51">
        <v>5.2090538422322854E-4</v>
      </c>
      <c r="BB278" s="51">
        <v>5.2136074017143728E-4</v>
      </c>
      <c r="BC278" s="51">
        <v>6.6402032220773649E-4</v>
      </c>
      <c r="BD278" s="51">
        <v>4.7123053605796435E-4</v>
      </c>
      <c r="BE278" s="51">
        <v>1.0167001071491497E-3</v>
      </c>
      <c r="BF278" s="51">
        <v>6.8820331981800668E-4</v>
      </c>
      <c r="BG278" s="51">
        <v>9.1004671580457541E-4</v>
      </c>
      <c r="BH278" s="51">
        <v>5.6258863896713077E-4</v>
      </c>
      <c r="BI278" s="51">
        <v>6.8519991964468608E-4</v>
      </c>
      <c r="BJ278" s="51">
        <v>7.7581909178776648E-4</v>
      </c>
      <c r="BK278" s="51">
        <v>6.0424070120211853E-4</v>
      </c>
      <c r="BL278" s="51">
        <v>1.0022160233171218E-4</v>
      </c>
      <c r="BM278" s="51">
        <v>7.8510972600674624E-4</v>
      </c>
      <c r="BN278" s="51">
        <v>6.1708692727897203E-3</v>
      </c>
      <c r="BO278" s="51">
        <v>1.425333944119317E-3</v>
      </c>
      <c r="BP278" s="51">
        <v>2.2290470379553177E-2</v>
      </c>
      <c r="BQ278" s="51">
        <v>1.643833906302006E-3</v>
      </c>
      <c r="BR278" s="51">
        <v>1.0292740948624549E-7</v>
      </c>
      <c r="BS278" s="369">
        <v>2.0610763921232048E-3</v>
      </c>
      <c r="BT278" s="369">
        <v>4.1346399607106367E-4</v>
      </c>
      <c r="BU278" s="369">
        <v>4.028771403805305E-4</v>
      </c>
      <c r="BV278" s="369">
        <v>4.4194880212766518E-4</v>
      </c>
      <c r="BW278" s="369">
        <v>4.1258573499062124E-4</v>
      </c>
      <c r="BX278" s="369">
        <v>3.6442509042716248E-4</v>
      </c>
      <c r="BY278" s="369">
        <v>4.4243545199335266E-4</v>
      </c>
      <c r="BZ278" s="369">
        <v>2.1154218895688015E-4</v>
      </c>
      <c r="CA278" s="369">
        <v>4.4497797622967446E-4</v>
      </c>
      <c r="CB278" s="369">
        <v>3.8916239500993077E-4</v>
      </c>
      <c r="CC278" s="369">
        <v>4.3821018809218351E-4</v>
      </c>
      <c r="CD278" s="369">
        <v>3.6954713724017757E-4</v>
      </c>
      <c r="CE278" s="369">
        <v>5.5913962692453361E-4</v>
      </c>
      <c r="CF278" s="369">
        <v>4.5335481390836507E-4</v>
      </c>
      <c r="CG278" s="369">
        <v>2.9988381658956824E-4</v>
      </c>
      <c r="CH278" s="369">
        <v>4.8801218131804995E-4</v>
      </c>
      <c r="CI278" s="369">
        <v>4.3455920593965232E-4</v>
      </c>
      <c r="CJ278" s="369">
        <v>5.4413681016363515E-4</v>
      </c>
      <c r="CK278" s="369">
        <v>5.878215641066945E-4</v>
      </c>
      <c r="CL278" s="369">
        <v>6.9749939810871448E-4</v>
      </c>
      <c r="CM278" s="369">
        <v>4.9138048977351951E-4</v>
      </c>
      <c r="CN278" s="369">
        <v>1.038035310705587E-3</v>
      </c>
      <c r="CO278" s="369">
        <v>7.7863625008291139E-4</v>
      </c>
      <c r="CP278" s="369">
        <v>5.9393767340657638E-4</v>
      </c>
      <c r="CQ278" s="369">
        <v>5.6730172959805264E-4</v>
      </c>
      <c r="CR278" s="369">
        <v>7.5256328204843022E-4</v>
      </c>
      <c r="CS278" s="369">
        <v>7.5713021114104124E-4</v>
      </c>
      <c r="CT278" s="369">
        <v>6.2184327206171047E-4</v>
      </c>
      <c r="CU278" s="369">
        <v>1.100955438321371E-4</v>
      </c>
      <c r="CV278" s="369">
        <v>7.9406295318141704E-4</v>
      </c>
      <c r="CW278" s="369">
        <v>6.3277697448313967E-3</v>
      </c>
      <c r="CX278" s="369">
        <v>1.4992765453459048E-3</v>
      </c>
      <c r="CY278" s="369">
        <v>2.238075809723707E-2</v>
      </c>
      <c r="CZ278" s="369">
        <v>1.6760058382756142E-3</v>
      </c>
      <c r="DA278" s="369">
        <v>8.8061911340587944E-8</v>
      </c>
      <c r="DB278" s="51">
        <v>1.9420513264000699E-3</v>
      </c>
      <c r="DC278" s="51">
        <v>4.2924888306834612E-4</v>
      </c>
      <c r="DD278" s="51">
        <v>4.1516229106024818E-4</v>
      </c>
      <c r="DE278" s="51">
        <v>4.3755163147679658E-4</v>
      </c>
      <c r="DF278" s="51">
        <v>6.8950583460528265E-4</v>
      </c>
      <c r="DG278" s="51">
        <v>3.7945099587960841E-4</v>
      </c>
      <c r="DH278" s="51">
        <v>4.3699541448370639E-4</v>
      </c>
      <c r="DI278" s="51">
        <v>2.4560280506773972E-4</v>
      </c>
      <c r="DJ278" s="51">
        <v>4.4949152907782864E-4</v>
      </c>
      <c r="DK278" s="51">
        <v>3.7291723604160928E-4</v>
      </c>
      <c r="DL278" s="51">
        <v>4.2614108976908762E-4</v>
      </c>
      <c r="DM278" s="51">
        <v>3.7966548442129697E-4</v>
      </c>
      <c r="DN278" s="51">
        <v>5.4910503975848105E-4</v>
      </c>
      <c r="DO278" s="51">
        <v>4.3566645145249651E-4</v>
      </c>
      <c r="DP278" s="51">
        <v>3.083070148880686E-4</v>
      </c>
      <c r="DQ278" s="51">
        <v>4.8105235763413589E-4</v>
      </c>
      <c r="DR278" s="51">
        <v>4.240757626865593E-4</v>
      </c>
      <c r="DS278" s="51">
        <v>5.2160590052991959E-4</v>
      </c>
      <c r="DT278" s="51">
        <v>5.7219305454524444E-4</v>
      </c>
      <c r="DU278" s="51">
        <v>6.5622437158004187E-4</v>
      </c>
      <c r="DV278" s="51">
        <v>4.7267865413643315E-4</v>
      </c>
      <c r="DW278" s="51">
        <v>1.0248090191904487E-3</v>
      </c>
      <c r="DX278" s="51">
        <v>7.7749632581316152E-4</v>
      </c>
      <c r="DY278" s="51">
        <v>4.6809713922597732E-4</v>
      </c>
      <c r="DZ278" s="51">
        <v>5.4839619706249006E-4</v>
      </c>
      <c r="EA278" s="51">
        <v>7.067668712550649E-4</v>
      </c>
      <c r="EB278" s="51">
        <v>6.7908600123996437E-4</v>
      </c>
      <c r="EC278" s="51">
        <v>6.1682860205273398E-4</v>
      </c>
      <c r="ED278" s="51">
        <v>1.0526663488502219E-4</v>
      </c>
      <c r="EE278" s="51">
        <v>7.8411657042623366E-4</v>
      </c>
      <c r="EF278" s="51">
        <v>6.2885895917812315E-3</v>
      </c>
      <c r="EG278" s="51">
        <v>1.4659608525759405E-3</v>
      </c>
      <c r="EH278" s="51">
        <v>2.2532961719341191E-2</v>
      </c>
      <c r="EI278" s="51">
        <v>1.6243202982890454E-3</v>
      </c>
      <c r="EJ278" s="51">
        <v>1.0793658877112643E-7</v>
      </c>
      <c r="EK278" s="369">
        <v>2.2757390805123257E-3</v>
      </c>
      <c r="EL278" s="369">
        <v>5.066207072929905E-4</v>
      </c>
      <c r="EM278" s="369">
        <v>4.6490334745021781E-4</v>
      </c>
      <c r="EN278" s="369">
        <v>4.4324911652807283E-4</v>
      </c>
      <c r="EO278" s="369">
        <v>9.0539875147075842E-4</v>
      </c>
      <c r="EP278" s="369">
        <v>3.7996539266037114E-4</v>
      </c>
      <c r="EQ278" s="369">
        <v>4.4415349040166581E-4</v>
      </c>
      <c r="ER278" s="369">
        <v>2.1784653583324903E-4</v>
      </c>
      <c r="ES278" s="369">
        <v>4.7283527548913959E-4</v>
      </c>
      <c r="ET278" s="369">
        <v>3.7232003936952629E-4</v>
      </c>
      <c r="EU278" s="369">
        <v>4.3152655390189056E-4</v>
      </c>
      <c r="EV278" s="369">
        <v>3.8665910380112034E-4</v>
      </c>
      <c r="EW278" s="369">
        <v>5.5290561050287527E-4</v>
      </c>
      <c r="EX278" s="369">
        <v>4.1157922920575358E-4</v>
      </c>
      <c r="EY278" s="369">
        <v>3.0706396009971842E-4</v>
      </c>
      <c r="EZ278" s="369">
        <v>4.856931641473166E-4</v>
      </c>
      <c r="FA278" s="369">
        <v>3.7770940306445291E-4</v>
      </c>
      <c r="FB278" s="369">
        <v>5.3407185307019825E-4</v>
      </c>
      <c r="FC278" s="369">
        <v>5.3221300947678754E-4</v>
      </c>
      <c r="FD278" s="369">
        <v>6.6059918634895633E-4</v>
      </c>
      <c r="FE278" s="369">
        <v>4.6757051899049359E-4</v>
      </c>
      <c r="FF278" s="369">
        <v>1.0705008222971783E-3</v>
      </c>
      <c r="FG278" s="369">
        <v>7.8589967303258708E-4</v>
      </c>
      <c r="FH278" s="369">
        <v>4.2165319778452749E-4</v>
      </c>
      <c r="FI278" s="369">
        <v>5.2216694760985431E-4</v>
      </c>
      <c r="FJ278" s="369">
        <v>6.771844295254901E-4</v>
      </c>
      <c r="FK278" s="369">
        <v>6.8022104368815331E-4</v>
      </c>
      <c r="FL278" s="369">
        <v>5.8183084680618711E-4</v>
      </c>
      <c r="FM278" s="369">
        <v>1.0103699519034106E-4</v>
      </c>
      <c r="FN278" s="369">
        <v>7.9338217578828966E-4</v>
      </c>
      <c r="FO278" s="369">
        <v>5.8085329449942581E-3</v>
      </c>
      <c r="FP278" s="369">
        <v>1.4925737277581307E-3</v>
      </c>
      <c r="FQ278" s="369">
        <v>2.2880427072353146E-2</v>
      </c>
      <c r="FR278" s="369">
        <v>1.5276851796548719E-3</v>
      </c>
      <c r="FS278" s="369">
        <v>1.1391146988130865E-7</v>
      </c>
      <c r="FT278" s="51">
        <v>1.5431750564347409E-3</v>
      </c>
      <c r="FU278" s="51">
        <v>4.0858642591434276E-4</v>
      </c>
      <c r="FV278" s="51">
        <v>4.7420733652697001E-4</v>
      </c>
      <c r="FW278" s="51">
        <v>4.2290612249779898E-4</v>
      </c>
      <c r="FX278" s="51">
        <v>8.9802391048442404E-4</v>
      </c>
      <c r="FY278" s="51">
        <v>3.9711853209196572E-4</v>
      </c>
      <c r="FZ278" s="51">
        <v>4.2314372893217554E-4</v>
      </c>
      <c r="GA278" s="51">
        <v>1.6265438503008261E-4</v>
      </c>
      <c r="GB278" s="51">
        <v>4.9480221535036376E-4</v>
      </c>
      <c r="GC278" s="51">
        <v>3.9726811115847418E-4</v>
      </c>
      <c r="GD278" s="51">
        <v>4.0693533733892592E-4</v>
      </c>
      <c r="GE278" s="51">
        <v>3.6030164290138674E-4</v>
      </c>
      <c r="GF278" s="51">
        <v>5.2500643544608518E-4</v>
      </c>
      <c r="GG278" s="51">
        <v>3.7747921555049473E-4</v>
      </c>
      <c r="GH278" s="51">
        <v>3.4345882795786892E-4</v>
      </c>
      <c r="GI278" s="51">
        <v>4.6728125823116979E-4</v>
      </c>
      <c r="GJ278" s="51">
        <v>3.494480033428602E-4</v>
      </c>
      <c r="GK278" s="51">
        <v>4.7968091707132981E-4</v>
      </c>
      <c r="GL278" s="51">
        <v>5.9012169301077668E-4</v>
      </c>
      <c r="GM278" s="51">
        <v>6.277115759334925E-4</v>
      </c>
      <c r="GN278" s="51">
        <v>4.8499027735763385E-4</v>
      </c>
      <c r="GO278" s="51">
        <v>1.1323453299508595E-3</v>
      </c>
      <c r="GP278" s="51">
        <v>7.4480751305112394E-4</v>
      </c>
      <c r="GQ278" s="51">
        <v>3.8491498753532151E-4</v>
      </c>
      <c r="GR278" s="51">
        <v>4.8767832065873038E-4</v>
      </c>
      <c r="GS278" s="51">
        <v>6.1343570346142947E-4</v>
      </c>
      <c r="GT278" s="51">
        <v>7.197365091798682E-4</v>
      </c>
      <c r="GU278" s="51">
        <v>5.64744660124591E-4</v>
      </c>
      <c r="GV278" s="51">
        <v>9.9938963450490345E-5</v>
      </c>
      <c r="GW278" s="51">
        <v>7.9234515677432352E-4</v>
      </c>
      <c r="GX278" s="51">
        <v>5.5947082824974702E-3</v>
      </c>
      <c r="GY278" s="51">
        <v>1.4745302319442563E-3</v>
      </c>
      <c r="GZ278" s="51">
        <v>2.5009391522470253E-2</v>
      </c>
      <c r="HA278" s="51">
        <v>1.3107931057548558E-3</v>
      </c>
      <c r="HB278" s="51">
        <v>1.5656721776961265E-7</v>
      </c>
      <c r="HC278" s="369">
        <v>1.4918142127360986E-3</v>
      </c>
      <c r="HD278" s="369">
        <v>4.1504050179076642E-4</v>
      </c>
      <c r="HE278" s="369">
        <v>5.087494757429746E-4</v>
      </c>
      <c r="HF278" s="369">
        <v>4.2270698173388311E-4</v>
      </c>
      <c r="HG278" s="369">
        <v>1.0284194847684446E-3</v>
      </c>
      <c r="HH278" s="369">
        <v>4.1086090960747515E-4</v>
      </c>
      <c r="HI278" s="369">
        <v>4.3633964771846843E-4</v>
      </c>
      <c r="HJ278" s="369">
        <v>1.8979794078713836E-4</v>
      </c>
      <c r="HK278" s="369">
        <v>5.1867501408526162E-4</v>
      </c>
      <c r="HL278" s="369">
        <v>4.1251268285227139E-4</v>
      </c>
      <c r="HM278" s="369">
        <v>4.2135102310794122E-4</v>
      </c>
      <c r="HN278" s="369">
        <v>3.811253802861698E-4</v>
      </c>
      <c r="HO278" s="369">
        <v>5.4703973118035783E-4</v>
      </c>
      <c r="HP278" s="369">
        <v>4.0570191753271876E-4</v>
      </c>
      <c r="HQ278" s="369">
        <v>3.6128551690162695E-4</v>
      </c>
      <c r="HR278" s="369">
        <v>4.93900663443761E-4</v>
      </c>
      <c r="HS278" s="369">
        <v>3.4234435276467583E-4</v>
      </c>
      <c r="HT278" s="369">
        <v>4.6108520517972349E-4</v>
      </c>
      <c r="HU278" s="369">
        <v>5.7865759097689719E-4</v>
      </c>
      <c r="HV278" s="369">
        <v>6.1626139963523918E-4</v>
      </c>
      <c r="HW278" s="369">
        <v>4.676462123388975E-4</v>
      </c>
      <c r="HX278" s="369">
        <v>1.1143252953322599E-3</v>
      </c>
      <c r="HY278" s="369">
        <v>7.1247020922339576E-4</v>
      </c>
      <c r="HZ278" s="369">
        <v>3.6055734291706156E-4</v>
      </c>
      <c r="IA278" s="369">
        <v>4.6282290546350441E-4</v>
      </c>
      <c r="IB278" s="369">
        <v>6.4399264229843961E-4</v>
      </c>
      <c r="IC278" s="369">
        <v>6.9855000959778777E-4</v>
      </c>
      <c r="ID278" s="369">
        <v>5.398211661136105E-4</v>
      </c>
      <c r="IE278" s="369">
        <v>9.4204642289692536E-5</v>
      </c>
      <c r="IF278" s="369">
        <v>7.7026638725848865E-4</v>
      </c>
      <c r="IG278" s="369">
        <v>5.2541574007729389E-3</v>
      </c>
      <c r="IH278" s="369">
        <v>1.5271452120331104E-3</v>
      </c>
      <c r="II278" s="369">
        <v>2.4992786863224141E-2</v>
      </c>
      <c r="IJ278" s="369">
        <v>1.2266218078633999E-3</v>
      </c>
      <c r="IK278" s="369">
        <v>9.2998078608003401E-8</v>
      </c>
      <c r="IL278" s="51">
        <v>1.4904843196748903E-3</v>
      </c>
      <c r="IM278" s="51">
        <v>3.8163611281964461E-4</v>
      </c>
      <c r="IN278" s="51">
        <v>5.1539005370582419E-4</v>
      </c>
      <c r="IO278" s="51">
        <v>4.128067753720252E-4</v>
      </c>
      <c r="IP278" s="51">
        <v>1.0868427482359987E-3</v>
      </c>
      <c r="IQ278" s="51">
        <v>4.0325048008869679E-4</v>
      </c>
      <c r="IR278" s="51">
        <v>4.3189591697347871E-4</v>
      </c>
      <c r="IS278" s="51">
        <v>1.9473867004464419E-4</v>
      </c>
      <c r="IT278" s="51">
        <v>5.2659445705835776E-4</v>
      </c>
      <c r="IU278" s="51">
        <v>4.057043383171543E-4</v>
      </c>
      <c r="IV278" s="51">
        <v>4.2769914989475489E-4</v>
      </c>
      <c r="IW278" s="51">
        <v>3.73029018626552E-4</v>
      </c>
      <c r="IX278" s="51">
        <v>5.3575658077246904E-4</v>
      </c>
      <c r="IY278" s="51">
        <v>3.7275528799544033E-4</v>
      </c>
      <c r="IZ278" s="51">
        <v>3.4040339890746129E-4</v>
      </c>
      <c r="JA278" s="51">
        <v>4.9962656603121417E-4</v>
      </c>
      <c r="JB278" s="51">
        <v>3.4352992574012298E-4</v>
      </c>
      <c r="JC278" s="51">
        <v>4.3442201558800713E-4</v>
      </c>
      <c r="JD278" s="51">
        <v>5.6771528387032676E-4</v>
      </c>
      <c r="JE278" s="51">
        <v>6.1190448113932502E-4</v>
      </c>
      <c r="JF278" s="51">
        <v>4.6421564151767592E-4</v>
      </c>
      <c r="JG278" s="51">
        <v>1.0835783458226322E-3</v>
      </c>
      <c r="JH278" s="51">
        <v>6.6296007528590661E-4</v>
      </c>
      <c r="JI278" s="51">
        <v>3.4028151243392039E-4</v>
      </c>
      <c r="JJ278" s="51">
        <v>4.5610447185950967E-4</v>
      </c>
      <c r="JK278" s="51">
        <v>6.2634022498166695E-4</v>
      </c>
      <c r="JL278" s="51">
        <v>6.8747506666236996E-4</v>
      </c>
      <c r="JM278" s="51">
        <v>5.3238043249281982E-4</v>
      </c>
      <c r="JN278" s="51">
        <v>9.4814042612317379E-5</v>
      </c>
      <c r="JO278" s="51">
        <v>7.2693049604657478E-4</v>
      </c>
      <c r="JP278" s="51">
        <v>4.7502267109450378E-3</v>
      </c>
      <c r="JQ278" s="51">
        <v>1.5057160657029607E-3</v>
      </c>
      <c r="JR278" s="51">
        <v>2.4875541106375281E-2</v>
      </c>
      <c r="JS278" s="51">
        <v>1.1467529113746812E-3</v>
      </c>
      <c r="JT278" s="51">
        <v>1.4577048907467116E-7</v>
      </c>
      <c r="JU278" s="369">
        <v>1.3436789381685917E-3</v>
      </c>
      <c r="JV278" s="369">
        <v>3.7416131161352711E-4</v>
      </c>
      <c r="JW278" s="369">
        <v>4.7553434520670388E-4</v>
      </c>
      <c r="JX278" s="369">
        <v>4.0207241908728675E-4</v>
      </c>
      <c r="JY278" s="369">
        <v>9.9273762352893404E-4</v>
      </c>
      <c r="JZ278" s="369">
        <v>4.3116090486798716E-4</v>
      </c>
      <c r="KA278" s="369">
        <v>4.3006731277739108E-4</v>
      </c>
      <c r="KB278" s="369">
        <v>1.6740086850146151E-4</v>
      </c>
      <c r="KC278" s="369">
        <v>5.2369340462394198E-4</v>
      </c>
      <c r="KD278" s="369">
        <v>3.9899459867173616E-4</v>
      </c>
      <c r="KE278" s="369">
        <v>4.8323706800564736E-4</v>
      </c>
      <c r="KF278" s="369">
        <v>3.8685099828604497E-4</v>
      </c>
      <c r="KG278" s="369">
        <v>5.8304002300498643E-4</v>
      </c>
      <c r="KH278" s="369">
        <v>3.7000931920181686E-4</v>
      </c>
      <c r="KI278" s="369">
        <v>3.6102122505785576E-4</v>
      </c>
      <c r="KJ278" s="369">
        <v>5.0902177443447967E-4</v>
      </c>
      <c r="KK278" s="369">
        <v>3.4545174897456562E-4</v>
      </c>
      <c r="KL278" s="369">
        <v>4.1976139578605242E-4</v>
      </c>
      <c r="KM278" s="369">
        <v>5.6116655215500215E-4</v>
      </c>
      <c r="KN278" s="369">
        <v>6.2426995138168296E-4</v>
      </c>
      <c r="KO278" s="369">
        <v>4.5361167090659073E-4</v>
      </c>
      <c r="KP278" s="369">
        <v>1.0556662148330346E-3</v>
      </c>
      <c r="KQ278" s="369">
        <v>6.5531901238980524E-4</v>
      </c>
      <c r="KR278" s="369">
        <v>3.4388407709743844E-4</v>
      </c>
      <c r="KS278" s="369">
        <v>4.1124047057874779E-4</v>
      </c>
      <c r="KT278" s="369">
        <v>6.0316451580965204E-4</v>
      </c>
      <c r="KU278" s="369">
        <v>7.073885128993702E-4</v>
      </c>
      <c r="KV278" s="369">
        <v>4.8935150194334221E-4</v>
      </c>
      <c r="KW278" s="369">
        <v>9.6273741721233157E-5</v>
      </c>
      <c r="KX278" s="369">
        <v>7.1288910201713863E-4</v>
      </c>
      <c r="KY278" s="369">
        <v>4.8034716976034673E-3</v>
      </c>
      <c r="KZ278" s="369">
        <v>1.4699898634289229E-3</v>
      </c>
      <c r="LA278" s="369">
        <v>2.561082882285081E-2</v>
      </c>
      <c r="LB278" s="369">
        <v>1.137175109403825E-3</v>
      </c>
      <c r="LC278" s="369">
        <v>1.2202280955355506E-7</v>
      </c>
      <c r="LD278" s="51">
        <v>1.3102775770252556E-3</v>
      </c>
      <c r="LE278" s="51">
        <v>4.1913278149652994E-4</v>
      </c>
      <c r="LF278" s="51">
        <v>4.4312213217281919E-4</v>
      </c>
      <c r="LG278" s="51">
        <v>3.9421669958461671E-4</v>
      </c>
      <c r="LH278" s="51">
        <v>9.3389835334192327E-4</v>
      </c>
      <c r="LI278" s="51">
        <v>4.3561433023909867E-4</v>
      </c>
      <c r="LJ278" s="51">
        <v>4.2929947325116299E-4</v>
      </c>
      <c r="LK278" s="51">
        <v>1.5170182017703709E-4</v>
      </c>
      <c r="LL278" s="51">
        <v>5.1076616698504771E-4</v>
      </c>
      <c r="LM278" s="51">
        <v>3.8322838243253453E-4</v>
      </c>
      <c r="LN278" s="51">
        <v>5.1021477891863634E-4</v>
      </c>
      <c r="LO278" s="51">
        <v>3.7783756367455062E-4</v>
      </c>
      <c r="LP278" s="51">
        <v>6.4820592337961908E-4</v>
      </c>
      <c r="LQ278" s="51">
        <v>3.6431561527966059E-4</v>
      </c>
      <c r="LR278" s="51">
        <v>3.7794730578212478E-4</v>
      </c>
      <c r="LS278" s="51">
        <v>4.9816815186866468E-4</v>
      </c>
      <c r="LT278" s="51">
        <v>3.6242184736228194E-4</v>
      </c>
      <c r="LU278" s="51">
        <v>3.9426691561818289E-4</v>
      </c>
      <c r="LV278" s="51">
        <v>5.4351685743031855E-4</v>
      </c>
      <c r="LW278" s="51">
        <v>5.6698414716585749E-4</v>
      </c>
      <c r="LX278" s="51">
        <v>4.3881372892419143E-4</v>
      </c>
      <c r="LY278" s="51">
        <v>9.3396739118040346E-4</v>
      </c>
      <c r="LZ278" s="51">
        <v>6.3526762784531004E-4</v>
      </c>
      <c r="MA278" s="51">
        <v>2.9719885024618225E-4</v>
      </c>
      <c r="MB278" s="51">
        <v>4.0827263717592584E-4</v>
      </c>
      <c r="MC278" s="51">
        <v>5.6374255267763694E-4</v>
      </c>
      <c r="MD278" s="51">
        <v>6.8517314891062067E-4</v>
      </c>
      <c r="ME278" s="51">
        <v>4.8764112504015117E-4</v>
      </c>
      <c r="MF278" s="51">
        <v>8.9391613370969845E-5</v>
      </c>
      <c r="MG278" s="51">
        <v>6.7731246417503154E-4</v>
      </c>
      <c r="MH278" s="51">
        <v>4.8563823840908392E-3</v>
      </c>
      <c r="MI278" s="51">
        <v>1.5125002173077694E-3</v>
      </c>
      <c r="MJ278" s="51">
        <v>2.6453025289828135E-2</v>
      </c>
      <c r="MK278" s="51">
        <v>1.2281841087583756E-3</v>
      </c>
      <c r="ML278" s="51">
        <v>1.9789606341083367E-7</v>
      </c>
      <c r="MM278" s="369">
        <v>1.2783268036720074E-3</v>
      </c>
      <c r="MN278" s="369">
        <v>4.1260913796362683E-4</v>
      </c>
      <c r="MO278" s="369">
        <v>4.797847304596057E-4</v>
      </c>
      <c r="MP278" s="369">
        <v>4.0054531685276634E-4</v>
      </c>
      <c r="MQ278" s="369">
        <v>9.7212000236523175E-4</v>
      </c>
      <c r="MR278" s="369">
        <v>4.7073578346157715E-4</v>
      </c>
      <c r="MS278" s="369">
        <v>4.609406525117584E-4</v>
      </c>
      <c r="MT278" s="369">
        <v>1.6470375284692254E-4</v>
      </c>
      <c r="MU278" s="369">
        <v>5.2337244696708566E-4</v>
      </c>
      <c r="MV278" s="369">
        <v>4.0350326941969688E-4</v>
      </c>
      <c r="MW278" s="369">
        <v>6.0977710643132278E-4</v>
      </c>
      <c r="MX278" s="369">
        <v>4.2644273198277211E-4</v>
      </c>
      <c r="MY278" s="369">
        <v>7.4877086878319735E-4</v>
      </c>
      <c r="MZ278" s="369">
        <v>3.8280700934352816E-4</v>
      </c>
      <c r="NA278" s="369">
        <v>4.2115855820546393E-4</v>
      </c>
      <c r="NB278" s="369">
        <v>5.0074415573427532E-4</v>
      </c>
      <c r="NC278" s="369">
        <v>3.8312637073038798E-4</v>
      </c>
      <c r="ND278" s="369">
        <v>4.0222374244777248E-4</v>
      </c>
      <c r="NE278" s="369">
        <v>5.5384783924571058E-4</v>
      </c>
      <c r="NF278" s="369">
        <v>5.7907419658217107E-4</v>
      </c>
      <c r="NG278" s="369">
        <v>4.4152043758951105E-4</v>
      </c>
      <c r="NH278" s="369">
        <v>9.8686858807001251E-4</v>
      </c>
      <c r="NI278" s="369">
        <v>6.3685160354766781E-4</v>
      </c>
      <c r="NJ278" s="369">
        <v>3.0764698044322906E-4</v>
      </c>
      <c r="NK278" s="369">
        <v>4.1464749614844218E-4</v>
      </c>
      <c r="NL278" s="369">
        <v>5.2237107173166747E-4</v>
      </c>
      <c r="NM278" s="369">
        <v>6.7128312215603773E-4</v>
      </c>
      <c r="NN278" s="369">
        <v>5.5635364414162263E-4</v>
      </c>
      <c r="NO278" s="369">
        <v>9.2839133261529832E-5</v>
      </c>
      <c r="NP278" s="369">
        <v>6.3753677245962043E-4</v>
      </c>
      <c r="NQ278" s="369">
        <v>5.1029134073164477E-3</v>
      </c>
      <c r="NR278" s="369">
        <v>1.6306151425844852E-3</v>
      </c>
      <c r="NS278" s="369">
        <v>3.4919458884802974E-2</v>
      </c>
      <c r="NT278" s="369">
        <v>1.2908658691426352E-3</v>
      </c>
      <c r="NU278" s="369">
        <v>3.4034920712070207E-7</v>
      </c>
      <c r="NV278" s="51">
        <v>1.2625196982599281E-3</v>
      </c>
      <c r="NW278" s="51">
        <v>4.44054936499581E-4</v>
      </c>
      <c r="NX278" s="51">
        <v>4.6472046943016435E-4</v>
      </c>
      <c r="NY278" s="51">
        <v>3.8580455202197691E-4</v>
      </c>
      <c r="NZ278" s="51">
        <v>9.6652474379391954E-4</v>
      </c>
      <c r="OA278" s="51">
        <v>5.0845057088733136E-4</v>
      </c>
      <c r="OB278" s="51">
        <v>4.8327602556751879E-4</v>
      </c>
      <c r="OC278" s="51">
        <v>1.6056895346282669E-4</v>
      </c>
      <c r="OD278" s="51">
        <v>5.205915402960227E-4</v>
      </c>
      <c r="OE278" s="51">
        <v>3.9089734545523183E-4</v>
      </c>
      <c r="OF278" s="51">
        <v>7.0336511043972514E-4</v>
      </c>
      <c r="OG278" s="51">
        <v>4.7864016790052591E-4</v>
      </c>
      <c r="OH278" s="51">
        <v>8.3638625542179325E-4</v>
      </c>
      <c r="OI278" s="51">
        <v>3.9539437873109795E-4</v>
      </c>
      <c r="OJ278" s="51">
        <v>4.4868963924515822E-4</v>
      </c>
      <c r="OK278" s="51">
        <v>4.8097076627776227E-4</v>
      </c>
      <c r="OL278" s="51">
        <v>3.915735806715803E-4</v>
      </c>
      <c r="OM278" s="51">
        <v>3.9119103346181453E-4</v>
      </c>
      <c r="ON278" s="51">
        <v>5.2523151186948704E-4</v>
      </c>
      <c r="OO278" s="51">
        <v>5.7666936082308531E-4</v>
      </c>
      <c r="OP278" s="51">
        <v>4.1376960668801366E-4</v>
      </c>
      <c r="OQ278" s="51">
        <v>9.6933350622522196E-4</v>
      </c>
      <c r="OR278" s="51">
        <v>6.0094693992032559E-4</v>
      </c>
      <c r="OS278" s="51">
        <v>3.1974179737348691E-4</v>
      </c>
      <c r="OT278" s="51">
        <v>4.14630657562336E-4</v>
      </c>
      <c r="OU278" s="51">
        <v>4.9501351629894152E-4</v>
      </c>
      <c r="OV278" s="51">
        <v>6.193921406320523E-4</v>
      </c>
      <c r="OW278" s="51">
        <v>5.5606290229313741E-4</v>
      </c>
      <c r="OX278" s="51">
        <v>9.3294451903697261E-5</v>
      </c>
      <c r="OY278" s="51">
        <v>5.9442789962338991E-4</v>
      </c>
      <c r="OZ278" s="51">
        <v>5.3230348864877148E-3</v>
      </c>
      <c r="PA278" s="51">
        <v>1.6428459376322054E-3</v>
      </c>
      <c r="PB278" s="51">
        <v>3.4228219543083742E-2</v>
      </c>
      <c r="PC278" s="51">
        <v>1.3209044746310839E-3</v>
      </c>
      <c r="PD278" s="51">
        <v>6.7522930384143121E-7</v>
      </c>
      <c r="PE278" s="369">
        <v>1.2582666945736884E-3</v>
      </c>
      <c r="PF278" s="369">
        <v>4.4498949950388771E-4</v>
      </c>
      <c r="PG278" s="369">
        <v>4.4631556895844169E-4</v>
      </c>
      <c r="PH278" s="369">
        <v>3.8026222328554351E-4</v>
      </c>
      <c r="PI278" s="369">
        <v>8.3233177219628593E-4</v>
      </c>
      <c r="PJ278" s="369">
        <v>5.0712772961958893E-4</v>
      </c>
      <c r="PK278" s="369">
        <v>4.8166379805254409E-4</v>
      </c>
      <c r="PL278" s="369">
        <v>1.7624953912051455E-4</v>
      </c>
      <c r="PM278" s="369">
        <v>5.0927731848489485E-4</v>
      </c>
      <c r="PN278" s="369">
        <v>3.8063878842580331E-4</v>
      </c>
      <c r="PO278" s="369">
        <v>7.2954563254434802E-4</v>
      </c>
      <c r="PP278" s="369">
        <v>4.7107104129731484E-4</v>
      </c>
      <c r="PQ278" s="369">
        <v>8.088636560649896E-4</v>
      </c>
      <c r="PR278" s="369">
        <v>3.859304424308484E-4</v>
      </c>
      <c r="PS278" s="369">
        <v>4.3674153682112405E-4</v>
      </c>
      <c r="PT278" s="369">
        <v>4.6595711670610927E-4</v>
      </c>
      <c r="PU278" s="369">
        <v>4.1257756831237867E-4</v>
      </c>
      <c r="PV278" s="369">
        <v>4.0662502654104983E-4</v>
      </c>
      <c r="PW278" s="369">
        <v>5.3268539346396505E-4</v>
      </c>
      <c r="PX278" s="369">
        <v>5.0502727478909807E-4</v>
      </c>
      <c r="PY278" s="369">
        <v>4.4067608250265101E-4</v>
      </c>
      <c r="PZ278" s="369">
        <v>9.5792221810799309E-4</v>
      </c>
      <c r="QA278" s="369">
        <v>5.7783135998221743E-4</v>
      </c>
      <c r="QB278" s="369">
        <v>3.0809980060759795E-4</v>
      </c>
      <c r="QC278" s="369">
        <v>4.1496864842223679E-4</v>
      </c>
      <c r="QD278" s="369">
        <v>4.8077128747969652E-4</v>
      </c>
      <c r="QE278" s="369">
        <v>6.1223746580868694E-4</v>
      </c>
      <c r="QF278" s="369">
        <v>5.7796979705995537E-4</v>
      </c>
      <c r="QG278" s="369">
        <v>9.3432566102509605E-5</v>
      </c>
      <c r="QH278" s="369">
        <v>5.817928590614018E-4</v>
      </c>
      <c r="QI278" s="369">
        <v>5.5880214632711891E-3</v>
      </c>
      <c r="QJ278" s="369">
        <v>1.6507080300142728E-3</v>
      </c>
      <c r="QK278" s="369">
        <v>3.3464545110871782E-2</v>
      </c>
      <c r="QL278" s="369">
        <v>1.3364622026005824E-3</v>
      </c>
      <c r="QM278" s="369">
        <v>4.9734863716083612E-7</v>
      </c>
      <c r="QN278" s="51">
        <v>1.2617772491061983E-3</v>
      </c>
      <c r="QO278" s="51">
        <v>3.7909282576258167E-4</v>
      </c>
      <c r="QP278" s="51">
        <v>4.5063058163845364E-4</v>
      </c>
      <c r="QQ278" s="51">
        <v>3.8554024302189327E-4</v>
      </c>
      <c r="QR278" s="51">
        <v>9.153465436346444E-4</v>
      </c>
      <c r="QS278" s="51">
        <v>5.4636778064133041E-4</v>
      </c>
      <c r="QT278" s="51">
        <v>5.0466314347205545E-4</v>
      </c>
      <c r="QU278" s="51">
        <v>1.4068178329603112E-4</v>
      </c>
      <c r="QV278" s="51">
        <v>5.0659152228170955E-4</v>
      </c>
      <c r="QW278" s="51">
        <v>3.6487199335620768E-4</v>
      </c>
      <c r="QX278" s="51">
        <v>8.0041866365014244E-4</v>
      </c>
      <c r="QY278" s="51">
        <v>4.9589110074917825E-4</v>
      </c>
      <c r="QZ278" s="51">
        <v>8.9274564208090322E-4</v>
      </c>
      <c r="RA278" s="51">
        <v>4.0652027069234257E-4</v>
      </c>
      <c r="RB278" s="51">
        <v>4.863364927674587E-4</v>
      </c>
      <c r="RC278" s="51">
        <v>4.5889788534416852E-4</v>
      </c>
      <c r="RD278" s="51">
        <v>3.8919210688904889E-4</v>
      </c>
      <c r="RE278" s="51">
        <v>3.8505514598304562E-4</v>
      </c>
      <c r="RF278" s="51">
        <v>5.2286566597459173E-4</v>
      </c>
      <c r="RG278" s="51">
        <v>4.6622594870044352E-4</v>
      </c>
      <c r="RH278" s="51">
        <v>4.2719535885350161E-4</v>
      </c>
      <c r="RI278" s="51">
        <v>8.5548288960152555E-4</v>
      </c>
      <c r="RJ278" s="51">
        <v>5.5157647016119006E-4</v>
      </c>
      <c r="RK278" s="51">
        <v>2.9720837329461969E-4</v>
      </c>
      <c r="RL278" s="51">
        <v>4.2782032657303867E-4</v>
      </c>
      <c r="RM278" s="51">
        <v>4.5511181570679E-4</v>
      </c>
      <c r="RN278" s="51">
        <v>5.381119270894166E-4</v>
      </c>
      <c r="RO278" s="51">
        <v>5.5951356521492985E-4</v>
      </c>
      <c r="RP278" s="51">
        <v>8.8714204973808222E-5</v>
      </c>
      <c r="RQ278" s="51">
        <v>5.6777017515486814E-4</v>
      </c>
      <c r="RR278" s="51">
        <v>5.7099853130387823E-3</v>
      </c>
      <c r="RS278" s="51">
        <v>1.6440968596140415E-3</v>
      </c>
      <c r="RT278" s="51">
        <v>3.2488878267951417E-2</v>
      </c>
      <c r="RU278" s="51">
        <v>1.3432093768835521E-3</v>
      </c>
      <c r="RV278" s="51">
        <v>2.6073521647488219E-7</v>
      </c>
      <c r="RW278" s="369">
        <v>1.2664969550044293E-3</v>
      </c>
      <c r="RX278" s="369">
        <v>4.9235658271814078E-4</v>
      </c>
      <c r="RY278" s="369">
        <v>4.6898764774083626E-4</v>
      </c>
      <c r="RZ278" s="369">
        <v>3.8712323167850544E-4</v>
      </c>
      <c r="SA278" s="369">
        <v>9.9600179033139803E-4</v>
      </c>
      <c r="SB278" s="369">
        <v>5.9047651648875361E-4</v>
      </c>
      <c r="SC278" s="369">
        <v>5.4345118041149599E-4</v>
      </c>
      <c r="SD278" s="369">
        <v>2.20118470133528E-4</v>
      </c>
      <c r="SE278" s="369">
        <v>5.3645075900285671E-4</v>
      </c>
      <c r="SF278" s="369">
        <v>3.800225900233726E-4</v>
      </c>
      <c r="SG278" s="369">
        <v>9.1623425822659249E-4</v>
      </c>
      <c r="SH278" s="369">
        <v>5.8673984968864265E-4</v>
      </c>
      <c r="SI278" s="369">
        <v>1.0911658256740073E-3</v>
      </c>
      <c r="SJ278" s="369">
        <v>4.4676909169922798E-4</v>
      </c>
      <c r="SK278" s="369">
        <v>5.6467677646931784E-4</v>
      </c>
      <c r="SL278" s="369">
        <v>4.810387873285365E-4</v>
      </c>
      <c r="SM278" s="369">
        <v>4.2702865120603216E-4</v>
      </c>
      <c r="SN278" s="369">
        <v>3.9832511423080764E-4</v>
      </c>
      <c r="SO278" s="369">
        <v>5.6778150719556403E-4</v>
      </c>
      <c r="SP278" s="369">
        <v>4.6957880868150274E-4</v>
      </c>
      <c r="SQ278" s="369">
        <v>4.3807711620541485E-4</v>
      </c>
      <c r="SR278" s="369">
        <v>8.9231954052603672E-4</v>
      </c>
      <c r="SS278" s="369">
        <v>6.0136523913729609E-4</v>
      </c>
      <c r="ST278" s="369">
        <v>3.2888962315490779E-4</v>
      </c>
      <c r="SU278" s="369">
        <v>4.5035565441756028E-4</v>
      </c>
      <c r="SV278" s="369">
        <v>4.5565877739013399E-4</v>
      </c>
      <c r="SW278" s="369">
        <v>5.1720570661138807E-4</v>
      </c>
      <c r="SX278" s="369">
        <v>5.4996072354607066E-4</v>
      </c>
      <c r="SY278" s="369">
        <v>8.3644722526056726E-5</v>
      </c>
      <c r="SZ278" s="369">
        <v>6.1728479325616676E-4</v>
      </c>
      <c r="TA278" s="369">
        <v>5.8839287872575032E-3</v>
      </c>
      <c r="TB278" s="369">
        <v>1.7038125354552896E-3</v>
      </c>
      <c r="TC278" s="369">
        <v>3.3417431981056518E-2</v>
      </c>
      <c r="TD278" s="369">
        <v>1.4731098494307317E-3</v>
      </c>
      <c r="TE278" s="369">
        <v>4.1331821139651414E-7</v>
      </c>
    </row>
    <row r="279" spans="1:525" x14ac:dyDescent="0.3">
      <c r="A279" s="369">
        <v>2.8568231072837558E-3</v>
      </c>
      <c r="B279" s="369">
        <v>6.5447685369003535E-3</v>
      </c>
      <c r="C279" s="369">
        <v>6.7824524189987285E-3</v>
      </c>
      <c r="D279" s="369">
        <v>5.3223700931592762E-3</v>
      </c>
      <c r="E279" s="369">
        <v>6.4648851663987967E-3</v>
      </c>
      <c r="F279" s="369">
        <v>6.1895431814242841E-3</v>
      </c>
      <c r="G279" s="369">
        <v>1.2909913766980195E-2</v>
      </c>
      <c r="H279" s="369">
        <v>3.7739276982325077E-3</v>
      </c>
      <c r="I279" s="369">
        <v>8.7952354124181779E-3</v>
      </c>
      <c r="J279" s="369">
        <v>7.1482898636036048E-3</v>
      </c>
      <c r="K279" s="369">
        <v>6.0742221550648574E-3</v>
      </c>
      <c r="L279" s="369">
        <v>7.3566343916320678E-3</v>
      </c>
      <c r="M279" s="369">
        <v>6.5202902295051143E-3</v>
      </c>
      <c r="N279" s="369">
        <v>7.1902381180288027E-3</v>
      </c>
      <c r="O279" s="369">
        <v>4.4522479176230855E-3</v>
      </c>
      <c r="P279" s="369">
        <v>7.1374579919927673E-3</v>
      </c>
      <c r="Q279" s="369">
        <v>5.2669322205373403E-3</v>
      </c>
      <c r="R279" s="369">
        <v>5.8895791972117025E-3</v>
      </c>
      <c r="S279" s="369">
        <v>9.3974554204703277E-3</v>
      </c>
      <c r="T279" s="369">
        <v>9.9913030223648166E-3</v>
      </c>
      <c r="U279" s="369">
        <v>1.1455975867247758E-2</v>
      </c>
      <c r="V279" s="369">
        <v>1.3406109348457023E-2</v>
      </c>
      <c r="W279" s="369">
        <v>1.0212681879992275E-2</v>
      </c>
      <c r="X279" s="369">
        <v>7.9883122925634674E-3</v>
      </c>
      <c r="Y279" s="369">
        <v>9.6968131175533528E-3</v>
      </c>
      <c r="Z279" s="369">
        <v>1.1329831543871146E-2</v>
      </c>
      <c r="AA279" s="369">
        <v>1.7865794468425084E-2</v>
      </c>
      <c r="AB279" s="369">
        <v>1.0978716004192705E-2</v>
      </c>
      <c r="AC279" s="369">
        <v>7.4192538735878425E-3</v>
      </c>
      <c r="AD279" s="369">
        <v>2.9323745349424172E-2</v>
      </c>
      <c r="AE279" s="369">
        <v>1.7013238414069851E-2</v>
      </c>
      <c r="AF279" s="369">
        <v>1.3213900593604581E-2</v>
      </c>
      <c r="AG279" s="369">
        <v>1.5717723285389153E-2</v>
      </c>
      <c r="AH279" s="369">
        <v>7.1457097309556558E-2</v>
      </c>
      <c r="AI279" s="369">
        <v>6.0386009316519779E-4</v>
      </c>
      <c r="AJ279" s="51">
        <v>2.4157333936234674E-3</v>
      </c>
      <c r="AK279" s="51">
        <v>6.0811823446788186E-3</v>
      </c>
      <c r="AL279" s="51">
        <v>6.2865262164759957E-3</v>
      </c>
      <c r="AM279" s="51">
        <v>5.3885006491843626E-3</v>
      </c>
      <c r="AN279" s="51">
        <v>6.3055161714216847E-3</v>
      </c>
      <c r="AO279" s="51">
        <v>5.5736823781749739E-3</v>
      </c>
      <c r="AP279" s="51">
        <v>1.3008787971777819E-2</v>
      </c>
      <c r="AQ279" s="51">
        <v>3.5274360171560892E-3</v>
      </c>
      <c r="AR279" s="51">
        <v>8.2837693838303458E-3</v>
      </c>
      <c r="AS279" s="51">
        <v>6.0005012836097851E-3</v>
      </c>
      <c r="AT279" s="51">
        <v>6.05061399286557E-3</v>
      </c>
      <c r="AU279" s="51">
        <v>7.1199073538165281E-3</v>
      </c>
      <c r="AV279" s="51">
        <v>6.642092550480796E-3</v>
      </c>
      <c r="AW279" s="51">
        <v>6.2503759198335772E-3</v>
      </c>
      <c r="AX279" s="51">
        <v>4.2532758273686657E-3</v>
      </c>
      <c r="AY279" s="51">
        <v>6.803615097373557E-3</v>
      </c>
      <c r="AZ279" s="51">
        <v>6.2453220602841225E-3</v>
      </c>
      <c r="BA279" s="51">
        <v>6.4516001300744495E-3</v>
      </c>
      <c r="BB279" s="51">
        <v>1.0099807493903613E-2</v>
      </c>
      <c r="BC279" s="51">
        <v>9.9012427166892715E-3</v>
      </c>
      <c r="BD279" s="51">
        <v>1.1146824430125187E-2</v>
      </c>
      <c r="BE279" s="51">
        <v>1.3951506337785512E-2</v>
      </c>
      <c r="BF279" s="51">
        <v>9.8152490539938336E-3</v>
      </c>
      <c r="BG279" s="51">
        <v>7.0611596447650252E-3</v>
      </c>
      <c r="BH279" s="51">
        <v>9.6236452281020044E-3</v>
      </c>
      <c r="BI279" s="51">
        <v>1.147372828319672E-2</v>
      </c>
      <c r="BJ279" s="51">
        <v>1.7902088133554015E-2</v>
      </c>
      <c r="BK279" s="51">
        <v>1.1089715693056838E-2</v>
      </c>
      <c r="BL279" s="51">
        <v>7.6860888896319954E-3</v>
      </c>
      <c r="BM279" s="51">
        <v>2.9408526134870362E-2</v>
      </c>
      <c r="BN279" s="51">
        <v>1.552323140396674E-2</v>
      </c>
      <c r="BO279" s="51">
        <v>1.0390065391702012E-2</v>
      </c>
      <c r="BP279" s="51">
        <v>1.5551124519351917E-2</v>
      </c>
      <c r="BQ279" s="51">
        <v>7.8652589316769009E-2</v>
      </c>
      <c r="BR279" s="51">
        <v>4.9367728973843364E-4</v>
      </c>
      <c r="BS279" s="369">
        <v>2.5819326739991138E-3</v>
      </c>
      <c r="BT279" s="369">
        <v>5.9519607348146484E-3</v>
      </c>
      <c r="BU279" s="369">
        <v>6.3060839254636064E-3</v>
      </c>
      <c r="BV279" s="369">
        <v>5.2849095084304271E-3</v>
      </c>
      <c r="BW279" s="369">
        <v>6.158930543657409E-3</v>
      </c>
      <c r="BX279" s="369">
        <v>5.9841938459827635E-3</v>
      </c>
      <c r="BY279" s="369">
        <v>1.3368337709819666E-2</v>
      </c>
      <c r="BZ279" s="369">
        <v>3.5062612908410436E-3</v>
      </c>
      <c r="CA279" s="369">
        <v>8.3855791239002969E-3</v>
      </c>
      <c r="CB279" s="369">
        <v>6.4275411079738097E-3</v>
      </c>
      <c r="CC279" s="369">
        <v>6.0545249612512266E-3</v>
      </c>
      <c r="CD279" s="369">
        <v>7.2160797011632614E-3</v>
      </c>
      <c r="CE279" s="369">
        <v>6.5755388906586516E-3</v>
      </c>
      <c r="CF279" s="369">
        <v>6.5443601549475617E-3</v>
      </c>
      <c r="CG279" s="369">
        <v>4.2545835933460148E-3</v>
      </c>
      <c r="CH279" s="369">
        <v>6.9022480024957021E-3</v>
      </c>
      <c r="CI279" s="369">
        <v>6.3595136481353976E-3</v>
      </c>
      <c r="CJ279" s="369">
        <v>6.2187002249412867E-3</v>
      </c>
      <c r="CK279" s="369">
        <v>9.6229252668412445E-3</v>
      </c>
      <c r="CL279" s="369">
        <v>8.9246395947338939E-3</v>
      </c>
      <c r="CM279" s="369">
        <v>1.0530981650520875E-2</v>
      </c>
      <c r="CN279" s="369">
        <v>1.3329118622600078E-2</v>
      </c>
      <c r="CO279" s="369">
        <v>9.3992140024874576E-3</v>
      </c>
      <c r="CP279" s="369">
        <v>7.3345488133083198E-3</v>
      </c>
      <c r="CQ279" s="369">
        <v>8.9709763447595788E-3</v>
      </c>
      <c r="CR279" s="369">
        <v>1.1576019017866862E-2</v>
      </c>
      <c r="CS279" s="369">
        <v>1.8476624148288365E-2</v>
      </c>
      <c r="CT279" s="369">
        <v>1.0530984012820448E-2</v>
      </c>
      <c r="CU279" s="369">
        <v>7.7374465459530278E-3</v>
      </c>
      <c r="CV279" s="369">
        <v>2.8776903515020991E-2</v>
      </c>
      <c r="CW279" s="369">
        <v>1.5829437289927386E-2</v>
      </c>
      <c r="CX279" s="369">
        <v>1.1552977946860846E-2</v>
      </c>
      <c r="CY279" s="369">
        <v>1.4960421051972761E-2</v>
      </c>
      <c r="CZ279" s="369">
        <v>7.9210344595881457E-2</v>
      </c>
      <c r="DA279" s="369">
        <v>4.2237693586559083E-4</v>
      </c>
      <c r="DB279" s="51">
        <v>2.5481004473157294E-3</v>
      </c>
      <c r="DC279" s="51">
        <v>6.3602639688240285E-3</v>
      </c>
      <c r="DD279" s="51">
        <v>6.1913162888590188E-3</v>
      </c>
      <c r="DE279" s="51">
        <v>5.2492621741478283E-3</v>
      </c>
      <c r="DF279" s="51">
        <v>6.3946172319812901E-3</v>
      </c>
      <c r="DG279" s="51">
        <v>5.8842633262811573E-3</v>
      </c>
      <c r="DH279" s="51">
        <v>1.3752536880446021E-2</v>
      </c>
      <c r="DI279" s="51">
        <v>4.1993227090038757E-3</v>
      </c>
      <c r="DJ279" s="51">
        <v>8.4975139774421775E-3</v>
      </c>
      <c r="DK279" s="51">
        <v>6.133368008765832E-3</v>
      </c>
      <c r="DL279" s="51">
        <v>6.0889188490141789E-3</v>
      </c>
      <c r="DM279" s="51">
        <v>7.3435589869991604E-3</v>
      </c>
      <c r="DN279" s="51">
        <v>6.6506144760205095E-3</v>
      </c>
      <c r="DO279" s="51">
        <v>6.0709774327844784E-3</v>
      </c>
      <c r="DP279" s="51">
        <v>4.1612065074910142E-3</v>
      </c>
      <c r="DQ279" s="51">
        <v>6.9593197545019048E-3</v>
      </c>
      <c r="DR279" s="51">
        <v>6.5879440692094247E-3</v>
      </c>
      <c r="DS279" s="51">
        <v>6.4576697357558435E-3</v>
      </c>
      <c r="DT279" s="51">
        <v>9.6891249051164526E-3</v>
      </c>
      <c r="DU279" s="51">
        <v>8.8616700646112542E-3</v>
      </c>
      <c r="DV279" s="51">
        <v>1.0507227416895849E-2</v>
      </c>
      <c r="DW279" s="51">
        <v>1.3125444490330282E-2</v>
      </c>
      <c r="DX279" s="51">
        <v>9.3024364102068397E-3</v>
      </c>
      <c r="DY279" s="51">
        <v>6.5578159495571853E-3</v>
      </c>
      <c r="DZ279" s="51">
        <v>9.322573617800119E-3</v>
      </c>
      <c r="EA279" s="51">
        <v>1.1547049682409494E-2</v>
      </c>
      <c r="EB279" s="51">
        <v>1.9442463036561827E-2</v>
      </c>
      <c r="EC279" s="51">
        <v>1.0722837956057588E-2</v>
      </c>
      <c r="ED279" s="51">
        <v>8.1639288120009916E-3</v>
      </c>
      <c r="EE279" s="51">
        <v>2.829813407870635E-2</v>
      </c>
      <c r="EF279" s="51">
        <v>1.594184277119037E-2</v>
      </c>
      <c r="EG279" s="51">
        <v>1.132379896325483E-2</v>
      </c>
      <c r="EH279" s="51">
        <v>1.5349651501539848E-2</v>
      </c>
      <c r="EI279" s="51">
        <v>7.8683170861346227E-2</v>
      </c>
      <c r="EJ279" s="51">
        <v>5.1770311073258695E-4</v>
      </c>
      <c r="EK279" s="369">
        <v>2.5510956848894704E-3</v>
      </c>
      <c r="EL279" s="369">
        <v>6.4316267604375083E-3</v>
      </c>
      <c r="EM279" s="369">
        <v>6.0376595401354857E-3</v>
      </c>
      <c r="EN279" s="369">
        <v>5.4646289995746713E-3</v>
      </c>
      <c r="EO279" s="369">
        <v>6.7344149346730484E-3</v>
      </c>
      <c r="EP279" s="369">
        <v>5.4170826446242864E-3</v>
      </c>
      <c r="EQ279" s="369">
        <v>1.3470339667114761E-2</v>
      </c>
      <c r="ER279" s="369">
        <v>3.7853170933101281E-3</v>
      </c>
      <c r="ES279" s="369">
        <v>8.3118852460297848E-3</v>
      </c>
      <c r="ET279" s="369">
        <v>5.8801007633405081E-3</v>
      </c>
      <c r="EU279" s="369">
        <v>5.9673472585913172E-3</v>
      </c>
      <c r="EV279" s="369">
        <v>6.9728826857243555E-3</v>
      </c>
      <c r="EW279" s="369">
        <v>6.564173339496022E-3</v>
      </c>
      <c r="EX279" s="369">
        <v>5.5161320657302259E-3</v>
      </c>
      <c r="EY279" s="369">
        <v>4.0899482121922589E-3</v>
      </c>
      <c r="EZ279" s="369">
        <v>6.1857698866195007E-3</v>
      </c>
      <c r="FA279" s="369">
        <v>6.5172496738191343E-3</v>
      </c>
      <c r="FB279" s="369">
        <v>6.1627768728299351E-3</v>
      </c>
      <c r="FC279" s="369">
        <v>9.3879887032052405E-3</v>
      </c>
      <c r="FD279" s="369">
        <v>8.9411650797920125E-3</v>
      </c>
      <c r="FE279" s="369">
        <v>1.0314380219260535E-2</v>
      </c>
      <c r="FF279" s="369">
        <v>1.3064480435084911E-2</v>
      </c>
      <c r="FG279" s="369">
        <v>8.8336950406041372E-3</v>
      </c>
      <c r="FH279" s="369">
        <v>6.0670704224760758E-3</v>
      </c>
      <c r="FI279" s="369">
        <v>8.7389305253103705E-3</v>
      </c>
      <c r="FJ279" s="369">
        <v>1.1290936231211334E-2</v>
      </c>
      <c r="FK279" s="369">
        <v>1.9481998379936475E-2</v>
      </c>
      <c r="FL279" s="369">
        <v>1.0851542481025855E-2</v>
      </c>
      <c r="FM279" s="369">
        <v>7.7049017370962045E-3</v>
      </c>
      <c r="FN279" s="369">
        <v>2.7874952058688014E-2</v>
      </c>
      <c r="FO279" s="369">
        <v>1.6065023577967252E-2</v>
      </c>
      <c r="FP279" s="369">
        <v>1.0920029065419213E-2</v>
      </c>
      <c r="FQ279" s="369">
        <v>1.5187165297686066E-2</v>
      </c>
      <c r="FR279" s="369">
        <v>8.0014250921882996E-2</v>
      </c>
      <c r="FS279" s="369">
        <v>5.463608432262285E-4</v>
      </c>
      <c r="FT279" s="51">
        <v>2.4943497977165468E-3</v>
      </c>
      <c r="FU279" s="51">
        <v>6.2517343049428237E-3</v>
      </c>
      <c r="FV279" s="51">
        <v>5.872977461883081E-3</v>
      </c>
      <c r="FW279" s="51">
        <v>5.2769529175172962E-3</v>
      </c>
      <c r="FX279" s="51">
        <v>6.2651607303247257E-3</v>
      </c>
      <c r="FY279" s="51">
        <v>5.4655230722919692E-3</v>
      </c>
      <c r="FZ279" s="51">
        <v>1.3335567714885149E-2</v>
      </c>
      <c r="GA279" s="51">
        <v>2.7207341904009266E-3</v>
      </c>
      <c r="GB279" s="51">
        <v>7.8017945846714327E-3</v>
      </c>
      <c r="GC279" s="51">
        <v>5.5779438346554152E-3</v>
      </c>
      <c r="GD279" s="51">
        <v>5.5673672527202832E-3</v>
      </c>
      <c r="GE279" s="51">
        <v>6.4029117520368571E-3</v>
      </c>
      <c r="GF279" s="51">
        <v>6.0331371383114457E-3</v>
      </c>
      <c r="GG279" s="51">
        <v>4.8342561477526429E-3</v>
      </c>
      <c r="GH279" s="51">
        <v>4.3600082250387431E-3</v>
      </c>
      <c r="GI279" s="51">
        <v>6.4310627847713724E-3</v>
      </c>
      <c r="GJ279" s="51">
        <v>6.317695896691098E-3</v>
      </c>
      <c r="GK279" s="51">
        <v>6.1862815785656191E-3</v>
      </c>
      <c r="GL279" s="51">
        <v>8.9751050092309447E-3</v>
      </c>
      <c r="GM279" s="51">
        <v>8.4511356853407323E-3</v>
      </c>
      <c r="GN279" s="51">
        <v>9.339259257066598E-3</v>
      </c>
      <c r="GO279" s="51">
        <v>1.3645916416526111E-2</v>
      </c>
      <c r="GP279" s="51">
        <v>8.0468691915818336E-3</v>
      </c>
      <c r="GQ279" s="51">
        <v>5.4869539549950814E-3</v>
      </c>
      <c r="GR279" s="51">
        <v>8.5993289243676985E-3</v>
      </c>
      <c r="GS279" s="51">
        <v>1.1223575032281989E-2</v>
      </c>
      <c r="GT279" s="51">
        <v>1.9853825000410625E-2</v>
      </c>
      <c r="GU279" s="51">
        <v>1.0630322380497683E-2</v>
      </c>
      <c r="GV279" s="51">
        <v>7.664936734854938E-3</v>
      </c>
      <c r="GW279" s="51">
        <v>2.7810753344990984E-2</v>
      </c>
      <c r="GX279" s="51">
        <v>1.5539418456584851E-2</v>
      </c>
      <c r="GY279" s="51">
        <v>1.0569587554253038E-2</v>
      </c>
      <c r="GZ279" s="51">
        <v>1.5153114776005299E-2</v>
      </c>
      <c r="HA279" s="51">
        <v>7.9679529337880153E-2</v>
      </c>
      <c r="HB279" s="51">
        <v>1.3313963898108532E-3</v>
      </c>
      <c r="HC279" s="369">
        <v>2.5482671216419911E-3</v>
      </c>
      <c r="HD279" s="369">
        <v>6.7430900753284546E-3</v>
      </c>
      <c r="HE279" s="369">
        <v>5.7299331994750333E-3</v>
      </c>
      <c r="HF279" s="369">
        <v>5.3790133261320374E-3</v>
      </c>
      <c r="HG279" s="369">
        <v>6.5444865616032443E-3</v>
      </c>
      <c r="HH279" s="369">
        <v>5.3928963971606562E-3</v>
      </c>
      <c r="HI279" s="369">
        <v>1.3777546193497366E-2</v>
      </c>
      <c r="HJ279" s="369">
        <v>2.7942960572413266E-3</v>
      </c>
      <c r="HK279" s="369">
        <v>7.7655190109308563E-3</v>
      </c>
      <c r="HL279" s="369">
        <v>5.7467722012264945E-3</v>
      </c>
      <c r="HM279" s="369">
        <v>5.738315248603445E-3</v>
      </c>
      <c r="HN279" s="369">
        <v>6.3209945293631253E-3</v>
      </c>
      <c r="HO279" s="369">
        <v>5.8316567862328438E-3</v>
      </c>
      <c r="HP279" s="369">
        <v>4.8623910737283487E-3</v>
      </c>
      <c r="HQ279" s="369">
        <v>4.3458185622227714E-3</v>
      </c>
      <c r="HR279" s="369">
        <v>6.1371603167191804E-3</v>
      </c>
      <c r="HS279" s="369">
        <v>7.1182836216004209E-3</v>
      </c>
      <c r="HT279" s="369">
        <v>6.1618834348017432E-3</v>
      </c>
      <c r="HU279" s="369">
        <v>8.6200441560349301E-3</v>
      </c>
      <c r="HV279" s="369">
        <v>8.1399431775190795E-3</v>
      </c>
      <c r="HW279" s="369">
        <v>8.6727724906628858E-3</v>
      </c>
      <c r="HX279" s="369">
        <v>1.3131124762019705E-2</v>
      </c>
      <c r="HY279" s="369">
        <v>9.1878429839587668E-3</v>
      </c>
      <c r="HZ279" s="369">
        <v>5.2884478434326405E-3</v>
      </c>
      <c r="IA279" s="369">
        <v>8.4924920027070385E-3</v>
      </c>
      <c r="IB279" s="369">
        <v>1.0658929384969082E-2</v>
      </c>
      <c r="IC279" s="369">
        <v>1.9788541401372803E-2</v>
      </c>
      <c r="ID279" s="369">
        <v>9.8888178490930644E-3</v>
      </c>
      <c r="IE279" s="369">
        <v>7.2641609341852192E-3</v>
      </c>
      <c r="IF279" s="369">
        <v>2.7075469111258132E-2</v>
      </c>
      <c r="IG279" s="369">
        <v>1.5566205066799543E-2</v>
      </c>
      <c r="IH279" s="369">
        <v>1.0378109237208463E-2</v>
      </c>
      <c r="II279" s="369">
        <v>1.4274134662934299E-2</v>
      </c>
      <c r="IJ279" s="369">
        <v>7.9995065205882787E-2</v>
      </c>
      <c r="IK279" s="369">
        <v>1.6883238631023286E-3</v>
      </c>
      <c r="IL279" s="51">
        <v>2.5681539301551214E-3</v>
      </c>
      <c r="IM279" s="51">
        <v>6.4768883140598381E-3</v>
      </c>
      <c r="IN279" s="51">
        <v>5.6359734913989119E-3</v>
      </c>
      <c r="IO279" s="51">
        <v>5.2336115333321302E-3</v>
      </c>
      <c r="IP279" s="51">
        <v>6.5263350300809849E-3</v>
      </c>
      <c r="IQ279" s="51">
        <v>5.509545795583483E-3</v>
      </c>
      <c r="IR279" s="51">
        <v>1.3450617262562123E-2</v>
      </c>
      <c r="IS279" s="51">
        <v>2.8629428498060886E-3</v>
      </c>
      <c r="IT279" s="51">
        <v>7.9639841411474292E-3</v>
      </c>
      <c r="IU279" s="51">
        <v>5.8157404344867094E-3</v>
      </c>
      <c r="IV279" s="51">
        <v>5.9902832395845587E-3</v>
      </c>
      <c r="IW279" s="51">
        <v>6.3624489224164017E-3</v>
      </c>
      <c r="IX279" s="51">
        <v>5.8403208450055919E-3</v>
      </c>
      <c r="IY279" s="51">
        <v>4.4821185685022281E-3</v>
      </c>
      <c r="IZ279" s="51">
        <v>4.2609520859540687E-3</v>
      </c>
      <c r="JA279" s="51">
        <v>5.2654003103145015E-3</v>
      </c>
      <c r="JB279" s="51">
        <v>5.9617852326000328E-3</v>
      </c>
      <c r="JC279" s="51">
        <v>6.0357895863784664E-3</v>
      </c>
      <c r="JD279" s="51">
        <v>8.277211522504031E-3</v>
      </c>
      <c r="JE279" s="51">
        <v>8.2178710417359913E-3</v>
      </c>
      <c r="JF279" s="51">
        <v>8.6374494439595811E-3</v>
      </c>
      <c r="JG279" s="51">
        <v>1.3156738487056138E-2</v>
      </c>
      <c r="JH279" s="51">
        <v>9.2267860342687587E-3</v>
      </c>
      <c r="JI279" s="51">
        <v>5.1857783099268275E-3</v>
      </c>
      <c r="JJ279" s="51">
        <v>8.0037771501788764E-3</v>
      </c>
      <c r="JK279" s="51">
        <v>1.0217908295636893E-2</v>
      </c>
      <c r="JL279" s="51">
        <v>2.0649187305431398E-2</v>
      </c>
      <c r="JM279" s="51">
        <v>9.8703505747499629E-3</v>
      </c>
      <c r="JN279" s="51">
        <v>7.2562173299435973E-3</v>
      </c>
      <c r="JO279" s="51">
        <v>2.6227886599456508E-2</v>
      </c>
      <c r="JP279" s="51">
        <v>1.5921883444324502E-2</v>
      </c>
      <c r="JQ279" s="51">
        <v>1.0531638395254297E-2</v>
      </c>
      <c r="JR279" s="51">
        <v>1.3694503005147752E-2</v>
      </c>
      <c r="JS279" s="51">
        <v>7.9103247032759741E-2</v>
      </c>
      <c r="JT279" s="51">
        <v>1.8723510632267678E-3</v>
      </c>
      <c r="JU279" s="369">
        <v>2.6225478816759734E-3</v>
      </c>
      <c r="JV279" s="369">
        <v>6.0962641855665358E-3</v>
      </c>
      <c r="JW279" s="369">
        <v>5.3056233209485939E-3</v>
      </c>
      <c r="JX279" s="369">
        <v>4.8963798122924071E-3</v>
      </c>
      <c r="JY279" s="369">
        <v>6.3151980346029014E-3</v>
      </c>
      <c r="JZ279" s="369">
        <v>5.4129290658924767E-3</v>
      </c>
      <c r="KA279" s="369">
        <v>1.2846991241238342E-2</v>
      </c>
      <c r="KB279" s="369">
        <v>2.2525937736118449E-3</v>
      </c>
      <c r="KC279" s="369">
        <v>7.5188481595232382E-3</v>
      </c>
      <c r="KD279" s="369">
        <v>5.4549051001152914E-3</v>
      </c>
      <c r="KE279" s="369">
        <v>5.7703275645744397E-3</v>
      </c>
      <c r="KF279" s="369">
        <v>5.8592958676051722E-3</v>
      </c>
      <c r="KG279" s="369">
        <v>5.2736524420021764E-3</v>
      </c>
      <c r="KH279" s="369">
        <v>4.0544613449352259E-3</v>
      </c>
      <c r="KI279" s="369">
        <v>4.2623360962709455E-3</v>
      </c>
      <c r="KJ279" s="369">
        <v>5.0234974131994764E-3</v>
      </c>
      <c r="KK279" s="369">
        <v>5.4745053647911879E-3</v>
      </c>
      <c r="KL279" s="369">
        <v>6.0262620865430766E-3</v>
      </c>
      <c r="KM279" s="369">
        <v>7.6629873086402041E-3</v>
      </c>
      <c r="KN279" s="369">
        <v>7.8840592350734283E-3</v>
      </c>
      <c r="KO279" s="369">
        <v>8.5126253096640975E-3</v>
      </c>
      <c r="KP279" s="369">
        <v>1.3408504776187977E-2</v>
      </c>
      <c r="KQ279" s="369">
        <v>1.0294730761703303E-2</v>
      </c>
      <c r="KR279" s="369">
        <v>5.2077109547911766E-3</v>
      </c>
      <c r="KS279" s="369">
        <v>8.0105217597124072E-3</v>
      </c>
      <c r="KT279" s="369">
        <v>1.113122892436238E-2</v>
      </c>
      <c r="KU279" s="369">
        <v>2.0123275381332028E-2</v>
      </c>
      <c r="KV279" s="369">
        <v>9.8374799585114261E-3</v>
      </c>
      <c r="KW279" s="369">
        <v>7.3691456309111034E-3</v>
      </c>
      <c r="KX279" s="369">
        <v>2.5759872775629248E-2</v>
      </c>
      <c r="KY279" s="369">
        <v>1.6762228902942641E-2</v>
      </c>
      <c r="KZ279" s="369">
        <v>1.088701816384597E-2</v>
      </c>
      <c r="LA279" s="369">
        <v>1.3684346781438211E-2</v>
      </c>
      <c r="LB279" s="369">
        <v>7.8356154970745787E-2</v>
      </c>
      <c r="LC279" s="369">
        <v>2.1808730177678686E-3</v>
      </c>
      <c r="LD279" s="51">
        <v>2.7420413229129713E-3</v>
      </c>
      <c r="LE279" s="51">
        <v>6.2236160603013754E-3</v>
      </c>
      <c r="LF279" s="51">
        <v>5.3193929878780771E-3</v>
      </c>
      <c r="LG279" s="51">
        <v>4.6678702439031028E-3</v>
      </c>
      <c r="LH279" s="51">
        <v>6.7910162351646477E-3</v>
      </c>
      <c r="LI279" s="51">
        <v>5.3680812535601809E-3</v>
      </c>
      <c r="LJ279" s="51">
        <v>1.2590739021682791E-2</v>
      </c>
      <c r="LK279" s="51">
        <v>2.0202759509838435E-3</v>
      </c>
      <c r="LL279" s="51">
        <v>7.1344879951017598E-3</v>
      </c>
      <c r="LM279" s="51">
        <v>5.2263214478278433E-3</v>
      </c>
      <c r="LN279" s="51">
        <v>5.8063762884196261E-3</v>
      </c>
      <c r="LO279" s="51">
        <v>5.3628727871317221E-3</v>
      </c>
      <c r="LP279" s="51">
        <v>4.9953793572184218E-3</v>
      </c>
      <c r="LQ279" s="51">
        <v>3.7448809834409297E-3</v>
      </c>
      <c r="LR279" s="51">
        <v>4.3036945062625235E-3</v>
      </c>
      <c r="LS279" s="51">
        <v>4.9366992870758719E-3</v>
      </c>
      <c r="LT279" s="51">
        <v>5.4031245905842148E-3</v>
      </c>
      <c r="LU279" s="51">
        <v>6.1864838284374224E-3</v>
      </c>
      <c r="LV279" s="51">
        <v>7.8478760993449699E-3</v>
      </c>
      <c r="LW279" s="51">
        <v>7.8067928470774419E-3</v>
      </c>
      <c r="LX279" s="51">
        <v>8.8607665611602996E-3</v>
      </c>
      <c r="LY279" s="51">
        <v>1.3414861210655233E-2</v>
      </c>
      <c r="LZ279" s="51">
        <v>1.114182079556003E-2</v>
      </c>
      <c r="MA279" s="51">
        <v>5.432603471791626E-3</v>
      </c>
      <c r="MB279" s="51">
        <v>7.8625968717992451E-3</v>
      </c>
      <c r="MC279" s="51">
        <v>1.2501183119164818E-2</v>
      </c>
      <c r="MD279" s="51">
        <v>1.9738330776010889E-2</v>
      </c>
      <c r="ME279" s="51">
        <v>1.0035020122343861E-2</v>
      </c>
      <c r="MF279" s="51">
        <v>8.1333706978830647E-3</v>
      </c>
      <c r="MG279" s="51">
        <v>2.6067277922837327E-2</v>
      </c>
      <c r="MH279" s="51">
        <v>1.7187588089228586E-2</v>
      </c>
      <c r="MI279" s="51">
        <v>1.1851184637907776E-2</v>
      </c>
      <c r="MJ279" s="51">
        <v>1.4127885039805775E-2</v>
      </c>
      <c r="MK279" s="51">
        <v>7.8559943482103642E-2</v>
      </c>
      <c r="ML279" s="51">
        <v>2.3542403818555091E-3</v>
      </c>
      <c r="MM279" s="369">
        <v>2.8609474161540157E-3</v>
      </c>
      <c r="MN279" s="369">
        <v>6.2962479900627848E-3</v>
      </c>
      <c r="MO279" s="369">
        <v>5.4067030503677426E-3</v>
      </c>
      <c r="MP279" s="369">
        <v>4.5646523357673703E-3</v>
      </c>
      <c r="MQ279" s="369">
        <v>6.561396307919653E-3</v>
      </c>
      <c r="MR279" s="369">
        <v>5.091829757028171E-3</v>
      </c>
      <c r="MS279" s="369">
        <v>1.2285626833196008E-2</v>
      </c>
      <c r="MT279" s="369">
        <v>1.9713980893515102E-3</v>
      </c>
      <c r="MU279" s="369">
        <v>7.1015566980824349E-3</v>
      </c>
      <c r="MV279" s="369">
        <v>5.0726702996640389E-3</v>
      </c>
      <c r="MW279" s="369">
        <v>5.7240649657726425E-3</v>
      </c>
      <c r="MX279" s="369">
        <v>5.4048785230062946E-3</v>
      </c>
      <c r="MY279" s="369">
        <v>4.7385509916464223E-3</v>
      </c>
      <c r="MZ279" s="369">
        <v>3.4115108098216268E-3</v>
      </c>
      <c r="NA279" s="369">
        <v>4.14815099110411E-3</v>
      </c>
      <c r="NB279" s="369">
        <v>4.6128202993575614E-3</v>
      </c>
      <c r="NC279" s="369">
        <v>5.5937625825388908E-3</v>
      </c>
      <c r="ND279" s="369">
        <v>6.218522232192423E-3</v>
      </c>
      <c r="NE279" s="369">
        <v>7.5270300840509933E-3</v>
      </c>
      <c r="NF279" s="369">
        <v>7.5764721646131589E-3</v>
      </c>
      <c r="NG279" s="369">
        <v>9.0565444426984314E-3</v>
      </c>
      <c r="NH279" s="369">
        <v>1.3762757923593456E-2</v>
      </c>
      <c r="NI279" s="369">
        <v>1.1928935359638695E-2</v>
      </c>
      <c r="NJ279" s="369">
        <v>5.0165706437102124E-3</v>
      </c>
      <c r="NK279" s="369">
        <v>7.5223264826713241E-3</v>
      </c>
      <c r="NL279" s="369">
        <v>1.2761926710125274E-2</v>
      </c>
      <c r="NM279" s="369">
        <v>1.9301145648169673E-2</v>
      </c>
      <c r="NN279" s="369">
        <v>1.0177614156743887E-2</v>
      </c>
      <c r="NO279" s="369">
        <v>8.3553193614287827E-3</v>
      </c>
      <c r="NP279" s="369">
        <v>2.5270632117357469E-2</v>
      </c>
      <c r="NQ279" s="369">
        <v>1.7365999722805916E-2</v>
      </c>
      <c r="NR279" s="369">
        <v>1.2370527291951655E-2</v>
      </c>
      <c r="NS279" s="369">
        <v>1.4076732189639573E-2</v>
      </c>
      <c r="NT279" s="369">
        <v>7.8238305571093042E-2</v>
      </c>
      <c r="NU279" s="369">
        <v>1.9726031019771553E-3</v>
      </c>
      <c r="NV279" s="51">
        <v>2.9322315593107943E-3</v>
      </c>
      <c r="NW279" s="51">
        <v>6.2175071319917081E-3</v>
      </c>
      <c r="NX279" s="51">
        <v>5.2296276903324749E-3</v>
      </c>
      <c r="NY279" s="51">
        <v>4.3396673514783015E-3</v>
      </c>
      <c r="NZ279" s="51">
        <v>6.2042462279424246E-3</v>
      </c>
      <c r="OA279" s="51">
        <v>4.9911395451359567E-3</v>
      </c>
      <c r="OB279" s="51">
        <v>1.2447215093502986E-2</v>
      </c>
      <c r="OC279" s="51">
        <v>1.8896219519703313E-3</v>
      </c>
      <c r="OD279" s="51">
        <v>6.8783518597304635E-3</v>
      </c>
      <c r="OE279" s="51">
        <v>4.8599570150897825E-3</v>
      </c>
      <c r="OF279" s="51">
        <v>5.6372933663773987E-3</v>
      </c>
      <c r="OG279" s="51">
        <v>5.2063259732935572E-3</v>
      </c>
      <c r="OH279" s="51">
        <v>4.4672870868204878E-3</v>
      </c>
      <c r="OI279" s="51">
        <v>3.0498245406603663E-3</v>
      </c>
      <c r="OJ279" s="51">
        <v>4.0512943343817701E-3</v>
      </c>
      <c r="OK279" s="51">
        <v>4.4359328416235261E-3</v>
      </c>
      <c r="OL279" s="51">
        <v>5.5350193447397927E-3</v>
      </c>
      <c r="OM279" s="51">
        <v>6.0996167355720464E-3</v>
      </c>
      <c r="ON279" s="51">
        <v>7.2662260129735482E-3</v>
      </c>
      <c r="OO279" s="51">
        <v>7.5221366301663501E-3</v>
      </c>
      <c r="OP279" s="51">
        <v>9.0196082458817578E-3</v>
      </c>
      <c r="OQ279" s="51">
        <v>1.3860492697913345E-2</v>
      </c>
      <c r="OR279" s="51">
        <v>1.2471795673335406E-2</v>
      </c>
      <c r="OS279" s="51">
        <v>4.7181080590249294E-3</v>
      </c>
      <c r="OT279" s="51">
        <v>7.7406992719319043E-3</v>
      </c>
      <c r="OU279" s="51">
        <v>1.2895544380032462E-2</v>
      </c>
      <c r="OV279" s="51">
        <v>1.7437972541931406E-2</v>
      </c>
      <c r="OW279" s="51">
        <v>9.8917384278410219E-3</v>
      </c>
      <c r="OX279" s="51">
        <v>8.3641983139278505E-3</v>
      </c>
      <c r="OY279" s="51">
        <v>2.4566686389942624E-2</v>
      </c>
      <c r="OZ279" s="51">
        <v>1.7403865949533141E-2</v>
      </c>
      <c r="PA279" s="51">
        <v>1.2489530906324247E-2</v>
      </c>
      <c r="PB279" s="51">
        <v>1.4026314469837825E-2</v>
      </c>
      <c r="PC279" s="51">
        <v>7.8922515497937898E-2</v>
      </c>
      <c r="PD279" s="51">
        <v>1.8657095256295836E-3</v>
      </c>
      <c r="PE279" s="369">
        <v>2.9827012727659924E-3</v>
      </c>
      <c r="PF279" s="369">
        <v>6.2330542289955101E-3</v>
      </c>
      <c r="PG279" s="369">
        <v>4.9652340405680808E-3</v>
      </c>
      <c r="PH279" s="369">
        <v>4.024591206251993E-3</v>
      </c>
      <c r="PI279" s="369">
        <v>5.8667522226969219E-3</v>
      </c>
      <c r="PJ279" s="369">
        <v>4.817332934729945E-3</v>
      </c>
      <c r="PK279" s="369">
        <v>1.216894701933049E-2</v>
      </c>
      <c r="PL279" s="369">
        <v>1.9359126944117765E-3</v>
      </c>
      <c r="PM279" s="369">
        <v>6.6138663839085373E-3</v>
      </c>
      <c r="PN279" s="369">
        <v>4.4085712430769414E-3</v>
      </c>
      <c r="PO279" s="369">
        <v>5.5838845576732833E-3</v>
      </c>
      <c r="PP279" s="369">
        <v>5.0523918383493498E-3</v>
      </c>
      <c r="PQ279" s="369">
        <v>4.1438985992734304E-3</v>
      </c>
      <c r="PR279" s="369">
        <v>2.7372623706043019E-3</v>
      </c>
      <c r="PS279" s="369">
        <v>3.9318036028234563E-3</v>
      </c>
      <c r="PT279" s="369">
        <v>4.3708628350581256E-3</v>
      </c>
      <c r="PU279" s="369">
        <v>5.5807603262740075E-3</v>
      </c>
      <c r="PV279" s="369">
        <v>5.853046644386883E-3</v>
      </c>
      <c r="PW279" s="369">
        <v>7.0265117262050076E-3</v>
      </c>
      <c r="PX279" s="369">
        <v>7.5049681885621675E-3</v>
      </c>
      <c r="PY279" s="369">
        <v>8.4995191429868971E-3</v>
      </c>
      <c r="PZ279" s="369">
        <v>1.3401788188089262E-2</v>
      </c>
      <c r="QA279" s="369">
        <v>1.2491369767571075E-2</v>
      </c>
      <c r="QB279" s="369">
        <v>4.779131131695172E-3</v>
      </c>
      <c r="QC279" s="369">
        <v>6.9041932304017926E-3</v>
      </c>
      <c r="QD279" s="369">
        <v>1.3913266692452495E-2</v>
      </c>
      <c r="QE279" s="369">
        <v>1.7725137691890998E-2</v>
      </c>
      <c r="QF279" s="369">
        <v>1.0021979902552903E-2</v>
      </c>
      <c r="QG279" s="369">
        <v>7.8724661302952154E-3</v>
      </c>
      <c r="QH279" s="369">
        <v>2.3771891309556006E-2</v>
      </c>
      <c r="QI279" s="369">
        <v>1.7660526241505502E-2</v>
      </c>
      <c r="QJ279" s="369">
        <v>1.2179326591221984E-2</v>
      </c>
      <c r="QK279" s="369">
        <v>1.3631719377277274E-2</v>
      </c>
      <c r="QL279" s="369">
        <v>7.7900253197985561E-2</v>
      </c>
      <c r="QM279" s="369">
        <v>1.422568953804102E-3</v>
      </c>
      <c r="QN279" s="51">
        <v>2.983998348935694E-3</v>
      </c>
      <c r="QO279" s="51">
        <v>5.3320356900122233E-3</v>
      </c>
      <c r="QP279" s="51">
        <v>5.01730231536523E-3</v>
      </c>
      <c r="QQ279" s="51">
        <v>4.0189954458814733E-3</v>
      </c>
      <c r="QR279" s="51">
        <v>5.7716218365465701E-3</v>
      </c>
      <c r="QS279" s="51">
        <v>4.5728539076748025E-3</v>
      </c>
      <c r="QT279" s="51">
        <v>1.2087738964726789E-2</v>
      </c>
      <c r="QU279" s="51">
        <v>1.5177869110273084E-3</v>
      </c>
      <c r="QV279" s="51">
        <v>6.5521417618738635E-3</v>
      </c>
      <c r="QW279" s="51">
        <v>4.3573513097556115E-3</v>
      </c>
      <c r="QX279" s="51">
        <v>5.458368141832602E-3</v>
      </c>
      <c r="QY279" s="51">
        <v>5.0979269422280361E-3</v>
      </c>
      <c r="QZ279" s="51">
        <v>3.9462281906780215E-3</v>
      </c>
      <c r="RA279" s="51">
        <v>2.6666978927927594E-3</v>
      </c>
      <c r="RB279" s="51">
        <v>3.8616790303542883E-3</v>
      </c>
      <c r="RC279" s="51">
        <v>4.3906757829339583E-3</v>
      </c>
      <c r="RD279" s="51">
        <v>5.1499442748849092E-3</v>
      </c>
      <c r="RE279" s="51">
        <v>5.6067044687038194E-3</v>
      </c>
      <c r="RF279" s="51">
        <v>6.9922057487641319E-3</v>
      </c>
      <c r="RG279" s="51">
        <v>7.7005449610337059E-3</v>
      </c>
      <c r="RH279" s="51">
        <v>8.5644160100861073E-3</v>
      </c>
      <c r="RI279" s="51">
        <v>1.4206769236892666E-2</v>
      </c>
      <c r="RJ279" s="51">
        <v>1.2744357977952611E-2</v>
      </c>
      <c r="RK279" s="51">
        <v>4.5104365738016412E-3</v>
      </c>
      <c r="RL279" s="51">
        <v>7.0862919088341561E-3</v>
      </c>
      <c r="RM279" s="51">
        <v>1.4481749491925976E-2</v>
      </c>
      <c r="RN279" s="51">
        <v>1.6733323739251686E-2</v>
      </c>
      <c r="RO279" s="51">
        <v>1.0568599060899807E-2</v>
      </c>
      <c r="RP279" s="51">
        <v>6.6941218881647335E-3</v>
      </c>
      <c r="RQ279" s="51">
        <v>2.388593177022515E-2</v>
      </c>
      <c r="RR279" s="51">
        <v>1.7297279592032179E-2</v>
      </c>
      <c r="RS279" s="51">
        <v>1.2066862839867508E-2</v>
      </c>
      <c r="RT279" s="51">
        <v>1.3592285304351102E-2</v>
      </c>
      <c r="RU279" s="51">
        <v>7.6563011672785661E-2</v>
      </c>
      <c r="RV279" s="51">
        <v>1.0476062664970711E-3</v>
      </c>
      <c r="RW279" s="369">
        <v>3.0369025419308892E-3</v>
      </c>
      <c r="RX279" s="369">
        <v>5.4538009306030919E-3</v>
      </c>
      <c r="RY279" s="369">
        <v>5.1826083492714078E-3</v>
      </c>
      <c r="RZ279" s="369">
        <v>4.2141131307632243E-3</v>
      </c>
      <c r="SA279" s="369">
        <v>5.7126029415593381E-3</v>
      </c>
      <c r="SB279" s="369">
        <v>4.6359952854660123E-3</v>
      </c>
      <c r="SC279" s="369">
        <v>1.2095706557171751E-2</v>
      </c>
      <c r="SD279" s="369">
        <v>2.292434134269457E-3</v>
      </c>
      <c r="SE279" s="369">
        <v>6.6217079413613857E-3</v>
      </c>
      <c r="SF279" s="369">
        <v>4.554863597415278E-3</v>
      </c>
      <c r="SG279" s="369">
        <v>5.7009302532945987E-3</v>
      </c>
      <c r="SH279" s="369">
        <v>5.0221489412718675E-3</v>
      </c>
      <c r="SI279" s="369">
        <v>4.0449017530941184E-3</v>
      </c>
      <c r="SJ279" s="369">
        <v>2.7493033353800087E-3</v>
      </c>
      <c r="SK279" s="369">
        <v>4.2329721193303631E-3</v>
      </c>
      <c r="SL279" s="369">
        <v>4.3230508119109943E-3</v>
      </c>
      <c r="SM279" s="369">
        <v>5.6141498390797039E-3</v>
      </c>
      <c r="SN279" s="369">
        <v>5.7050038654794244E-3</v>
      </c>
      <c r="SO279" s="369">
        <v>6.916814482151804E-3</v>
      </c>
      <c r="SP279" s="369">
        <v>7.656580533551071E-3</v>
      </c>
      <c r="SQ279" s="369">
        <v>8.8250322951534069E-3</v>
      </c>
      <c r="SR279" s="369">
        <v>1.4488451076399466E-2</v>
      </c>
      <c r="SS279" s="369">
        <v>1.4030592092157611E-2</v>
      </c>
      <c r="ST279" s="369">
        <v>4.7794468196041308E-3</v>
      </c>
      <c r="SU279" s="369">
        <v>7.6747315572314777E-3</v>
      </c>
      <c r="SV279" s="369">
        <v>1.5471682421540085E-2</v>
      </c>
      <c r="SW279" s="369">
        <v>1.5524187175235482E-2</v>
      </c>
      <c r="SX279" s="369">
        <v>1.0356836781309157E-2</v>
      </c>
      <c r="SY279" s="369">
        <v>6.9102711933974759E-3</v>
      </c>
      <c r="SZ279" s="369">
        <v>2.6061010848495374E-2</v>
      </c>
      <c r="TA279" s="369">
        <v>1.7430803688981727E-2</v>
      </c>
      <c r="TB279" s="369">
        <v>1.1789666754784827E-2</v>
      </c>
      <c r="TC279" s="369">
        <v>1.3719848777227137E-2</v>
      </c>
      <c r="TD279" s="369">
        <v>7.6805889843269678E-2</v>
      </c>
      <c r="TE279" s="369">
        <v>1.2630742652316937E-3</v>
      </c>
    </row>
    <row r="280" spans="1:525" x14ac:dyDescent="0.3">
      <c r="A280" s="369">
        <v>1.097476195482335E-5</v>
      </c>
      <c r="B280" s="369">
        <v>1.6216288715625502E-5</v>
      </c>
      <c r="C280" s="369">
        <v>3.3644027458304068E-5</v>
      </c>
      <c r="D280" s="369">
        <v>3.9947410137763841E-5</v>
      </c>
      <c r="E280" s="369">
        <v>2.7882637431425936E-5</v>
      </c>
      <c r="F280" s="369">
        <v>3.6105746339003559E-5</v>
      </c>
      <c r="G280" s="369">
        <v>4.1056438372790265E-5</v>
      </c>
      <c r="H280" s="369">
        <v>1.5377402383386216E-5</v>
      </c>
      <c r="I280" s="369">
        <v>2.9981643063408983E-5</v>
      </c>
      <c r="J280" s="369">
        <v>3.5422143529972162E-5</v>
      </c>
      <c r="K280" s="369">
        <v>2.4068814220573699E-5</v>
      </c>
      <c r="L280" s="369">
        <v>3.542337619404908E-5</v>
      </c>
      <c r="M280" s="369">
        <v>3.1859565624081414E-5</v>
      </c>
      <c r="N280" s="369">
        <v>2.1769070715527493E-5</v>
      </c>
      <c r="O280" s="369">
        <v>4.5805599872228855E-5</v>
      </c>
      <c r="P280" s="369">
        <v>4.0514573569962357E-5</v>
      </c>
      <c r="Q280" s="369">
        <v>1.6163401338119799E-5</v>
      </c>
      <c r="R280" s="369">
        <v>8.9435550455101476E-5</v>
      </c>
      <c r="S280" s="369">
        <v>1.5579070361607583E-4</v>
      </c>
      <c r="T280" s="369">
        <v>5.698751615520968E-5</v>
      </c>
      <c r="U280" s="369">
        <v>7.3762466979412472E-5</v>
      </c>
      <c r="V280" s="369">
        <v>7.5013678146759811E-5</v>
      </c>
      <c r="W280" s="369">
        <v>1.7358886842155626E-4</v>
      </c>
      <c r="X280" s="369">
        <v>2.7634521273557065E-5</v>
      </c>
      <c r="Y280" s="369">
        <v>4.2215095861591365E-5</v>
      </c>
      <c r="Z280" s="369">
        <v>3.2843722283875976E-5</v>
      </c>
      <c r="AA280" s="369">
        <v>9.1828277370521952E-5</v>
      </c>
      <c r="AB280" s="369">
        <v>6.7595431223545322E-5</v>
      </c>
      <c r="AC280" s="369">
        <v>2.8978099313492169E-4</v>
      </c>
      <c r="AD280" s="369">
        <v>7.6437850704325655E-5</v>
      </c>
      <c r="AE280" s="369">
        <v>1.0074138009991346E-4</v>
      </c>
      <c r="AF280" s="369">
        <v>5.5067319972447294E-5</v>
      </c>
      <c r="AG280" s="369">
        <v>1.2611861389857798E-4</v>
      </c>
      <c r="AH280" s="369">
        <v>1.2742872706010907E-4</v>
      </c>
      <c r="AI280" s="369">
        <v>2.792713782436452E-5</v>
      </c>
      <c r="AJ280" s="51">
        <v>1.0601870739905676E-5</v>
      </c>
      <c r="AK280" s="51">
        <v>1.5174203136396153E-5</v>
      </c>
      <c r="AL280" s="51">
        <v>3.2176262216211619E-5</v>
      </c>
      <c r="AM280" s="51">
        <v>3.935404613183179E-5</v>
      </c>
      <c r="AN280" s="51">
        <v>2.8386286780619616E-5</v>
      </c>
      <c r="AO280" s="51">
        <v>3.5565369010351304E-5</v>
      </c>
      <c r="AP280" s="51">
        <v>3.7167951290794847E-5</v>
      </c>
      <c r="AQ280" s="51">
        <v>1.3933196629113592E-5</v>
      </c>
      <c r="AR280" s="51">
        <v>3.0303235188859088E-5</v>
      </c>
      <c r="AS280" s="51">
        <v>3.4775655994108438E-5</v>
      </c>
      <c r="AT280" s="51">
        <v>2.4940168277089019E-5</v>
      </c>
      <c r="AU280" s="51">
        <v>3.4202291221513744E-5</v>
      </c>
      <c r="AV280" s="51">
        <v>3.1417006649552797E-5</v>
      </c>
      <c r="AW280" s="51">
        <v>2.1095093167692613E-5</v>
      </c>
      <c r="AX280" s="51">
        <v>4.0327733376450451E-5</v>
      </c>
      <c r="AY280" s="51">
        <v>3.5764393346034311E-5</v>
      </c>
      <c r="AZ280" s="51">
        <v>1.6573506441895977E-5</v>
      </c>
      <c r="BA280" s="51">
        <v>8.5073455482241906E-5</v>
      </c>
      <c r="BB280" s="51">
        <v>1.3843355566046269E-4</v>
      </c>
      <c r="BC280" s="51">
        <v>4.478136835111864E-5</v>
      </c>
      <c r="BD280" s="51">
        <v>6.2199289018965233E-5</v>
      </c>
      <c r="BE280" s="51">
        <v>6.9242882637606082E-5</v>
      </c>
      <c r="BF280" s="51">
        <v>1.6570619090412414E-4</v>
      </c>
      <c r="BG280" s="51">
        <v>2.856247756803359E-5</v>
      </c>
      <c r="BH280" s="51">
        <v>3.8008341668130175E-5</v>
      </c>
      <c r="BI280" s="51">
        <v>3.4331165449064924E-5</v>
      </c>
      <c r="BJ280" s="51">
        <v>8.4119201178888922E-5</v>
      </c>
      <c r="BK280" s="51">
        <v>6.5999585835539493E-5</v>
      </c>
      <c r="BL280" s="51">
        <v>2.8353704495011502E-4</v>
      </c>
      <c r="BM280" s="51">
        <v>7.4357950183905563E-5</v>
      </c>
      <c r="BN280" s="51">
        <v>9.0175740740276608E-5</v>
      </c>
      <c r="BO280" s="51">
        <v>5.4468751833844863E-5</v>
      </c>
      <c r="BP280" s="51">
        <v>1.2819181078374658E-4</v>
      </c>
      <c r="BQ280" s="51">
        <v>1.2318083204905381E-4</v>
      </c>
      <c r="BR280" s="51">
        <v>2.5096369235296616E-5</v>
      </c>
      <c r="BS280" s="369">
        <v>1.1230603916603897E-5</v>
      </c>
      <c r="BT280" s="369">
        <v>1.3569995489537527E-5</v>
      </c>
      <c r="BU280" s="369">
        <v>3.1348508110576419E-5</v>
      </c>
      <c r="BV280" s="369">
        <v>4.0930779138330659E-5</v>
      </c>
      <c r="BW280" s="369">
        <v>2.6989970732377333E-5</v>
      </c>
      <c r="BX280" s="369">
        <v>3.4560516629352445E-5</v>
      </c>
      <c r="BY280" s="369">
        <v>3.5859112521652366E-5</v>
      </c>
      <c r="BZ280" s="369">
        <v>1.1602145981328454E-5</v>
      </c>
      <c r="CA280" s="369">
        <v>3.163938210589357E-5</v>
      </c>
      <c r="CB280" s="369">
        <v>3.4524581430613145E-5</v>
      </c>
      <c r="CC280" s="369">
        <v>2.3003978921577537E-5</v>
      </c>
      <c r="CD280" s="369">
        <v>3.2438925846952141E-5</v>
      </c>
      <c r="CE280" s="369">
        <v>2.7578351346464237E-5</v>
      </c>
      <c r="CF280" s="369">
        <v>2.0219388888508876E-5</v>
      </c>
      <c r="CG280" s="369">
        <v>3.7082812757107169E-5</v>
      </c>
      <c r="CH280" s="369">
        <v>3.6304560811643635E-5</v>
      </c>
      <c r="CI280" s="369">
        <v>1.5863769057430776E-5</v>
      </c>
      <c r="CJ280" s="369">
        <v>8.5733789331715089E-5</v>
      </c>
      <c r="CK280" s="369">
        <v>1.262955990410653E-4</v>
      </c>
      <c r="CL280" s="369">
        <v>3.6269872925457505E-5</v>
      </c>
      <c r="CM280" s="369">
        <v>5.408554235177936E-5</v>
      </c>
      <c r="CN280" s="369">
        <v>6.7802409653232179E-5</v>
      </c>
      <c r="CO280" s="369">
        <v>1.5796727862181509E-4</v>
      </c>
      <c r="CP280" s="369">
        <v>2.6213505727037607E-5</v>
      </c>
      <c r="CQ280" s="369">
        <v>3.578848604296103E-5</v>
      </c>
      <c r="CR280" s="369">
        <v>3.1843692032515175E-5</v>
      </c>
      <c r="CS280" s="369">
        <v>8.562396372303302E-5</v>
      </c>
      <c r="CT280" s="369">
        <v>6.3389270499447344E-5</v>
      </c>
      <c r="CU280" s="369">
        <v>2.6857222427369853E-4</v>
      </c>
      <c r="CV280" s="369">
        <v>7.4776577298238473E-5</v>
      </c>
      <c r="CW280" s="369">
        <v>8.934214129061728E-5</v>
      </c>
      <c r="CX280" s="369">
        <v>5.271794001672239E-5</v>
      </c>
      <c r="CY280" s="369">
        <v>1.3232478160377822E-4</v>
      </c>
      <c r="CZ280" s="369">
        <v>1.1984937648450023E-4</v>
      </c>
      <c r="DA280" s="369">
        <v>2.1471776404859991E-5</v>
      </c>
      <c r="DB280" s="51">
        <v>1.2788085497329575E-5</v>
      </c>
      <c r="DC280" s="51">
        <v>1.3055540672302014E-5</v>
      </c>
      <c r="DD280" s="51">
        <v>3.3514876478015042E-5</v>
      </c>
      <c r="DE280" s="51">
        <v>4.0280353326865833E-5</v>
      </c>
      <c r="DF280" s="51">
        <v>2.8257440319348851E-5</v>
      </c>
      <c r="DG280" s="51">
        <v>4.0295627417256075E-5</v>
      </c>
      <c r="DH280" s="51">
        <v>3.9998184709753486E-5</v>
      </c>
      <c r="DI280" s="51">
        <v>1.1818389731866448E-5</v>
      </c>
      <c r="DJ280" s="51">
        <v>3.6489754047949883E-5</v>
      </c>
      <c r="DK280" s="51">
        <v>4.0285431079518481E-5</v>
      </c>
      <c r="DL280" s="51">
        <v>2.5513825466549293E-5</v>
      </c>
      <c r="DM280" s="51">
        <v>3.3756972938868502E-5</v>
      </c>
      <c r="DN280" s="51">
        <v>3.1805868826507393E-5</v>
      </c>
      <c r="DO280" s="51">
        <v>2.052336496040298E-5</v>
      </c>
      <c r="DP280" s="51">
        <v>3.7556790452828678E-5</v>
      </c>
      <c r="DQ280" s="51">
        <v>4.4701871652743247E-5</v>
      </c>
      <c r="DR280" s="51">
        <v>1.6586775759465766E-5</v>
      </c>
      <c r="DS280" s="51">
        <v>1.0203423505689263E-4</v>
      </c>
      <c r="DT280" s="51">
        <v>1.3361539682051659E-4</v>
      </c>
      <c r="DU280" s="51">
        <v>3.500900287987384E-5</v>
      </c>
      <c r="DV280" s="51">
        <v>5.7416205995298219E-5</v>
      </c>
      <c r="DW280" s="51">
        <v>7.3873901906054969E-5</v>
      </c>
      <c r="DX280" s="51">
        <v>1.6912040683245537E-4</v>
      </c>
      <c r="DY280" s="51">
        <v>2.4585375186830022E-5</v>
      </c>
      <c r="DZ280" s="51">
        <v>3.6265190420282474E-5</v>
      </c>
      <c r="EA280" s="51">
        <v>3.5391638550916882E-5</v>
      </c>
      <c r="EB280" s="51">
        <v>9.2442578625614511E-5</v>
      </c>
      <c r="EC280" s="51">
        <v>7.2395157808938484E-5</v>
      </c>
      <c r="ED280" s="51">
        <v>2.9994026872480814E-4</v>
      </c>
      <c r="EE280" s="51">
        <v>8.4128263989724346E-5</v>
      </c>
      <c r="EF280" s="51">
        <v>1.0227589443086961E-4</v>
      </c>
      <c r="EG280" s="51">
        <v>5.3028083053625359E-5</v>
      </c>
      <c r="EH280" s="51">
        <v>1.5642509342493017E-4</v>
      </c>
      <c r="EI280" s="51">
        <v>1.3121505838353006E-4</v>
      </c>
      <c r="EJ280" s="51">
        <v>2.6317738385067044E-5</v>
      </c>
      <c r="EK280" s="369">
        <v>1.4181445041610788E-5</v>
      </c>
      <c r="EL280" s="369">
        <v>1.809474029294803E-5</v>
      </c>
      <c r="EM280" s="369">
        <v>2.8846544206313956E-5</v>
      </c>
      <c r="EN280" s="369">
        <v>4.46990286023108E-5</v>
      </c>
      <c r="EO280" s="369">
        <v>2.713062590042741E-5</v>
      </c>
      <c r="EP280" s="369">
        <v>3.2899926542786584E-5</v>
      </c>
      <c r="EQ280" s="369">
        <v>3.6386485810645937E-5</v>
      </c>
      <c r="ER280" s="369">
        <v>1.2830631959844761E-5</v>
      </c>
      <c r="ES280" s="369">
        <v>3.2277312662518925E-5</v>
      </c>
      <c r="ET280" s="369">
        <v>3.681417142559919E-5</v>
      </c>
      <c r="EU280" s="369">
        <v>2.2339027111821103E-5</v>
      </c>
      <c r="EV280" s="369">
        <v>2.6635040809707666E-5</v>
      </c>
      <c r="EW280" s="369">
        <v>2.9262589115009856E-5</v>
      </c>
      <c r="EX280" s="369">
        <v>2.1819370006720964E-5</v>
      </c>
      <c r="EY280" s="369">
        <v>4.2421506062098279E-5</v>
      </c>
      <c r="EZ280" s="369">
        <v>2.4948018770315389E-5</v>
      </c>
      <c r="FA280" s="369">
        <v>1.7608433746409474E-5</v>
      </c>
      <c r="FB280" s="369">
        <v>7.9159528082443285E-5</v>
      </c>
      <c r="FC280" s="369">
        <v>1.0480065501596439E-4</v>
      </c>
      <c r="FD280" s="369">
        <v>2.4335122516955352E-5</v>
      </c>
      <c r="FE280" s="369">
        <v>5.634324501083972E-5</v>
      </c>
      <c r="FF280" s="369">
        <v>6.0280819241036425E-5</v>
      </c>
      <c r="FG280" s="369">
        <v>1.3189283248260885E-4</v>
      </c>
      <c r="FH280" s="369">
        <v>1.9447211467933136E-5</v>
      </c>
      <c r="FI280" s="369">
        <v>3.3387704217953927E-5</v>
      </c>
      <c r="FJ280" s="369">
        <v>2.9561016270484533E-5</v>
      </c>
      <c r="FK280" s="369">
        <v>7.3240911515454814E-5</v>
      </c>
      <c r="FL280" s="369">
        <v>6.9171237496150979E-5</v>
      </c>
      <c r="FM280" s="369">
        <v>2.8913392067193632E-4</v>
      </c>
      <c r="FN280" s="369">
        <v>7.7429061346324186E-5</v>
      </c>
      <c r="FO280" s="369">
        <v>8.9048069053482474E-5</v>
      </c>
      <c r="FP280" s="369">
        <v>4.6033737742288406E-5</v>
      </c>
      <c r="FQ280" s="369">
        <v>1.4002470672158291E-4</v>
      </c>
      <c r="FR280" s="369">
        <v>1.2897802697125842E-4</v>
      </c>
      <c r="FS280" s="369">
        <v>2.7774568198899571E-5</v>
      </c>
      <c r="FT280" s="51">
        <v>1.633602669748605E-5</v>
      </c>
      <c r="FU280" s="51">
        <v>1.9795576327958694E-5</v>
      </c>
      <c r="FV280" s="51">
        <v>2.8569483563484594E-5</v>
      </c>
      <c r="FW280" s="51">
        <v>5.3279781953825254E-5</v>
      </c>
      <c r="FX280" s="51">
        <v>2.7948626227400079E-5</v>
      </c>
      <c r="FY280" s="51">
        <v>3.8378586212408535E-5</v>
      </c>
      <c r="FZ280" s="51">
        <v>4.0769786339948609E-5</v>
      </c>
      <c r="GA280" s="51">
        <v>1.2405148543980458E-5</v>
      </c>
      <c r="GB280" s="51">
        <v>3.4626832038820834E-5</v>
      </c>
      <c r="GC280" s="51">
        <v>4.0886267035744653E-5</v>
      </c>
      <c r="GD280" s="51">
        <v>2.2840967706304386E-5</v>
      </c>
      <c r="GE280" s="51">
        <v>2.3659094966536755E-5</v>
      </c>
      <c r="GF280" s="51">
        <v>2.7594086453459575E-5</v>
      </c>
      <c r="GG280" s="51">
        <v>2.0310720864083927E-5</v>
      </c>
      <c r="GH280" s="51">
        <v>3.9658749825247342E-5</v>
      </c>
      <c r="GI280" s="51">
        <v>2.7157367148011562E-5</v>
      </c>
      <c r="GJ280" s="51">
        <v>1.6639163485651921E-5</v>
      </c>
      <c r="GK280" s="51">
        <v>7.7289753881652998E-5</v>
      </c>
      <c r="GL280" s="51">
        <v>1.0566949562187062E-4</v>
      </c>
      <c r="GM280" s="51">
        <v>2.1610534890510344E-5</v>
      </c>
      <c r="GN280" s="51">
        <v>5.3154474756141531E-5</v>
      </c>
      <c r="GO280" s="51">
        <v>6.0295856496637717E-5</v>
      </c>
      <c r="GP280" s="51">
        <v>1.0487665149345162E-4</v>
      </c>
      <c r="GQ280" s="51">
        <v>1.5556612573431391E-5</v>
      </c>
      <c r="GR280" s="51">
        <v>2.7162495344249239E-5</v>
      </c>
      <c r="GS280" s="51">
        <v>2.450777284094423E-5</v>
      </c>
      <c r="GT280" s="51">
        <v>6.1463474581683621E-5</v>
      </c>
      <c r="GU280" s="51">
        <v>6.4595077497886351E-5</v>
      </c>
      <c r="GV280" s="51">
        <v>2.8529201295508539E-4</v>
      </c>
      <c r="GW280" s="51">
        <v>7.3198041758376067E-5</v>
      </c>
      <c r="GX280" s="51">
        <v>8.2383994903669663E-5</v>
      </c>
      <c r="GY280" s="51">
        <v>4.1929398550079703E-5</v>
      </c>
      <c r="GZ280" s="51">
        <v>1.122352905068321E-4</v>
      </c>
      <c r="HA280" s="51">
        <v>1.3598069094779039E-4</v>
      </c>
      <c r="HB280" s="51">
        <v>7.5849514183171164E-5</v>
      </c>
      <c r="HC280" s="369">
        <v>1.7346966152167835E-5</v>
      </c>
      <c r="HD280" s="369">
        <v>2.2864225859271759E-5</v>
      </c>
      <c r="HE280" s="369">
        <v>2.6553032715902207E-5</v>
      </c>
      <c r="HF280" s="369">
        <v>5.6108987277483757E-5</v>
      </c>
      <c r="HG280" s="369">
        <v>2.6234230016215916E-5</v>
      </c>
      <c r="HH280" s="369">
        <v>3.4139120385121691E-5</v>
      </c>
      <c r="HI280" s="369">
        <v>4.130703714249427E-5</v>
      </c>
      <c r="HJ280" s="369">
        <v>1.3369217128730514E-5</v>
      </c>
      <c r="HK280" s="369">
        <v>3.3648616333535783E-5</v>
      </c>
      <c r="HL280" s="369">
        <v>4.0833536246805133E-5</v>
      </c>
      <c r="HM280" s="369">
        <v>2.2435941707493426E-5</v>
      </c>
      <c r="HN280" s="369">
        <v>2.3010388538528335E-5</v>
      </c>
      <c r="HO280" s="369">
        <v>2.6186219983876241E-5</v>
      </c>
      <c r="HP280" s="369">
        <v>1.9413437917636858E-5</v>
      </c>
      <c r="HQ280" s="369">
        <v>4.0989152936539575E-5</v>
      </c>
      <c r="HR280" s="369">
        <v>2.4377330207154701E-5</v>
      </c>
      <c r="HS280" s="369">
        <v>1.9409750979254643E-5</v>
      </c>
      <c r="HT280" s="369">
        <v>7.3269368956177153E-5</v>
      </c>
      <c r="HU280" s="369">
        <v>6.6800404788642205E-5</v>
      </c>
      <c r="HV280" s="369">
        <v>1.5633933290948167E-5</v>
      </c>
      <c r="HW280" s="369">
        <v>4.1984010423361972E-5</v>
      </c>
      <c r="HX280" s="369">
        <v>5.3629541241281988E-5</v>
      </c>
      <c r="HY280" s="369">
        <v>8.8658228682764095E-5</v>
      </c>
      <c r="HZ280" s="369">
        <v>1.309261064284845E-5</v>
      </c>
      <c r="IA280" s="369">
        <v>2.7381931848010282E-5</v>
      </c>
      <c r="IB280" s="369">
        <v>2.1397550866172033E-5</v>
      </c>
      <c r="IC280" s="369">
        <v>5.138322228703049E-5</v>
      </c>
      <c r="ID280" s="369">
        <v>5.6382230323964087E-5</v>
      </c>
      <c r="IE280" s="369">
        <v>2.6183246184318645E-4</v>
      </c>
      <c r="IF280" s="369">
        <v>6.7137564722232767E-5</v>
      </c>
      <c r="IG280" s="369">
        <v>7.3282257418978786E-5</v>
      </c>
      <c r="IH280" s="369">
        <v>4.1159099212386004E-5</v>
      </c>
      <c r="II280" s="369">
        <v>8.6970247815918654E-5</v>
      </c>
      <c r="IJ280" s="369">
        <v>1.2484073109023612E-4</v>
      </c>
      <c r="IK280" s="369">
        <v>8.9056554064579464E-5</v>
      </c>
      <c r="IL280" s="51">
        <v>1.7233984344334154E-5</v>
      </c>
      <c r="IM280" s="51">
        <v>2.0392040033920742E-5</v>
      </c>
      <c r="IN280" s="51">
        <v>2.617283500465507E-5</v>
      </c>
      <c r="IO280" s="51">
        <v>5.9418298975964848E-5</v>
      </c>
      <c r="IP280" s="51">
        <v>2.3855650920668465E-5</v>
      </c>
      <c r="IQ280" s="51">
        <v>3.220370299722947E-5</v>
      </c>
      <c r="IR280" s="51">
        <v>3.8119173101090894E-5</v>
      </c>
      <c r="IS280" s="51">
        <v>1.345517325005237E-5</v>
      </c>
      <c r="IT280" s="51">
        <v>3.2048527931430548E-5</v>
      </c>
      <c r="IU280" s="51">
        <v>3.9207493501016073E-5</v>
      </c>
      <c r="IV280" s="51">
        <v>2.2037730971943567E-5</v>
      </c>
      <c r="IW280" s="51">
        <v>2.0675197642194099E-5</v>
      </c>
      <c r="IX280" s="51">
        <v>2.6670703756186834E-5</v>
      </c>
      <c r="IY280" s="51">
        <v>1.5568603285105104E-5</v>
      </c>
      <c r="IZ280" s="51">
        <v>4.2079391706018961E-5</v>
      </c>
      <c r="JA280" s="51">
        <v>1.411045352337982E-5</v>
      </c>
      <c r="JB280" s="51">
        <v>9.8436730740105267E-6</v>
      </c>
      <c r="JC280" s="51">
        <v>6.5795916133069474E-5</v>
      </c>
      <c r="JD280" s="51">
        <v>5.4538555216532918E-5</v>
      </c>
      <c r="JE280" s="51">
        <v>1.3266690200901245E-5</v>
      </c>
      <c r="JF280" s="51">
        <v>3.8363552515416426E-5</v>
      </c>
      <c r="JG280" s="51">
        <v>5.1663661818559628E-5</v>
      </c>
      <c r="JH280" s="51">
        <v>7.1544371275844844E-5</v>
      </c>
      <c r="JI280" s="51">
        <v>1.0475388281550393E-5</v>
      </c>
      <c r="JJ280" s="51">
        <v>2.3256177198736355E-5</v>
      </c>
      <c r="JK280" s="51">
        <v>1.8844107817309508E-5</v>
      </c>
      <c r="JL280" s="51">
        <v>3.9431583108563051E-5</v>
      </c>
      <c r="JM280" s="51">
        <v>4.9060207340377026E-5</v>
      </c>
      <c r="JN280" s="51">
        <v>2.42861356244653E-4</v>
      </c>
      <c r="JO280" s="51">
        <v>6.1153869391387646E-5</v>
      </c>
      <c r="JP280" s="51">
        <v>7.0590799715636798E-5</v>
      </c>
      <c r="JQ280" s="51">
        <v>3.8942511877588555E-5</v>
      </c>
      <c r="JR280" s="51">
        <v>6.6049723406422483E-5</v>
      </c>
      <c r="JS280" s="51">
        <v>1.1002245122418567E-4</v>
      </c>
      <c r="JT280" s="51">
        <v>9.5447267801877417E-5</v>
      </c>
      <c r="JU280" s="369">
        <v>1.4060218635537379E-5</v>
      </c>
      <c r="JV280" s="369">
        <v>2.2429576459066677E-5</v>
      </c>
      <c r="JW280" s="369">
        <v>2.4764000440227887E-5</v>
      </c>
      <c r="JX280" s="369">
        <v>5.7575298052489621E-5</v>
      </c>
      <c r="JY280" s="369">
        <v>1.700014331377925E-5</v>
      </c>
      <c r="JZ280" s="369">
        <v>3.0447580616892207E-5</v>
      </c>
      <c r="KA280" s="369">
        <v>3.744545753948356E-5</v>
      </c>
      <c r="KB280" s="369">
        <v>8.1390273614062666E-6</v>
      </c>
      <c r="KC280" s="369">
        <v>1.9289790334399987E-5</v>
      </c>
      <c r="KD280" s="369">
        <v>2.4369482539549073E-5</v>
      </c>
      <c r="KE280" s="369">
        <v>2.0189824960949117E-5</v>
      </c>
      <c r="KF280" s="369">
        <v>1.8143103709579348E-5</v>
      </c>
      <c r="KG280" s="369">
        <v>2.7301624942511665E-5</v>
      </c>
      <c r="KH280" s="369">
        <v>1.5357313112168292E-5</v>
      </c>
      <c r="KI280" s="369">
        <v>7.1517062130980346E-5</v>
      </c>
      <c r="KJ280" s="369">
        <v>1.1853682676195101E-5</v>
      </c>
      <c r="KK280" s="369">
        <v>5.8463167232130432E-6</v>
      </c>
      <c r="KL280" s="369">
        <v>7.0397547317863947E-5</v>
      </c>
      <c r="KM280" s="369">
        <v>5.8937216225224637E-5</v>
      </c>
      <c r="KN280" s="369">
        <v>1.1644949904031241E-5</v>
      </c>
      <c r="KO280" s="369">
        <v>3.913673794788158E-5</v>
      </c>
      <c r="KP280" s="369">
        <v>5.2934435947525649E-5</v>
      </c>
      <c r="KQ280" s="369">
        <v>7.6402742590200328E-5</v>
      </c>
      <c r="KR280" s="369">
        <v>2.6349469736771407E-5</v>
      </c>
      <c r="KS280" s="369">
        <v>2.5801306111974238E-5</v>
      </c>
      <c r="KT280" s="369">
        <v>1.917255606645029E-5</v>
      </c>
      <c r="KU280" s="369">
        <v>4.0774934558199769E-5</v>
      </c>
      <c r="KV280" s="369">
        <v>5.5090247460548346E-5</v>
      </c>
      <c r="KW280" s="369">
        <v>2.3207222697604549E-4</v>
      </c>
      <c r="KX280" s="369">
        <v>6.8007248560718599E-5</v>
      </c>
      <c r="KY280" s="369">
        <v>7.2262305398220148E-5</v>
      </c>
      <c r="KZ280" s="369">
        <v>3.8017598111635603E-5</v>
      </c>
      <c r="LA280" s="369">
        <v>5.4142991067584625E-5</v>
      </c>
      <c r="LB280" s="369">
        <v>1.1798036587873171E-4</v>
      </c>
      <c r="LC280" s="369">
        <v>1.1351098630992196E-4</v>
      </c>
      <c r="LD280" s="51">
        <v>1.4051390905715583E-5</v>
      </c>
      <c r="LE280" s="51">
        <v>2.3407654265149197E-5</v>
      </c>
      <c r="LF280" s="51">
        <v>2.4689234006046986E-5</v>
      </c>
      <c r="LG280" s="51">
        <v>6.7819666683543585E-5</v>
      </c>
      <c r="LH280" s="51">
        <v>2.2232213725408214E-5</v>
      </c>
      <c r="LI280" s="51">
        <v>2.9598515920645646E-5</v>
      </c>
      <c r="LJ280" s="51">
        <v>3.510204702188157E-5</v>
      </c>
      <c r="LK280" s="51">
        <v>8.6259210653568172E-6</v>
      </c>
      <c r="LL280" s="51">
        <v>1.8459772402079841E-5</v>
      </c>
      <c r="LM280" s="51">
        <v>2.193412736780336E-5</v>
      </c>
      <c r="LN280" s="51">
        <v>1.9997977680320517E-5</v>
      </c>
      <c r="LO280" s="51">
        <v>1.6125799947630915E-5</v>
      </c>
      <c r="LP280" s="51">
        <v>2.8262272948805774E-5</v>
      </c>
      <c r="LQ280" s="51">
        <v>1.4701393634163378E-5</v>
      </c>
      <c r="LR280" s="51">
        <v>7.4934195971706729E-5</v>
      </c>
      <c r="LS280" s="51">
        <v>1.1724590712805444E-5</v>
      </c>
      <c r="LT280" s="51">
        <v>5.3258316373378944E-6</v>
      </c>
      <c r="LU280" s="51">
        <v>6.7591901221974852E-5</v>
      </c>
      <c r="LV280" s="51">
        <v>5.313888464310739E-5</v>
      </c>
      <c r="LW280" s="51">
        <v>1.1314253987260176E-5</v>
      </c>
      <c r="LX280" s="51">
        <v>4.0903653373297019E-5</v>
      </c>
      <c r="LY280" s="51">
        <v>5.3926091186526346E-5</v>
      </c>
      <c r="LZ280" s="51">
        <v>9.4674586622930213E-5</v>
      </c>
      <c r="MA280" s="51">
        <v>1.7542940675036616E-5</v>
      </c>
      <c r="MB280" s="51">
        <v>2.160064383859064E-5</v>
      </c>
      <c r="MC280" s="51">
        <v>1.809883297101929E-5</v>
      </c>
      <c r="MD280" s="51">
        <v>3.9339025577210377E-5</v>
      </c>
      <c r="ME280" s="51">
        <v>6.180092769230981E-5</v>
      </c>
      <c r="MF280" s="51">
        <v>2.3408685619267692E-4</v>
      </c>
      <c r="MG280" s="51">
        <v>6.6306679671544562E-5</v>
      </c>
      <c r="MH280" s="51">
        <v>6.9852586460259568E-5</v>
      </c>
      <c r="MI280" s="51">
        <v>3.7911590579157772E-5</v>
      </c>
      <c r="MJ280" s="51">
        <v>5.4602372962202487E-5</v>
      </c>
      <c r="MK280" s="51">
        <v>1.1825669180138914E-4</v>
      </c>
      <c r="ML280" s="51">
        <v>1.2914459496961558E-4</v>
      </c>
      <c r="MM280" s="369">
        <v>1.4347812598804494E-5</v>
      </c>
      <c r="MN280" s="369">
        <v>2.4439473845370094E-5</v>
      </c>
      <c r="MO280" s="369">
        <v>2.3741041373541673E-5</v>
      </c>
      <c r="MP280" s="369">
        <v>7.7754985921854982E-5</v>
      </c>
      <c r="MQ280" s="369">
        <v>2.5744953344495303E-5</v>
      </c>
      <c r="MR280" s="369">
        <v>2.8840664834106647E-5</v>
      </c>
      <c r="MS280" s="369">
        <v>3.0973426834012792E-5</v>
      </c>
      <c r="MT280" s="369">
        <v>1.1087084956304896E-5</v>
      </c>
      <c r="MU280" s="369">
        <v>1.9530124244545083E-5</v>
      </c>
      <c r="MV280" s="369">
        <v>2.1499385818275073E-5</v>
      </c>
      <c r="MW280" s="369">
        <v>2.0814837406051888E-5</v>
      </c>
      <c r="MX280" s="369">
        <v>1.6559818601705005E-5</v>
      </c>
      <c r="MY280" s="369">
        <v>3.077052608360526E-5</v>
      </c>
      <c r="MZ280" s="369">
        <v>1.4654649799767537E-5</v>
      </c>
      <c r="NA280" s="369">
        <v>7.6455530735101821E-5</v>
      </c>
      <c r="NB280" s="369">
        <v>1.2502334544937878E-5</v>
      </c>
      <c r="NC280" s="369">
        <v>6.2726979483537394E-6</v>
      </c>
      <c r="ND280" s="369">
        <v>6.729289727952941E-5</v>
      </c>
      <c r="NE280" s="369">
        <v>4.579731103896956E-5</v>
      </c>
      <c r="NF280" s="369">
        <v>1.1387496530937134E-5</v>
      </c>
      <c r="NG280" s="369">
        <v>3.8035411039974082E-5</v>
      </c>
      <c r="NH280" s="369">
        <v>5.2813197673487006E-5</v>
      </c>
      <c r="NI280" s="369">
        <v>1.0988908604980672E-4</v>
      </c>
      <c r="NJ280" s="369">
        <v>2.5712830360254155E-5</v>
      </c>
      <c r="NK280" s="369">
        <v>1.603383868291931E-5</v>
      </c>
      <c r="NL280" s="369">
        <v>1.4960552491281863E-5</v>
      </c>
      <c r="NM280" s="369">
        <v>3.7578754606912735E-5</v>
      </c>
      <c r="NN280" s="369">
        <v>6.0745575017594407E-5</v>
      </c>
      <c r="NO280" s="369">
        <v>2.2437796201128939E-4</v>
      </c>
      <c r="NP280" s="369">
        <v>6.4281097767146202E-5</v>
      </c>
      <c r="NQ280" s="369">
        <v>6.5803835926193398E-5</v>
      </c>
      <c r="NR280" s="369">
        <v>4.0549544041568266E-5</v>
      </c>
      <c r="NS280" s="369">
        <v>5.2187504006943568E-5</v>
      </c>
      <c r="NT280" s="369">
        <v>1.1064442648932636E-4</v>
      </c>
      <c r="NU280" s="369">
        <v>1.1614816223904719E-4</v>
      </c>
      <c r="NV280" s="51">
        <v>1.3975910290098249E-5</v>
      </c>
      <c r="NW280" s="51">
        <v>2.5224223158682527E-5</v>
      </c>
      <c r="NX280" s="51">
        <v>2.3295118326015638E-5</v>
      </c>
      <c r="NY280" s="51">
        <v>8.8482503458634033E-5</v>
      </c>
      <c r="NZ280" s="51">
        <v>2.7531587510316761E-5</v>
      </c>
      <c r="OA280" s="51">
        <v>3.0655344455583581E-5</v>
      </c>
      <c r="OB280" s="51">
        <v>3.170172315337819E-5</v>
      </c>
      <c r="OC280" s="51">
        <v>1.0287459891881293E-5</v>
      </c>
      <c r="OD280" s="51">
        <v>1.8376727111420544E-5</v>
      </c>
      <c r="OE280" s="51">
        <v>2.1139513039742666E-5</v>
      </c>
      <c r="OF280" s="51">
        <v>2.1421679295855992E-5</v>
      </c>
      <c r="OG280" s="51">
        <v>1.546373748031029E-5</v>
      </c>
      <c r="OH280" s="51">
        <v>3.0678614673336942E-5</v>
      </c>
      <c r="OI280" s="51">
        <v>1.3416044268336472E-5</v>
      </c>
      <c r="OJ280" s="51">
        <v>4.768451352291128E-5</v>
      </c>
      <c r="OK280" s="51">
        <v>1.3269441070096336E-5</v>
      </c>
      <c r="OL280" s="51">
        <v>6.8631463134441758E-6</v>
      </c>
      <c r="OM280" s="51">
        <v>6.398547919154848E-5</v>
      </c>
      <c r="ON280" s="51">
        <v>3.7946794165401436E-5</v>
      </c>
      <c r="OO280" s="51">
        <v>1.2120501481124067E-5</v>
      </c>
      <c r="OP280" s="51">
        <v>3.7727088917671911E-5</v>
      </c>
      <c r="OQ280" s="51">
        <v>5.2039591815528923E-5</v>
      </c>
      <c r="OR280" s="51">
        <v>1.1248102452131415E-4</v>
      </c>
      <c r="OS280" s="51">
        <v>5.1769632362717618E-6</v>
      </c>
      <c r="OT280" s="51">
        <v>1.293051311473676E-5</v>
      </c>
      <c r="OU280" s="51">
        <v>1.2191198991515813E-5</v>
      </c>
      <c r="OV280" s="51">
        <v>3.3946062721126358E-5</v>
      </c>
      <c r="OW280" s="51">
        <v>5.8200975430937091E-5</v>
      </c>
      <c r="OX280" s="51">
        <v>2.2205800139126673E-4</v>
      </c>
      <c r="OY280" s="51">
        <v>6.167424628536342E-5</v>
      </c>
      <c r="OZ280" s="51">
        <v>6.5949080695758901E-5</v>
      </c>
      <c r="PA280" s="51">
        <v>4.0116048248136701E-5</v>
      </c>
      <c r="PB280" s="51">
        <v>5.4152046924770458E-5</v>
      </c>
      <c r="PC280" s="51">
        <v>1.1550869531027432E-4</v>
      </c>
      <c r="PD280" s="51">
        <v>1.2197441316118617E-4</v>
      </c>
      <c r="PE280" s="369">
        <v>1.3833813430869364E-5</v>
      </c>
      <c r="PF280" s="369">
        <v>2.6509608212507691E-5</v>
      </c>
      <c r="PG280" s="369">
        <v>2.3381660209047901E-5</v>
      </c>
      <c r="PH280" s="369">
        <v>8.2084458091292854E-5</v>
      </c>
      <c r="PI280" s="369">
        <v>2.9344685391444455E-5</v>
      </c>
      <c r="PJ280" s="369">
        <v>3.2750168126949737E-5</v>
      </c>
      <c r="PK280" s="369">
        <v>3.1376403247976778E-5</v>
      </c>
      <c r="PL280" s="369">
        <v>1.2208227974372836E-5</v>
      </c>
      <c r="PM280" s="369">
        <v>1.9511278842680167E-5</v>
      </c>
      <c r="PN280" s="369">
        <v>1.8900278623036103E-5</v>
      </c>
      <c r="PO280" s="369">
        <v>2.2506136964543972E-5</v>
      </c>
      <c r="PP280" s="369">
        <v>1.6608169546255271E-5</v>
      </c>
      <c r="PQ280" s="369">
        <v>3.0606728895075561E-5</v>
      </c>
      <c r="PR280" s="369">
        <v>1.1684123079660283E-5</v>
      </c>
      <c r="PS280" s="369">
        <v>4.4489202320177024E-5</v>
      </c>
      <c r="PT280" s="369">
        <v>1.3088237162356623E-5</v>
      </c>
      <c r="PU280" s="369">
        <v>6.6861815131676445E-6</v>
      </c>
      <c r="PV280" s="369">
        <v>5.7948137987584292E-5</v>
      </c>
      <c r="PW280" s="369">
        <v>3.6951512957006623E-5</v>
      </c>
      <c r="PX280" s="369">
        <v>1.2328304106802018E-5</v>
      </c>
      <c r="PY280" s="369">
        <v>3.8026268865043766E-5</v>
      </c>
      <c r="PZ280" s="369">
        <v>5.1469778827556447E-5</v>
      </c>
      <c r="QA280" s="369">
        <v>1.1366027656617764E-4</v>
      </c>
      <c r="QB280" s="369">
        <v>4.91111374770478E-6</v>
      </c>
      <c r="QC280" s="369">
        <v>1.2521347907536064E-5</v>
      </c>
      <c r="QD280" s="369">
        <v>1.1977099695671085E-5</v>
      </c>
      <c r="QE280" s="369">
        <v>3.4846024150834054E-5</v>
      </c>
      <c r="QF280" s="369">
        <v>6.3134853936558477E-5</v>
      </c>
      <c r="QG280" s="369">
        <v>2.1394465412138654E-4</v>
      </c>
      <c r="QH280" s="369">
        <v>6.3927234179737748E-5</v>
      </c>
      <c r="QI280" s="369">
        <v>7.2227980079502959E-5</v>
      </c>
      <c r="QJ280" s="369">
        <v>4.1140619058574533E-5</v>
      </c>
      <c r="QK280" s="369">
        <v>5.5664794036965866E-5</v>
      </c>
      <c r="QL280" s="369">
        <v>1.1031870649252599E-4</v>
      </c>
      <c r="QM280" s="369">
        <v>9.8223012498923118E-5</v>
      </c>
      <c r="QN280" s="51">
        <v>1.3190357243344984E-5</v>
      </c>
      <c r="QO280" s="51">
        <v>2.2599536628982544E-5</v>
      </c>
      <c r="QP280" s="51">
        <v>2.3699512371229589E-5</v>
      </c>
      <c r="QQ280" s="51">
        <v>8.4504677157757387E-5</v>
      </c>
      <c r="QR280" s="51">
        <v>2.7082658546497088E-5</v>
      </c>
      <c r="QS280" s="51">
        <v>2.8848408120272134E-5</v>
      </c>
      <c r="QT280" s="51">
        <v>2.9742166935915047E-5</v>
      </c>
      <c r="QU280" s="51">
        <v>1.1124637458449535E-5</v>
      </c>
      <c r="QV280" s="51">
        <v>1.7398907376087205E-5</v>
      </c>
      <c r="QW280" s="51">
        <v>1.7922949531850651E-5</v>
      </c>
      <c r="QX280" s="51">
        <v>1.9897352715394546E-5</v>
      </c>
      <c r="QY280" s="51">
        <v>1.4374820028137623E-5</v>
      </c>
      <c r="QZ280" s="51">
        <v>2.9035369084106247E-5</v>
      </c>
      <c r="RA280" s="51">
        <v>1.1333753519560036E-5</v>
      </c>
      <c r="RB280" s="51">
        <v>4.3745708335596655E-5</v>
      </c>
      <c r="RC280" s="51">
        <v>1.1885633836526666E-5</v>
      </c>
      <c r="RD280" s="51">
        <v>6.1832330205975405E-6</v>
      </c>
      <c r="RE280" s="51">
        <v>5.2317447010474325E-5</v>
      </c>
      <c r="RF280" s="51">
        <v>2.9865207815014562E-5</v>
      </c>
      <c r="RG280" s="51">
        <v>1.3495101348056538E-5</v>
      </c>
      <c r="RH280" s="51">
        <v>3.7501585853395045E-5</v>
      </c>
      <c r="RI280" s="51">
        <v>5.3131276258389635E-5</v>
      </c>
      <c r="RJ280" s="51">
        <v>1.1930590063524078E-4</v>
      </c>
      <c r="RK280" s="51">
        <v>4.895358323681036E-6</v>
      </c>
      <c r="RL280" s="51">
        <v>1.3126709171907597E-5</v>
      </c>
      <c r="RM280" s="51">
        <v>1.0709002862579235E-5</v>
      </c>
      <c r="RN280" s="51">
        <v>3.3730923953183545E-5</v>
      </c>
      <c r="RO280" s="51">
        <v>6.9774396798664415E-5</v>
      </c>
      <c r="RP280" s="51">
        <v>2.0687840954884286E-4</v>
      </c>
      <c r="RQ280" s="51">
        <v>6.2515103520955473E-5</v>
      </c>
      <c r="RR280" s="51">
        <v>6.827756698900979E-5</v>
      </c>
      <c r="RS280" s="51">
        <v>4.1757923540253055E-5</v>
      </c>
      <c r="RT280" s="51">
        <v>5.7795679848734876E-5</v>
      </c>
      <c r="RU280" s="51">
        <v>1.0300931909969556E-4</v>
      </c>
      <c r="RV280" s="51">
        <v>7.3582973370040535E-5</v>
      </c>
      <c r="RW280" s="369">
        <v>1.4267061902522014E-5</v>
      </c>
      <c r="RX280" s="369">
        <v>2.4028592599141492E-5</v>
      </c>
      <c r="RY280" s="369">
        <v>2.4728081587127297E-5</v>
      </c>
      <c r="RZ280" s="369">
        <v>1.0000129844757833E-4</v>
      </c>
      <c r="SA280" s="369">
        <v>3.2371333567589483E-5</v>
      </c>
      <c r="SB280" s="369">
        <v>3.0405141650973907E-5</v>
      </c>
      <c r="SC280" s="369">
        <v>2.7102331546515366E-5</v>
      </c>
      <c r="SD280" s="369">
        <v>1.271606807000869E-5</v>
      </c>
      <c r="SE280" s="369">
        <v>1.6647087721005927E-5</v>
      </c>
      <c r="SF280" s="369">
        <v>1.8645030799491421E-5</v>
      </c>
      <c r="SG280" s="369">
        <v>1.9411491454612555E-5</v>
      </c>
      <c r="SH280" s="369">
        <v>1.3209647313748915E-5</v>
      </c>
      <c r="SI280" s="369">
        <v>3.3777655947375659E-5</v>
      </c>
      <c r="SJ280" s="369">
        <v>1.2264554396635497E-5</v>
      </c>
      <c r="SK280" s="369">
        <v>6.1899140001395159E-5</v>
      </c>
      <c r="SL280" s="369">
        <v>1.5222787304512382E-5</v>
      </c>
      <c r="SM280" s="369">
        <v>7.7911762470737376E-6</v>
      </c>
      <c r="SN280" s="369">
        <v>4.496298953344178E-5</v>
      </c>
      <c r="SO280" s="369">
        <v>2.5484996988134989E-5</v>
      </c>
      <c r="SP280" s="369">
        <v>8.7589385875671881E-6</v>
      </c>
      <c r="SQ280" s="369">
        <v>3.4257926402711373E-5</v>
      </c>
      <c r="SR280" s="369">
        <v>5.0856538400168336E-5</v>
      </c>
      <c r="SS280" s="369">
        <v>1.3412816983340362E-4</v>
      </c>
      <c r="ST280" s="369">
        <v>5.7741179439119571E-6</v>
      </c>
      <c r="SU280" s="369">
        <v>1.452530844032015E-5</v>
      </c>
      <c r="SV280" s="369">
        <v>1.2827519778990427E-5</v>
      </c>
      <c r="SW280" s="369">
        <v>2.9524968822126135E-5</v>
      </c>
      <c r="SX280" s="369">
        <v>5.8015624593286399E-5</v>
      </c>
      <c r="SY280" s="369">
        <v>1.6181247821757752E-4</v>
      </c>
      <c r="SZ280" s="369">
        <v>5.9336125132786364E-5</v>
      </c>
      <c r="TA280" s="369">
        <v>6.4035417850662592E-5</v>
      </c>
      <c r="TB280" s="369">
        <v>4.0131576939594988E-5</v>
      </c>
      <c r="TC280" s="369">
        <v>5.0787803119492852E-5</v>
      </c>
      <c r="TD280" s="369">
        <v>9.4448995336080389E-5</v>
      </c>
      <c r="TE280" s="369">
        <v>9.0188997334091599E-5</v>
      </c>
    </row>
    <row r="281" spans="1:525" s="35" customFormat="1" x14ac:dyDescent="0.3">
      <c r="A281" s="489" t="s">
        <v>715</v>
      </c>
      <c r="B281" s="489"/>
      <c r="C281" s="489"/>
      <c r="D281" s="489"/>
      <c r="E281" s="489"/>
      <c r="F281" s="489"/>
      <c r="G281" s="489"/>
      <c r="H281" s="489"/>
      <c r="I281" s="489"/>
      <c r="J281" s="489"/>
      <c r="K281" s="489"/>
      <c r="L281" s="489"/>
      <c r="M281" s="489"/>
      <c r="N281" s="489"/>
      <c r="O281" s="489"/>
      <c r="P281" s="489"/>
      <c r="Q281" s="489"/>
      <c r="R281" s="489"/>
      <c r="S281" s="489"/>
      <c r="T281" s="489"/>
      <c r="U281" s="489"/>
      <c r="V281" s="489"/>
      <c r="W281" s="489"/>
      <c r="X281" s="489"/>
      <c r="Y281" s="489"/>
      <c r="Z281" s="489"/>
      <c r="AA281" s="489"/>
      <c r="AB281" s="489"/>
      <c r="AC281" s="489"/>
      <c r="AD281" s="489"/>
      <c r="AE281" s="489"/>
      <c r="AF281" s="489"/>
      <c r="AG281" s="489"/>
      <c r="AH281" s="489"/>
      <c r="AI281" s="489"/>
    </row>
    <row r="282" spans="1:525" s="35" customFormat="1" x14ac:dyDescent="0.3">
      <c r="A282" s="368">
        <v>1</v>
      </c>
      <c r="B282" s="368">
        <v>0</v>
      </c>
      <c r="C282" s="368">
        <v>0</v>
      </c>
      <c r="D282" s="368">
        <v>0</v>
      </c>
      <c r="E282" s="368">
        <v>0</v>
      </c>
      <c r="F282" s="368">
        <v>0</v>
      </c>
      <c r="G282" s="368">
        <v>0</v>
      </c>
      <c r="H282" s="368">
        <v>0</v>
      </c>
      <c r="I282" s="368">
        <v>0</v>
      </c>
      <c r="J282" s="368">
        <v>0</v>
      </c>
      <c r="K282" s="368">
        <v>0</v>
      </c>
      <c r="L282" s="368">
        <v>0</v>
      </c>
      <c r="M282" s="368">
        <v>0</v>
      </c>
      <c r="N282" s="368">
        <v>0</v>
      </c>
      <c r="O282" s="368">
        <v>0</v>
      </c>
      <c r="P282" s="368">
        <v>0</v>
      </c>
      <c r="Q282" s="368">
        <v>0</v>
      </c>
      <c r="R282" s="368">
        <v>0</v>
      </c>
      <c r="S282" s="368">
        <v>0</v>
      </c>
      <c r="T282" s="368">
        <v>0</v>
      </c>
      <c r="U282" s="368">
        <v>0</v>
      </c>
      <c r="V282" s="368">
        <v>0</v>
      </c>
      <c r="W282" s="368">
        <v>0</v>
      </c>
      <c r="X282" s="368">
        <v>0</v>
      </c>
      <c r="Y282" s="368">
        <v>0</v>
      </c>
      <c r="Z282" s="368">
        <v>0</v>
      </c>
      <c r="AA282" s="368">
        <v>0</v>
      </c>
      <c r="AB282" s="368">
        <v>0</v>
      </c>
      <c r="AC282" s="368">
        <v>0</v>
      </c>
      <c r="AD282" s="368">
        <v>0</v>
      </c>
      <c r="AE282" s="368">
        <v>0</v>
      </c>
      <c r="AF282" s="368">
        <v>0</v>
      </c>
      <c r="AG282" s="368">
        <v>0</v>
      </c>
      <c r="AH282" s="368">
        <v>0</v>
      </c>
      <c r="AI282" s="368">
        <v>0</v>
      </c>
    </row>
    <row r="283" spans="1:525" s="35" customFormat="1" x14ac:dyDescent="0.3">
      <c r="A283" s="368">
        <v>0</v>
      </c>
      <c r="B283" s="368">
        <v>1</v>
      </c>
      <c r="C283" s="368">
        <v>0</v>
      </c>
      <c r="D283" s="368">
        <v>0</v>
      </c>
      <c r="E283" s="368">
        <v>0</v>
      </c>
      <c r="F283" s="368">
        <v>0</v>
      </c>
      <c r="G283" s="368">
        <v>0</v>
      </c>
      <c r="H283" s="368">
        <v>0</v>
      </c>
      <c r="I283" s="368">
        <v>0</v>
      </c>
      <c r="J283" s="368">
        <v>0</v>
      </c>
      <c r="K283" s="368">
        <v>0</v>
      </c>
      <c r="L283" s="368">
        <v>0</v>
      </c>
      <c r="M283" s="368">
        <v>0</v>
      </c>
      <c r="N283" s="368">
        <v>0</v>
      </c>
      <c r="O283" s="368">
        <v>0</v>
      </c>
      <c r="P283" s="368">
        <v>0</v>
      </c>
      <c r="Q283" s="368">
        <v>0</v>
      </c>
      <c r="R283" s="368">
        <v>0</v>
      </c>
      <c r="S283" s="368">
        <v>0</v>
      </c>
      <c r="T283" s="368">
        <v>0</v>
      </c>
      <c r="U283" s="368">
        <v>0</v>
      </c>
      <c r="V283" s="368">
        <v>0</v>
      </c>
      <c r="W283" s="368">
        <v>0</v>
      </c>
      <c r="X283" s="368">
        <v>0</v>
      </c>
      <c r="Y283" s="368">
        <v>0</v>
      </c>
      <c r="Z283" s="368">
        <v>0</v>
      </c>
      <c r="AA283" s="368">
        <v>0</v>
      </c>
      <c r="AB283" s="368">
        <v>0</v>
      </c>
      <c r="AC283" s="368">
        <v>0</v>
      </c>
      <c r="AD283" s="368">
        <v>0</v>
      </c>
      <c r="AE283" s="368">
        <v>0</v>
      </c>
      <c r="AF283" s="368">
        <v>0</v>
      </c>
      <c r="AG283" s="368">
        <v>0</v>
      </c>
      <c r="AH283" s="368">
        <v>0</v>
      </c>
      <c r="AI283" s="368">
        <v>0</v>
      </c>
    </row>
    <row r="284" spans="1:525" s="35" customFormat="1" x14ac:dyDescent="0.3">
      <c r="A284" s="368">
        <v>0</v>
      </c>
      <c r="B284" s="368">
        <v>0</v>
      </c>
      <c r="C284" s="368">
        <v>1</v>
      </c>
      <c r="D284" s="368">
        <v>0</v>
      </c>
      <c r="E284" s="368">
        <v>0</v>
      </c>
      <c r="F284" s="368">
        <v>0</v>
      </c>
      <c r="G284" s="368">
        <v>0</v>
      </c>
      <c r="H284" s="368">
        <v>0</v>
      </c>
      <c r="I284" s="368">
        <v>0</v>
      </c>
      <c r="J284" s="368">
        <v>0</v>
      </c>
      <c r="K284" s="368">
        <v>0</v>
      </c>
      <c r="L284" s="368">
        <v>0</v>
      </c>
      <c r="M284" s="368">
        <v>0</v>
      </c>
      <c r="N284" s="368">
        <v>0</v>
      </c>
      <c r="O284" s="368">
        <v>0</v>
      </c>
      <c r="P284" s="368">
        <v>0</v>
      </c>
      <c r="Q284" s="368">
        <v>0</v>
      </c>
      <c r="R284" s="368">
        <v>0</v>
      </c>
      <c r="S284" s="368">
        <v>0</v>
      </c>
      <c r="T284" s="368">
        <v>0</v>
      </c>
      <c r="U284" s="368">
        <v>0</v>
      </c>
      <c r="V284" s="368">
        <v>0</v>
      </c>
      <c r="W284" s="368">
        <v>0</v>
      </c>
      <c r="X284" s="368">
        <v>0</v>
      </c>
      <c r="Y284" s="368">
        <v>0</v>
      </c>
      <c r="Z284" s="368">
        <v>0</v>
      </c>
      <c r="AA284" s="368">
        <v>0</v>
      </c>
      <c r="AB284" s="368">
        <v>0</v>
      </c>
      <c r="AC284" s="368">
        <v>0</v>
      </c>
      <c r="AD284" s="368">
        <v>0</v>
      </c>
      <c r="AE284" s="368">
        <v>0</v>
      </c>
      <c r="AF284" s="368">
        <v>0</v>
      </c>
      <c r="AG284" s="368">
        <v>0</v>
      </c>
      <c r="AH284" s="368">
        <v>0</v>
      </c>
      <c r="AI284" s="368">
        <v>0</v>
      </c>
    </row>
    <row r="285" spans="1:525" s="35" customFormat="1" x14ac:dyDescent="0.3">
      <c r="A285" s="368">
        <v>0</v>
      </c>
      <c r="B285" s="368">
        <v>0</v>
      </c>
      <c r="C285" s="368">
        <v>0</v>
      </c>
      <c r="D285" s="368">
        <v>1</v>
      </c>
      <c r="E285" s="368">
        <v>0</v>
      </c>
      <c r="F285" s="368">
        <v>0</v>
      </c>
      <c r="G285" s="368">
        <v>0</v>
      </c>
      <c r="H285" s="368">
        <v>0</v>
      </c>
      <c r="I285" s="368">
        <v>0</v>
      </c>
      <c r="J285" s="368">
        <v>0</v>
      </c>
      <c r="K285" s="368">
        <v>0</v>
      </c>
      <c r="L285" s="368">
        <v>0</v>
      </c>
      <c r="M285" s="368">
        <v>0</v>
      </c>
      <c r="N285" s="368">
        <v>0</v>
      </c>
      <c r="O285" s="368">
        <v>0</v>
      </c>
      <c r="P285" s="368">
        <v>0</v>
      </c>
      <c r="Q285" s="368">
        <v>0</v>
      </c>
      <c r="R285" s="368">
        <v>0</v>
      </c>
      <c r="S285" s="368">
        <v>0</v>
      </c>
      <c r="T285" s="368">
        <v>0</v>
      </c>
      <c r="U285" s="368">
        <v>0</v>
      </c>
      <c r="V285" s="368">
        <v>0</v>
      </c>
      <c r="W285" s="368">
        <v>0</v>
      </c>
      <c r="X285" s="368">
        <v>0</v>
      </c>
      <c r="Y285" s="368">
        <v>0</v>
      </c>
      <c r="Z285" s="368">
        <v>0</v>
      </c>
      <c r="AA285" s="368">
        <v>0</v>
      </c>
      <c r="AB285" s="368">
        <v>0</v>
      </c>
      <c r="AC285" s="368">
        <v>0</v>
      </c>
      <c r="AD285" s="368">
        <v>0</v>
      </c>
      <c r="AE285" s="368">
        <v>0</v>
      </c>
      <c r="AF285" s="368">
        <v>0</v>
      </c>
      <c r="AG285" s="368">
        <v>0</v>
      </c>
      <c r="AH285" s="368">
        <v>0</v>
      </c>
      <c r="AI285" s="368">
        <v>0</v>
      </c>
    </row>
    <row r="286" spans="1:525" s="35" customFormat="1" x14ac:dyDescent="0.3">
      <c r="A286" s="368">
        <v>0</v>
      </c>
      <c r="B286" s="368">
        <v>0</v>
      </c>
      <c r="C286" s="368">
        <v>0</v>
      </c>
      <c r="D286" s="368">
        <v>0</v>
      </c>
      <c r="E286" s="368">
        <v>1</v>
      </c>
      <c r="F286" s="368">
        <v>0</v>
      </c>
      <c r="G286" s="368">
        <v>0</v>
      </c>
      <c r="H286" s="368">
        <v>0</v>
      </c>
      <c r="I286" s="368">
        <v>0</v>
      </c>
      <c r="J286" s="368">
        <v>0</v>
      </c>
      <c r="K286" s="368">
        <v>0</v>
      </c>
      <c r="L286" s="368">
        <v>0</v>
      </c>
      <c r="M286" s="368">
        <v>0</v>
      </c>
      <c r="N286" s="368">
        <v>0</v>
      </c>
      <c r="O286" s="368">
        <v>0</v>
      </c>
      <c r="P286" s="368">
        <v>0</v>
      </c>
      <c r="Q286" s="368">
        <v>0</v>
      </c>
      <c r="R286" s="368">
        <v>0</v>
      </c>
      <c r="S286" s="368">
        <v>0</v>
      </c>
      <c r="T286" s="368">
        <v>0</v>
      </c>
      <c r="U286" s="368">
        <v>0</v>
      </c>
      <c r="V286" s="368">
        <v>0</v>
      </c>
      <c r="W286" s="368">
        <v>0</v>
      </c>
      <c r="X286" s="368">
        <v>0</v>
      </c>
      <c r="Y286" s="368">
        <v>0</v>
      </c>
      <c r="Z286" s="368">
        <v>0</v>
      </c>
      <c r="AA286" s="368">
        <v>0</v>
      </c>
      <c r="AB286" s="368">
        <v>0</v>
      </c>
      <c r="AC286" s="368">
        <v>0</v>
      </c>
      <c r="AD286" s="368">
        <v>0</v>
      </c>
      <c r="AE286" s="368">
        <v>0</v>
      </c>
      <c r="AF286" s="368">
        <v>0</v>
      </c>
      <c r="AG286" s="368">
        <v>0</v>
      </c>
      <c r="AH286" s="368">
        <v>0</v>
      </c>
      <c r="AI286" s="368">
        <v>0</v>
      </c>
    </row>
    <row r="287" spans="1:525" s="35" customFormat="1" x14ac:dyDescent="0.3">
      <c r="A287" s="368">
        <v>0</v>
      </c>
      <c r="B287" s="368">
        <v>0</v>
      </c>
      <c r="C287" s="368">
        <v>0</v>
      </c>
      <c r="D287" s="368">
        <v>0</v>
      </c>
      <c r="E287" s="368">
        <v>0</v>
      </c>
      <c r="F287" s="368">
        <v>1</v>
      </c>
      <c r="G287" s="368">
        <v>0</v>
      </c>
      <c r="H287" s="368">
        <v>0</v>
      </c>
      <c r="I287" s="368">
        <v>0</v>
      </c>
      <c r="J287" s="368">
        <v>0</v>
      </c>
      <c r="K287" s="368">
        <v>0</v>
      </c>
      <c r="L287" s="368">
        <v>0</v>
      </c>
      <c r="M287" s="368">
        <v>0</v>
      </c>
      <c r="N287" s="368">
        <v>0</v>
      </c>
      <c r="O287" s="368">
        <v>0</v>
      </c>
      <c r="P287" s="368">
        <v>0</v>
      </c>
      <c r="Q287" s="368">
        <v>0</v>
      </c>
      <c r="R287" s="368">
        <v>0</v>
      </c>
      <c r="S287" s="368">
        <v>0</v>
      </c>
      <c r="T287" s="368">
        <v>0</v>
      </c>
      <c r="U287" s="368">
        <v>0</v>
      </c>
      <c r="V287" s="368">
        <v>0</v>
      </c>
      <c r="W287" s="368">
        <v>0</v>
      </c>
      <c r="X287" s="368">
        <v>0</v>
      </c>
      <c r="Y287" s="368">
        <v>0</v>
      </c>
      <c r="Z287" s="368">
        <v>0</v>
      </c>
      <c r="AA287" s="368">
        <v>0</v>
      </c>
      <c r="AB287" s="368">
        <v>0</v>
      </c>
      <c r="AC287" s="368">
        <v>0</v>
      </c>
      <c r="AD287" s="368">
        <v>0</v>
      </c>
      <c r="AE287" s="368">
        <v>0</v>
      </c>
      <c r="AF287" s="368">
        <v>0</v>
      </c>
      <c r="AG287" s="368">
        <v>0</v>
      </c>
      <c r="AH287" s="368">
        <v>0</v>
      </c>
      <c r="AI287" s="368">
        <v>0</v>
      </c>
    </row>
    <row r="288" spans="1:525" s="35" customFormat="1" x14ac:dyDescent="0.3">
      <c r="A288" s="368">
        <v>0</v>
      </c>
      <c r="B288" s="368">
        <v>0</v>
      </c>
      <c r="C288" s="368">
        <v>0</v>
      </c>
      <c r="D288" s="368">
        <v>0</v>
      </c>
      <c r="E288" s="368">
        <v>0</v>
      </c>
      <c r="F288" s="368">
        <v>0</v>
      </c>
      <c r="G288" s="368">
        <v>1</v>
      </c>
      <c r="H288" s="368">
        <v>0</v>
      </c>
      <c r="I288" s="368">
        <v>0</v>
      </c>
      <c r="J288" s="368">
        <v>0</v>
      </c>
      <c r="K288" s="368">
        <v>0</v>
      </c>
      <c r="L288" s="368">
        <v>0</v>
      </c>
      <c r="M288" s="368">
        <v>0</v>
      </c>
      <c r="N288" s="368">
        <v>0</v>
      </c>
      <c r="O288" s="368">
        <v>0</v>
      </c>
      <c r="P288" s="368">
        <v>0</v>
      </c>
      <c r="Q288" s="368">
        <v>0</v>
      </c>
      <c r="R288" s="368">
        <v>0</v>
      </c>
      <c r="S288" s="368">
        <v>0</v>
      </c>
      <c r="T288" s="368">
        <v>0</v>
      </c>
      <c r="U288" s="368">
        <v>0</v>
      </c>
      <c r="V288" s="368">
        <v>0</v>
      </c>
      <c r="W288" s="368">
        <v>0</v>
      </c>
      <c r="X288" s="368">
        <v>0</v>
      </c>
      <c r="Y288" s="368">
        <v>0</v>
      </c>
      <c r="Z288" s="368">
        <v>0</v>
      </c>
      <c r="AA288" s="368">
        <v>0</v>
      </c>
      <c r="AB288" s="368">
        <v>0</v>
      </c>
      <c r="AC288" s="368">
        <v>0</v>
      </c>
      <c r="AD288" s="368">
        <v>0</v>
      </c>
      <c r="AE288" s="368">
        <v>0</v>
      </c>
      <c r="AF288" s="368">
        <v>0</v>
      </c>
      <c r="AG288" s="368">
        <v>0</v>
      </c>
      <c r="AH288" s="368">
        <v>0</v>
      </c>
      <c r="AI288" s="368">
        <v>0</v>
      </c>
    </row>
    <row r="289" spans="1:35" s="35" customFormat="1" x14ac:dyDescent="0.3">
      <c r="A289" s="368">
        <v>0</v>
      </c>
      <c r="B289" s="368">
        <v>0</v>
      </c>
      <c r="C289" s="368">
        <v>0</v>
      </c>
      <c r="D289" s="368">
        <v>0</v>
      </c>
      <c r="E289" s="368">
        <v>0</v>
      </c>
      <c r="F289" s="368">
        <v>0</v>
      </c>
      <c r="G289" s="368">
        <v>0</v>
      </c>
      <c r="H289" s="368">
        <v>1</v>
      </c>
      <c r="I289" s="368">
        <v>0</v>
      </c>
      <c r="J289" s="368">
        <v>0</v>
      </c>
      <c r="K289" s="368">
        <v>0</v>
      </c>
      <c r="L289" s="368">
        <v>0</v>
      </c>
      <c r="M289" s="368">
        <v>0</v>
      </c>
      <c r="N289" s="368">
        <v>0</v>
      </c>
      <c r="O289" s="368">
        <v>0</v>
      </c>
      <c r="P289" s="368">
        <v>0</v>
      </c>
      <c r="Q289" s="368">
        <v>0</v>
      </c>
      <c r="R289" s="368">
        <v>0</v>
      </c>
      <c r="S289" s="368">
        <v>0</v>
      </c>
      <c r="T289" s="368">
        <v>0</v>
      </c>
      <c r="U289" s="368">
        <v>0</v>
      </c>
      <c r="V289" s="368">
        <v>0</v>
      </c>
      <c r="W289" s="368">
        <v>0</v>
      </c>
      <c r="X289" s="368">
        <v>0</v>
      </c>
      <c r="Y289" s="368">
        <v>0</v>
      </c>
      <c r="Z289" s="368">
        <v>0</v>
      </c>
      <c r="AA289" s="368">
        <v>0</v>
      </c>
      <c r="AB289" s="368">
        <v>0</v>
      </c>
      <c r="AC289" s="368">
        <v>0</v>
      </c>
      <c r="AD289" s="368">
        <v>0</v>
      </c>
      <c r="AE289" s="368">
        <v>0</v>
      </c>
      <c r="AF289" s="368">
        <v>0</v>
      </c>
      <c r="AG289" s="368">
        <v>0</v>
      </c>
      <c r="AH289" s="368">
        <v>0</v>
      </c>
      <c r="AI289" s="368">
        <v>0</v>
      </c>
    </row>
    <row r="290" spans="1:35" s="35" customFormat="1" x14ac:dyDescent="0.3">
      <c r="A290" s="368">
        <v>0</v>
      </c>
      <c r="B290" s="368">
        <v>0</v>
      </c>
      <c r="C290" s="368">
        <v>0</v>
      </c>
      <c r="D290" s="368">
        <v>0</v>
      </c>
      <c r="E290" s="368">
        <v>0</v>
      </c>
      <c r="F290" s="368">
        <v>0</v>
      </c>
      <c r="G290" s="368">
        <v>0</v>
      </c>
      <c r="H290" s="368">
        <v>0</v>
      </c>
      <c r="I290" s="368">
        <v>1</v>
      </c>
      <c r="J290" s="368">
        <v>0</v>
      </c>
      <c r="K290" s="368">
        <v>0</v>
      </c>
      <c r="L290" s="368">
        <v>0</v>
      </c>
      <c r="M290" s="368">
        <v>0</v>
      </c>
      <c r="N290" s="368">
        <v>0</v>
      </c>
      <c r="O290" s="368">
        <v>0</v>
      </c>
      <c r="P290" s="368">
        <v>0</v>
      </c>
      <c r="Q290" s="368">
        <v>0</v>
      </c>
      <c r="R290" s="368">
        <v>0</v>
      </c>
      <c r="S290" s="368">
        <v>0</v>
      </c>
      <c r="T290" s="368">
        <v>0</v>
      </c>
      <c r="U290" s="368">
        <v>0</v>
      </c>
      <c r="V290" s="368">
        <v>0</v>
      </c>
      <c r="W290" s="368">
        <v>0</v>
      </c>
      <c r="X290" s="368">
        <v>0</v>
      </c>
      <c r="Y290" s="368">
        <v>0</v>
      </c>
      <c r="Z290" s="368">
        <v>0</v>
      </c>
      <c r="AA290" s="368">
        <v>0</v>
      </c>
      <c r="AB290" s="368">
        <v>0</v>
      </c>
      <c r="AC290" s="368">
        <v>0</v>
      </c>
      <c r="AD290" s="368">
        <v>0</v>
      </c>
      <c r="AE290" s="368">
        <v>0</v>
      </c>
      <c r="AF290" s="368">
        <v>0</v>
      </c>
      <c r="AG290" s="368">
        <v>0</v>
      </c>
      <c r="AH290" s="368">
        <v>0</v>
      </c>
      <c r="AI290" s="368">
        <v>0</v>
      </c>
    </row>
    <row r="291" spans="1:35" s="35" customFormat="1" x14ac:dyDescent="0.3">
      <c r="A291" s="368">
        <v>0</v>
      </c>
      <c r="B291" s="368">
        <v>0</v>
      </c>
      <c r="C291" s="368">
        <v>0</v>
      </c>
      <c r="D291" s="368">
        <v>0</v>
      </c>
      <c r="E291" s="368">
        <v>0</v>
      </c>
      <c r="F291" s="368">
        <v>0</v>
      </c>
      <c r="G291" s="368">
        <v>0</v>
      </c>
      <c r="H291" s="368">
        <v>0</v>
      </c>
      <c r="I291" s="368">
        <v>0</v>
      </c>
      <c r="J291" s="368">
        <v>1</v>
      </c>
      <c r="K291" s="368">
        <v>0</v>
      </c>
      <c r="L291" s="368">
        <v>0</v>
      </c>
      <c r="M291" s="368">
        <v>0</v>
      </c>
      <c r="N291" s="368">
        <v>0</v>
      </c>
      <c r="O291" s="368">
        <v>0</v>
      </c>
      <c r="P291" s="368">
        <v>0</v>
      </c>
      <c r="Q291" s="368">
        <v>0</v>
      </c>
      <c r="R291" s="368">
        <v>0</v>
      </c>
      <c r="S291" s="368">
        <v>0</v>
      </c>
      <c r="T291" s="368">
        <v>0</v>
      </c>
      <c r="U291" s="368">
        <v>0</v>
      </c>
      <c r="V291" s="368">
        <v>0</v>
      </c>
      <c r="W291" s="368">
        <v>0</v>
      </c>
      <c r="X291" s="368">
        <v>0</v>
      </c>
      <c r="Y291" s="368">
        <v>0</v>
      </c>
      <c r="Z291" s="368">
        <v>0</v>
      </c>
      <c r="AA291" s="368">
        <v>0</v>
      </c>
      <c r="AB291" s="368">
        <v>0</v>
      </c>
      <c r="AC291" s="368">
        <v>0</v>
      </c>
      <c r="AD291" s="368">
        <v>0</v>
      </c>
      <c r="AE291" s="368">
        <v>0</v>
      </c>
      <c r="AF291" s="368">
        <v>0</v>
      </c>
      <c r="AG291" s="368">
        <v>0</v>
      </c>
      <c r="AH291" s="368">
        <v>0</v>
      </c>
      <c r="AI291" s="368">
        <v>0</v>
      </c>
    </row>
    <row r="292" spans="1:35" s="35" customFormat="1" x14ac:dyDescent="0.3">
      <c r="A292" s="368">
        <v>0</v>
      </c>
      <c r="B292" s="368">
        <v>0</v>
      </c>
      <c r="C292" s="368">
        <v>0</v>
      </c>
      <c r="D292" s="368">
        <v>0</v>
      </c>
      <c r="E292" s="368">
        <v>0</v>
      </c>
      <c r="F292" s="368">
        <v>0</v>
      </c>
      <c r="G292" s="368">
        <v>0</v>
      </c>
      <c r="H292" s="368">
        <v>0</v>
      </c>
      <c r="I292" s="368">
        <v>0</v>
      </c>
      <c r="J292" s="368">
        <v>0</v>
      </c>
      <c r="K292" s="368">
        <v>1</v>
      </c>
      <c r="L292" s="368">
        <v>0</v>
      </c>
      <c r="M292" s="368">
        <v>0</v>
      </c>
      <c r="N292" s="368">
        <v>0</v>
      </c>
      <c r="O292" s="368">
        <v>0</v>
      </c>
      <c r="P292" s="368">
        <v>0</v>
      </c>
      <c r="Q292" s="368">
        <v>0</v>
      </c>
      <c r="R292" s="368">
        <v>0</v>
      </c>
      <c r="S292" s="368">
        <v>0</v>
      </c>
      <c r="T292" s="368">
        <v>0</v>
      </c>
      <c r="U292" s="368">
        <v>0</v>
      </c>
      <c r="V292" s="368">
        <v>0</v>
      </c>
      <c r="W292" s="368">
        <v>0</v>
      </c>
      <c r="X292" s="368">
        <v>0</v>
      </c>
      <c r="Y292" s="368">
        <v>0</v>
      </c>
      <c r="Z292" s="368">
        <v>0</v>
      </c>
      <c r="AA292" s="368">
        <v>0</v>
      </c>
      <c r="AB292" s="368">
        <v>0</v>
      </c>
      <c r="AC292" s="368">
        <v>0</v>
      </c>
      <c r="AD292" s="368">
        <v>0</v>
      </c>
      <c r="AE292" s="368">
        <v>0</v>
      </c>
      <c r="AF292" s="368">
        <v>0</v>
      </c>
      <c r="AG292" s="368">
        <v>0</v>
      </c>
      <c r="AH292" s="368">
        <v>0</v>
      </c>
      <c r="AI292" s="368">
        <v>0</v>
      </c>
    </row>
    <row r="293" spans="1:35" s="35" customFormat="1" x14ac:dyDescent="0.3">
      <c r="A293" s="368">
        <v>0</v>
      </c>
      <c r="B293" s="368">
        <v>0</v>
      </c>
      <c r="C293" s="368">
        <v>0</v>
      </c>
      <c r="D293" s="368">
        <v>0</v>
      </c>
      <c r="E293" s="368">
        <v>0</v>
      </c>
      <c r="F293" s="368">
        <v>0</v>
      </c>
      <c r="G293" s="368">
        <v>0</v>
      </c>
      <c r="H293" s="368">
        <v>0</v>
      </c>
      <c r="I293" s="368">
        <v>0</v>
      </c>
      <c r="J293" s="368">
        <v>0</v>
      </c>
      <c r="K293" s="368">
        <v>0</v>
      </c>
      <c r="L293" s="368">
        <v>1</v>
      </c>
      <c r="M293" s="368">
        <v>0</v>
      </c>
      <c r="N293" s="368">
        <v>0</v>
      </c>
      <c r="O293" s="368">
        <v>0</v>
      </c>
      <c r="P293" s="368">
        <v>0</v>
      </c>
      <c r="Q293" s="368">
        <v>0</v>
      </c>
      <c r="R293" s="368">
        <v>0</v>
      </c>
      <c r="S293" s="368">
        <v>0</v>
      </c>
      <c r="T293" s="368">
        <v>0</v>
      </c>
      <c r="U293" s="368">
        <v>0</v>
      </c>
      <c r="V293" s="368">
        <v>0</v>
      </c>
      <c r="W293" s="368">
        <v>0</v>
      </c>
      <c r="X293" s="368">
        <v>0</v>
      </c>
      <c r="Y293" s="368">
        <v>0</v>
      </c>
      <c r="Z293" s="368">
        <v>0</v>
      </c>
      <c r="AA293" s="368">
        <v>0</v>
      </c>
      <c r="AB293" s="368">
        <v>0</v>
      </c>
      <c r="AC293" s="368">
        <v>0</v>
      </c>
      <c r="AD293" s="368">
        <v>0</v>
      </c>
      <c r="AE293" s="368">
        <v>0</v>
      </c>
      <c r="AF293" s="368">
        <v>0</v>
      </c>
      <c r="AG293" s="368">
        <v>0</v>
      </c>
      <c r="AH293" s="368">
        <v>0</v>
      </c>
      <c r="AI293" s="368">
        <v>0</v>
      </c>
    </row>
    <row r="294" spans="1:35" s="35" customFormat="1" x14ac:dyDescent="0.3">
      <c r="A294" s="368">
        <v>0</v>
      </c>
      <c r="B294" s="368">
        <v>0</v>
      </c>
      <c r="C294" s="368">
        <v>0</v>
      </c>
      <c r="D294" s="368">
        <v>0</v>
      </c>
      <c r="E294" s="368">
        <v>0</v>
      </c>
      <c r="F294" s="368">
        <v>0</v>
      </c>
      <c r="G294" s="368">
        <v>0</v>
      </c>
      <c r="H294" s="368">
        <v>0</v>
      </c>
      <c r="I294" s="368">
        <v>0</v>
      </c>
      <c r="J294" s="368">
        <v>0</v>
      </c>
      <c r="K294" s="368">
        <v>0</v>
      </c>
      <c r="L294" s="368">
        <v>0</v>
      </c>
      <c r="M294" s="368">
        <v>1</v>
      </c>
      <c r="N294" s="368">
        <v>0</v>
      </c>
      <c r="O294" s="368">
        <v>0</v>
      </c>
      <c r="P294" s="368">
        <v>0</v>
      </c>
      <c r="Q294" s="368">
        <v>0</v>
      </c>
      <c r="R294" s="368">
        <v>0</v>
      </c>
      <c r="S294" s="368">
        <v>0</v>
      </c>
      <c r="T294" s="368">
        <v>0</v>
      </c>
      <c r="U294" s="368">
        <v>0</v>
      </c>
      <c r="V294" s="368">
        <v>0</v>
      </c>
      <c r="W294" s="368">
        <v>0</v>
      </c>
      <c r="X294" s="368">
        <v>0</v>
      </c>
      <c r="Y294" s="368">
        <v>0</v>
      </c>
      <c r="Z294" s="368">
        <v>0</v>
      </c>
      <c r="AA294" s="368">
        <v>0</v>
      </c>
      <c r="AB294" s="368">
        <v>0</v>
      </c>
      <c r="AC294" s="368">
        <v>0</v>
      </c>
      <c r="AD294" s="368">
        <v>0</v>
      </c>
      <c r="AE294" s="368">
        <v>0</v>
      </c>
      <c r="AF294" s="368">
        <v>0</v>
      </c>
      <c r="AG294" s="368">
        <v>0</v>
      </c>
      <c r="AH294" s="368">
        <v>0</v>
      </c>
      <c r="AI294" s="368">
        <v>0</v>
      </c>
    </row>
    <row r="295" spans="1:35" s="35" customFormat="1" x14ac:dyDescent="0.3">
      <c r="A295" s="368">
        <v>0</v>
      </c>
      <c r="B295" s="368">
        <v>0</v>
      </c>
      <c r="C295" s="368">
        <v>0</v>
      </c>
      <c r="D295" s="368">
        <v>0</v>
      </c>
      <c r="E295" s="368">
        <v>0</v>
      </c>
      <c r="F295" s="368">
        <v>0</v>
      </c>
      <c r="G295" s="368">
        <v>0</v>
      </c>
      <c r="H295" s="368">
        <v>0</v>
      </c>
      <c r="I295" s="368">
        <v>0</v>
      </c>
      <c r="J295" s="368">
        <v>0</v>
      </c>
      <c r="K295" s="368">
        <v>0</v>
      </c>
      <c r="L295" s="368">
        <v>0</v>
      </c>
      <c r="M295" s="368">
        <v>0</v>
      </c>
      <c r="N295" s="368">
        <v>1</v>
      </c>
      <c r="O295" s="368">
        <v>0</v>
      </c>
      <c r="P295" s="368">
        <v>0</v>
      </c>
      <c r="Q295" s="368">
        <v>0</v>
      </c>
      <c r="R295" s="368">
        <v>0</v>
      </c>
      <c r="S295" s="368">
        <v>0</v>
      </c>
      <c r="T295" s="368">
        <v>0</v>
      </c>
      <c r="U295" s="368">
        <v>0</v>
      </c>
      <c r="V295" s="368">
        <v>0</v>
      </c>
      <c r="W295" s="368">
        <v>0</v>
      </c>
      <c r="X295" s="368">
        <v>0</v>
      </c>
      <c r="Y295" s="368">
        <v>0</v>
      </c>
      <c r="Z295" s="368">
        <v>0</v>
      </c>
      <c r="AA295" s="368">
        <v>0</v>
      </c>
      <c r="AB295" s="368">
        <v>0</v>
      </c>
      <c r="AC295" s="368">
        <v>0</v>
      </c>
      <c r="AD295" s="368">
        <v>0</v>
      </c>
      <c r="AE295" s="368">
        <v>0</v>
      </c>
      <c r="AF295" s="368">
        <v>0</v>
      </c>
      <c r="AG295" s="368">
        <v>0</v>
      </c>
      <c r="AH295" s="368">
        <v>0</v>
      </c>
      <c r="AI295" s="368">
        <v>0</v>
      </c>
    </row>
    <row r="296" spans="1:35" s="35" customFormat="1" x14ac:dyDescent="0.3">
      <c r="A296" s="368">
        <v>0</v>
      </c>
      <c r="B296" s="368">
        <v>0</v>
      </c>
      <c r="C296" s="368">
        <v>0</v>
      </c>
      <c r="D296" s="368">
        <v>0</v>
      </c>
      <c r="E296" s="368">
        <v>0</v>
      </c>
      <c r="F296" s="368">
        <v>0</v>
      </c>
      <c r="G296" s="368">
        <v>0</v>
      </c>
      <c r="H296" s="368">
        <v>0</v>
      </c>
      <c r="I296" s="368">
        <v>0</v>
      </c>
      <c r="J296" s="368">
        <v>0</v>
      </c>
      <c r="K296" s="368">
        <v>0</v>
      </c>
      <c r="L296" s="368">
        <v>0</v>
      </c>
      <c r="M296" s="368">
        <v>0</v>
      </c>
      <c r="N296" s="368">
        <v>0</v>
      </c>
      <c r="O296" s="368">
        <v>1</v>
      </c>
      <c r="P296" s="368">
        <v>0</v>
      </c>
      <c r="Q296" s="368">
        <v>0</v>
      </c>
      <c r="R296" s="368">
        <v>0</v>
      </c>
      <c r="S296" s="368">
        <v>0</v>
      </c>
      <c r="T296" s="368">
        <v>0</v>
      </c>
      <c r="U296" s="368">
        <v>0</v>
      </c>
      <c r="V296" s="368">
        <v>0</v>
      </c>
      <c r="W296" s="368">
        <v>0</v>
      </c>
      <c r="X296" s="368">
        <v>0</v>
      </c>
      <c r="Y296" s="368">
        <v>0</v>
      </c>
      <c r="Z296" s="368">
        <v>0</v>
      </c>
      <c r="AA296" s="368">
        <v>0</v>
      </c>
      <c r="AB296" s="368">
        <v>0</v>
      </c>
      <c r="AC296" s="368">
        <v>0</v>
      </c>
      <c r="AD296" s="368">
        <v>0</v>
      </c>
      <c r="AE296" s="368">
        <v>0</v>
      </c>
      <c r="AF296" s="368">
        <v>0</v>
      </c>
      <c r="AG296" s="368">
        <v>0</v>
      </c>
      <c r="AH296" s="368">
        <v>0</v>
      </c>
      <c r="AI296" s="368">
        <v>0</v>
      </c>
    </row>
    <row r="297" spans="1:35" s="35" customFormat="1" x14ac:dyDescent="0.3">
      <c r="A297" s="368">
        <v>0</v>
      </c>
      <c r="B297" s="368">
        <v>0</v>
      </c>
      <c r="C297" s="368">
        <v>0</v>
      </c>
      <c r="D297" s="368">
        <v>0</v>
      </c>
      <c r="E297" s="368">
        <v>0</v>
      </c>
      <c r="F297" s="368">
        <v>0</v>
      </c>
      <c r="G297" s="368">
        <v>0</v>
      </c>
      <c r="H297" s="368">
        <v>0</v>
      </c>
      <c r="I297" s="368">
        <v>0</v>
      </c>
      <c r="J297" s="368">
        <v>0</v>
      </c>
      <c r="K297" s="368">
        <v>0</v>
      </c>
      <c r="L297" s="368">
        <v>0</v>
      </c>
      <c r="M297" s="368">
        <v>0</v>
      </c>
      <c r="N297" s="368">
        <v>0</v>
      </c>
      <c r="O297" s="368">
        <v>0</v>
      </c>
      <c r="P297" s="368">
        <v>1</v>
      </c>
      <c r="Q297" s="368">
        <v>0</v>
      </c>
      <c r="R297" s="368">
        <v>0</v>
      </c>
      <c r="S297" s="368">
        <v>0</v>
      </c>
      <c r="T297" s="368">
        <v>0</v>
      </c>
      <c r="U297" s="368">
        <v>0</v>
      </c>
      <c r="V297" s="368">
        <v>0</v>
      </c>
      <c r="W297" s="368">
        <v>0</v>
      </c>
      <c r="X297" s="368">
        <v>0</v>
      </c>
      <c r="Y297" s="368">
        <v>0</v>
      </c>
      <c r="Z297" s="368">
        <v>0</v>
      </c>
      <c r="AA297" s="368">
        <v>0</v>
      </c>
      <c r="AB297" s="368">
        <v>0</v>
      </c>
      <c r="AC297" s="368">
        <v>0</v>
      </c>
      <c r="AD297" s="368">
        <v>0</v>
      </c>
      <c r="AE297" s="368">
        <v>0</v>
      </c>
      <c r="AF297" s="368">
        <v>0</v>
      </c>
      <c r="AG297" s="368">
        <v>0</v>
      </c>
      <c r="AH297" s="368">
        <v>0</v>
      </c>
      <c r="AI297" s="368">
        <v>0</v>
      </c>
    </row>
    <row r="298" spans="1:35" s="35" customFormat="1" x14ac:dyDescent="0.3">
      <c r="A298" s="368">
        <v>0</v>
      </c>
      <c r="B298" s="368">
        <v>0</v>
      </c>
      <c r="C298" s="368">
        <v>0</v>
      </c>
      <c r="D298" s="368">
        <v>0</v>
      </c>
      <c r="E298" s="368">
        <v>0</v>
      </c>
      <c r="F298" s="368">
        <v>0</v>
      </c>
      <c r="G298" s="368">
        <v>0</v>
      </c>
      <c r="H298" s="368">
        <v>0</v>
      </c>
      <c r="I298" s="368">
        <v>0</v>
      </c>
      <c r="J298" s="368">
        <v>0</v>
      </c>
      <c r="K298" s="368">
        <v>0</v>
      </c>
      <c r="L298" s="368">
        <v>0</v>
      </c>
      <c r="M298" s="368">
        <v>0</v>
      </c>
      <c r="N298" s="368">
        <v>0</v>
      </c>
      <c r="O298" s="368">
        <v>0</v>
      </c>
      <c r="P298" s="368">
        <v>0</v>
      </c>
      <c r="Q298" s="368">
        <v>1</v>
      </c>
      <c r="R298" s="368">
        <v>0</v>
      </c>
      <c r="S298" s="368">
        <v>0</v>
      </c>
      <c r="T298" s="368">
        <v>0</v>
      </c>
      <c r="U298" s="368">
        <v>0</v>
      </c>
      <c r="V298" s="368">
        <v>0</v>
      </c>
      <c r="W298" s="368">
        <v>0</v>
      </c>
      <c r="X298" s="368">
        <v>0</v>
      </c>
      <c r="Y298" s="368">
        <v>0</v>
      </c>
      <c r="Z298" s="368">
        <v>0</v>
      </c>
      <c r="AA298" s="368">
        <v>0</v>
      </c>
      <c r="AB298" s="368">
        <v>0</v>
      </c>
      <c r="AC298" s="368">
        <v>0</v>
      </c>
      <c r="AD298" s="368">
        <v>0</v>
      </c>
      <c r="AE298" s="368">
        <v>0</v>
      </c>
      <c r="AF298" s="368">
        <v>0</v>
      </c>
      <c r="AG298" s="368">
        <v>0</v>
      </c>
      <c r="AH298" s="368">
        <v>0</v>
      </c>
      <c r="AI298" s="368">
        <v>0</v>
      </c>
    </row>
    <row r="299" spans="1:35" s="35" customFormat="1" x14ac:dyDescent="0.3">
      <c r="A299" s="368">
        <v>0</v>
      </c>
      <c r="B299" s="368">
        <v>0</v>
      </c>
      <c r="C299" s="368">
        <v>0</v>
      </c>
      <c r="D299" s="368">
        <v>0</v>
      </c>
      <c r="E299" s="368">
        <v>0</v>
      </c>
      <c r="F299" s="368">
        <v>0</v>
      </c>
      <c r="G299" s="368">
        <v>0</v>
      </c>
      <c r="H299" s="368">
        <v>0</v>
      </c>
      <c r="I299" s="368">
        <v>0</v>
      </c>
      <c r="J299" s="368">
        <v>0</v>
      </c>
      <c r="K299" s="368">
        <v>0</v>
      </c>
      <c r="L299" s="368">
        <v>0</v>
      </c>
      <c r="M299" s="368">
        <v>0</v>
      </c>
      <c r="N299" s="368">
        <v>0</v>
      </c>
      <c r="O299" s="368">
        <v>0</v>
      </c>
      <c r="P299" s="368">
        <v>0</v>
      </c>
      <c r="Q299" s="368">
        <v>0</v>
      </c>
      <c r="R299" s="368">
        <v>1</v>
      </c>
      <c r="S299" s="368">
        <v>0</v>
      </c>
      <c r="T299" s="368">
        <v>0</v>
      </c>
      <c r="U299" s="368">
        <v>0</v>
      </c>
      <c r="V299" s="368">
        <v>0</v>
      </c>
      <c r="W299" s="368">
        <v>0</v>
      </c>
      <c r="X299" s="368">
        <v>0</v>
      </c>
      <c r="Y299" s="368">
        <v>0</v>
      </c>
      <c r="Z299" s="368">
        <v>0</v>
      </c>
      <c r="AA299" s="368">
        <v>0</v>
      </c>
      <c r="AB299" s="368">
        <v>0</v>
      </c>
      <c r="AC299" s="368">
        <v>0</v>
      </c>
      <c r="AD299" s="368">
        <v>0</v>
      </c>
      <c r="AE299" s="368">
        <v>0</v>
      </c>
      <c r="AF299" s="368">
        <v>0</v>
      </c>
      <c r="AG299" s="368">
        <v>0</v>
      </c>
      <c r="AH299" s="368">
        <v>0</v>
      </c>
      <c r="AI299" s="368">
        <v>0</v>
      </c>
    </row>
    <row r="300" spans="1:35" s="35" customFormat="1" x14ac:dyDescent="0.3">
      <c r="A300" s="368">
        <v>0</v>
      </c>
      <c r="B300" s="368">
        <v>0</v>
      </c>
      <c r="C300" s="368">
        <v>0</v>
      </c>
      <c r="D300" s="368">
        <v>0</v>
      </c>
      <c r="E300" s="368">
        <v>0</v>
      </c>
      <c r="F300" s="368">
        <v>0</v>
      </c>
      <c r="G300" s="368">
        <v>0</v>
      </c>
      <c r="H300" s="368">
        <v>0</v>
      </c>
      <c r="I300" s="368">
        <v>0</v>
      </c>
      <c r="J300" s="368">
        <v>0</v>
      </c>
      <c r="K300" s="368">
        <v>0</v>
      </c>
      <c r="L300" s="368">
        <v>0</v>
      </c>
      <c r="M300" s="368">
        <v>0</v>
      </c>
      <c r="N300" s="368">
        <v>0</v>
      </c>
      <c r="O300" s="368">
        <v>0</v>
      </c>
      <c r="P300" s="368">
        <v>0</v>
      </c>
      <c r="Q300" s="368">
        <v>0</v>
      </c>
      <c r="R300" s="368">
        <v>0</v>
      </c>
      <c r="S300" s="368">
        <v>1</v>
      </c>
      <c r="T300" s="368">
        <v>0</v>
      </c>
      <c r="U300" s="368">
        <v>0</v>
      </c>
      <c r="V300" s="368">
        <v>0</v>
      </c>
      <c r="W300" s="368">
        <v>0</v>
      </c>
      <c r="X300" s="368">
        <v>0</v>
      </c>
      <c r="Y300" s="368">
        <v>0</v>
      </c>
      <c r="Z300" s="368">
        <v>0</v>
      </c>
      <c r="AA300" s="368">
        <v>0</v>
      </c>
      <c r="AB300" s="368">
        <v>0</v>
      </c>
      <c r="AC300" s="368">
        <v>0</v>
      </c>
      <c r="AD300" s="368">
        <v>0</v>
      </c>
      <c r="AE300" s="368">
        <v>0</v>
      </c>
      <c r="AF300" s="368">
        <v>0</v>
      </c>
      <c r="AG300" s="368">
        <v>0</v>
      </c>
      <c r="AH300" s="368">
        <v>0</v>
      </c>
      <c r="AI300" s="368">
        <v>0</v>
      </c>
    </row>
    <row r="301" spans="1:35" s="35" customFormat="1" x14ac:dyDescent="0.3">
      <c r="A301" s="368">
        <v>0</v>
      </c>
      <c r="B301" s="368">
        <v>0</v>
      </c>
      <c r="C301" s="368">
        <v>0</v>
      </c>
      <c r="D301" s="368">
        <v>0</v>
      </c>
      <c r="E301" s="368">
        <v>0</v>
      </c>
      <c r="F301" s="368">
        <v>0</v>
      </c>
      <c r="G301" s="368">
        <v>0</v>
      </c>
      <c r="H301" s="368">
        <v>0</v>
      </c>
      <c r="I301" s="368">
        <v>0</v>
      </c>
      <c r="J301" s="368">
        <v>0</v>
      </c>
      <c r="K301" s="368">
        <v>0</v>
      </c>
      <c r="L301" s="368">
        <v>0</v>
      </c>
      <c r="M301" s="368">
        <v>0</v>
      </c>
      <c r="N301" s="368">
        <v>0</v>
      </c>
      <c r="O301" s="368">
        <v>0</v>
      </c>
      <c r="P301" s="368">
        <v>0</v>
      </c>
      <c r="Q301" s="368">
        <v>0</v>
      </c>
      <c r="R301" s="368">
        <v>0</v>
      </c>
      <c r="S301" s="368">
        <v>0</v>
      </c>
      <c r="T301" s="368">
        <v>1</v>
      </c>
      <c r="U301" s="368">
        <v>0</v>
      </c>
      <c r="V301" s="368">
        <v>0</v>
      </c>
      <c r="W301" s="368">
        <v>0</v>
      </c>
      <c r="X301" s="368">
        <v>0</v>
      </c>
      <c r="Y301" s="368">
        <v>0</v>
      </c>
      <c r="Z301" s="368">
        <v>0</v>
      </c>
      <c r="AA301" s="368">
        <v>0</v>
      </c>
      <c r="AB301" s="368">
        <v>0</v>
      </c>
      <c r="AC301" s="368">
        <v>0</v>
      </c>
      <c r="AD301" s="368">
        <v>0</v>
      </c>
      <c r="AE301" s="368">
        <v>0</v>
      </c>
      <c r="AF301" s="368">
        <v>0</v>
      </c>
      <c r="AG301" s="368">
        <v>0</v>
      </c>
      <c r="AH301" s="368">
        <v>0</v>
      </c>
      <c r="AI301" s="368">
        <v>0</v>
      </c>
    </row>
    <row r="302" spans="1:35" s="35" customFormat="1" x14ac:dyDescent="0.3">
      <c r="A302" s="368">
        <v>0</v>
      </c>
      <c r="B302" s="368">
        <v>0</v>
      </c>
      <c r="C302" s="368">
        <v>0</v>
      </c>
      <c r="D302" s="368">
        <v>0</v>
      </c>
      <c r="E302" s="368">
        <v>0</v>
      </c>
      <c r="F302" s="368">
        <v>0</v>
      </c>
      <c r="G302" s="368">
        <v>0</v>
      </c>
      <c r="H302" s="368">
        <v>0</v>
      </c>
      <c r="I302" s="368">
        <v>0</v>
      </c>
      <c r="J302" s="368">
        <v>0</v>
      </c>
      <c r="K302" s="368">
        <v>0</v>
      </c>
      <c r="L302" s="368">
        <v>0</v>
      </c>
      <c r="M302" s="368">
        <v>0</v>
      </c>
      <c r="N302" s="368">
        <v>0</v>
      </c>
      <c r="O302" s="368">
        <v>0</v>
      </c>
      <c r="P302" s="368">
        <v>0</v>
      </c>
      <c r="Q302" s="368">
        <v>0</v>
      </c>
      <c r="R302" s="368">
        <v>0</v>
      </c>
      <c r="S302" s="368">
        <v>0</v>
      </c>
      <c r="T302" s="368">
        <v>0</v>
      </c>
      <c r="U302" s="368">
        <v>1</v>
      </c>
      <c r="V302" s="368">
        <v>0</v>
      </c>
      <c r="W302" s="368">
        <v>0</v>
      </c>
      <c r="X302" s="368">
        <v>0</v>
      </c>
      <c r="Y302" s="368">
        <v>0</v>
      </c>
      <c r="Z302" s="368">
        <v>0</v>
      </c>
      <c r="AA302" s="368">
        <v>0</v>
      </c>
      <c r="AB302" s="368">
        <v>0</v>
      </c>
      <c r="AC302" s="368">
        <v>0</v>
      </c>
      <c r="AD302" s="368">
        <v>0</v>
      </c>
      <c r="AE302" s="368">
        <v>0</v>
      </c>
      <c r="AF302" s="368">
        <v>0</v>
      </c>
      <c r="AG302" s="368">
        <v>0</v>
      </c>
      <c r="AH302" s="368">
        <v>0</v>
      </c>
      <c r="AI302" s="368">
        <v>0</v>
      </c>
    </row>
    <row r="303" spans="1:35" s="35" customFormat="1" x14ac:dyDescent="0.3">
      <c r="A303" s="368">
        <v>0</v>
      </c>
      <c r="B303" s="368">
        <v>0</v>
      </c>
      <c r="C303" s="368">
        <v>0</v>
      </c>
      <c r="D303" s="368">
        <v>0</v>
      </c>
      <c r="E303" s="368">
        <v>0</v>
      </c>
      <c r="F303" s="368">
        <v>0</v>
      </c>
      <c r="G303" s="368">
        <v>0</v>
      </c>
      <c r="H303" s="368">
        <v>0</v>
      </c>
      <c r="I303" s="368">
        <v>0</v>
      </c>
      <c r="J303" s="368">
        <v>0</v>
      </c>
      <c r="K303" s="368">
        <v>0</v>
      </c>
      <c r="L303" s="368">
        <v>0</v>
      </c>
      <c r="M303" s="368">
        <v>0</v>
      </c>
      <c r="N303" s="368">
        <v>0</v>
      </c>
      <c r="O303" s="368">
        <v>0</v>
      </c>
      <c r="P303" s="368">
        <v>0</v>
      </c>
      <c r="Q303" s="368">
        <v>0</v>
      </c>
      <c r="R303" s="368">
        <v>0</v>
      </c>
      <c r="S303" s="368">
        <v>0</v>
      </c>
      <c r="T303" s="368">
        <v>0</v>
      </c>
      <c r="U303" s="368">
        <v>0</v>
      </c>
      <c r="V303" s="368">
        <v>1</v>
      </c>
      <c r="W303" s="368">
        <v>0</v>
      </c>
      <c r="X303" s="368">
        <v>0</v>
      </c>
      <c r="Y303" s="368">
        <v>0</v>
      </c>
      <c r="Z303" s="368">
        <v>0</v>
      </c>
      <c r="AA303" s="368">
        <v>0</v>
      </c>
      <c r="AB303" s="368">
        <v>0</v>
      </c>
      <c r="AC303" s="368">
        <v>0</v>
      </c>
      <c r="AD303" s="368">
        <v>0</v>
      </c>
      <c r="AE303" s="368">
        <v>0</v>
      </c>
      <c r="AF303" s="368">
        <v>0</v>
      </c>
      <c r="AG303" s="368">
        <v>0</v>
      </c>
      <c r="AH303" s="368">
        <v>0</v>
      </c>
      <c r="AI303" s="368">
        <v>0</v>
      </c>
    </row>
    <row r="304" spans="1:35" s="35" customFormat="1" x14ac:dyDescent="0.3">
      <c r="A304" s="368">
        <v>0</v>
      </c>
      <c r="B304" s="368">
        <v>0</v>
      </c>
      <c r="C304" s="368">
        <v>0</v>
      </c>
      <c r="D304" s="368">
        <v>0</v>
      </c>
      <c r="E304" s="368">
        <v>0</v>
      </c>
      <c r="F304" s="368">
        <v>0</v>
      </c>
      <c r="G304" s="368">
        <v>0</v>
      </c>
      <c r="H304" s="368">
        <v>0</v>
      </c>
      <c r="I304" s="368">
        <v>0</v>
      </c>
      <c r="J304" s="368">
        <v>0</v>
      </c>
      <c r="K304" s="368">
        <v>0</v>
      </c>
      <c r="L304" s="368">
        <v>0</v>
      </c>
      <c r="M304" s="368">
        <v>0</v>
      </c>
      <c r="N304" s="368">
        <v>0</v>
      </c>
      <c r="O304" s="368">
        <v>0</v>
      </c>
      <c r="P304" s="368">
        <v>0</v>
      </c>
      <c r="Q304" s="368">
        <v>0</v>
      </c>
      <c r="R304" s="368">
        <v>0</v>
      </c>
      <c r="S304" s="368">
        <v>0</v>
      </c>
      <c r="T304" s="368">
        <v>0</v>
      </c>
      <c r="U304" s="368">
        <v>0</v>
      </c>
      <c r="V304" s="368">
        <v>0</v>
      </c>
      <c r="W304" s="368">
        <v>1</v>
      </c>
      <c r="X304" s="368">
        <v>0</v>
      </c>
      <c r="Y304" s="368">
        <v>0</v>
      </c>
      <c r="Z304" s="368">
        <v>0</v>
      </c>
      <c r="AA304" s="368">
        <v>0</v>
      </c>
      <c r="AB304" s="368">
        <v>0</v>
      </c>
      <c r="AC304" s="368">
        <v>0</v>
      </c>
      <c r="AD304" s="368">
        <v>0</v>
      </c>
      <c r="AE304" s="368">
        <v>0</v>
      </c>
      <c r="AF304" s="368">
        <v>0</v>
      </c>
      <c r="AG304" s="368">
        <v>0</v>
      </c>
      <c r="AH304" s="368">
        <v>0</v>
      </c>
      <c r="AI304" s="368">
        <v>0</v>
      </c>
    </row>
    <row r="305" spans="1:36" s="35" customFormat="1" x14ac:dyDescent="0.3">
      <c r="A305" s="368">
        <v>0</v>
      </c>
      <c r="B305" s="368">
        <v>0</v>
      </c>
      <c r="C305" s="368">
        <v>0</v>
      </c>
      <c r="D305" s="368">
        <v>0</v>
      </c>
      <c r="E305" s="368">
        <v>0</v>
      </c>
      <c r="F305" s="368">
        <v>0</v>
      </c>
      <c r="G305" s="368">
        <v>0</v>
      </c>
      <c r="H305" s="368">
        <v>0</v>
      </c>
      <c r="I305" s="368">
        <v>0</v>
      </c>
      <c r="J305" s="368">
        <v>0</v>
      </c>
      <c r="K305" s="368">
        <v>0</v>
      </c>
      <c r="L305" s="368">
        <v>0</v>
      </c>
      <c r="M305" s="368">
        <v>0</v>
      </c>
      <c r="N305" s="368">
        <v>0</v>
      </c>
      <c r="O305" s="368">
        <v>0</v>
      </c>
      <c r="P305" s="368">
        <v>0</v>
      </c>
      <c r="Q305" s="368">
        <v>0</v>
      </c>
      <c r="R305" s="368">
        <v>0</v>
      </c>
      <c r="S305" s="368">
        <v>0</v>
      </c>
      <c r="T305" s="368">
        <v>0</v>
      </c>
      <c r="U305" s="368">
        <v>0</v>
      </c>
      <c r="V305" s="368">
        <v>0</v>
      </c>
      <c r="W305" s="368">
        <v>0</v>
      </c>
      <c r="X305" s="368">
        <v>1</v>
      </c>
      <c r="Y305" s="368">
        <v>0</v>
      </c>
      <c r="Z305" s="368">
        <v>0</v>
      </c>
      <c r="AA305" s="368">
        <v>0</v>
      </c>
      <c r="AB305" s="368">
        <v>0</v>
      </c>
      <c r="AC305" s="368">
        <v>0</v>
      </c>
      <c r="AD305" s="368">
        <v>0</v>
      </c>
      <c r="AE305" s="368">
        <v>0</v>
      </c>
      <c r="AF305" s="368">
        <v>0</v>
      </c>
      <c r="AG305" s="368">
        <v>0</v>
      </c>
      <c r="AH305" s="368">
        <v>0</v>
      </c>
      <c r="AI305" s="368">
        <v>0</v>
      </c>
    </row>
    <row r="306" spans="1:36" s="35" customFormat="1" x14ac:dyDescent="0.3">
      <c r="A306" s="368">
        <v>0</v>
      </c>
      <c r="B306" s="368">
        <v>0</v>
      </c>
      <c r="C306" s="368">
        <v>0</v>
      </c>
      <c r="D306" s="368">
        <v>0</v>
      </c>
      <c r="E306" s="368">
        <v>0</v>
      </c>
      <c r="F306" s="368">
        <v>0</v>
      </c>
      <c r="G306" s="368">
        <v>0</v>
      </c>
      <c r="H306" s="368">
        <v>0</v>
      </c>
      <c r="I306" s="368">
        <v>0</v>
      </c>
      <c r="J306" s="368">
        <v>0</v>
      </c>
      <c r="K306" s="368">
        <v>0</v>
      </c>
      <c r="L306" s="368">
        <v>0</v>
      </c>
      <c r="M306" s="368">
        <v>0</v>
      </c>
      <c r="N306" s="368">
        <v>0</v>
      </c>
      <c r="O306" s="368">
        <v>0</v>
      </c>
      <c r="P306" s="368">
        <v>0</v>
      </c>
      <c r="Q306" s="368">
        <v>0</v>
      </c>
      <c r="R306" s="368">
        <v>0</v>
      </c>
      <c r="S306" s="368">
        <v>0</v>
      </c>
      <c r="T306" s="368">
        <v>0</v>
      </c>
      <c r="U306" s="368">
        <v>0</v>
      </c>
      <c r="V306" s="368">
        <v>0</v>
      </c>
      <c r="W306" s="368">
        <v>0</v>
      </c>
      <c r="X306" s="368">
        <v>0</v>
      </c>
      <c r="Y306" s="368">
        <v>1</v>
      </c>
      <c r="Z306" s="368">
        <v>0</v>
      </c>
      <c r="AA306" s="368">
        <v>0</v>
      </c>
      <c r="AB306" s="368">
        <v>0</v>
      </c>
      <c r="AC306" s="368">
        <v>0</v>
      </c>
      <c r="AD306" s="368">
        <v>0</v>
      </c>
      <c r="AE306" s="368">
        <v>0</v>
      </c>
      <c r="AF306" s="368">
        <v>0</v>
      </c>
      <c r="AG306" s="368">
        <v>0</v>
      </c>
      <c r="AH306" s="368">
        <v>0</v>
      </c>
      <c r="AI306" s="368">
        <v>0</v>
      </c>
    </row>
    <row r="307" spans="1:36" s="35" customFormat="1" x14ac:dyDescent="0.3">
      <c r="A307" s="368">
        <v>0</v>
      </c>
      <c r="B307" s="368">
        <v>0</v>
      </c>
      <c r="C307" s="368">
        <v>0</v>
      </c>
      <c r="D307" s="368">
        <v>0</v>
      </c>
      <c r="E307" s="368">
        <v>0</v>
      </c>
      <c r="F307" s="368">
        <v>0</v>
      </c>
      <c r="G307" s="368">
        <v>0</v>
      </c>
      <c r="H307" s="368">
        <v>0</v>
      </c>
      <c r="I307" s="368">
        <v>0</v>
      </c>
      <c r="J307" s="368">
        <v>0</v>
      </c>
      <c r="K307" s="368">
        <v>0</v>
      </c>
      <c r="L307" s="368">
        <v>0</v>
      </c>
      <c r="M307" s="368">
        <v>0</v>
      </c>
      <c r="N307" s="368">
        <v>0</v>
      </c>
      <c r="O307" s="368">
        <v>0</v>
      </c>
      <c r="P307" s="368">
        <v>0</v>
      </c>
      <c r="Q307" s="368">
        <v>0</v>
      </c>
      <c r="R307" s="368">
        <v>0</v>
      </c>
      <c r="S307" s="368">
        <v>0</v>
      </c>
      <c r="T307" s="368">
        <v>0</v>
      </c>
      <c r="U307" s="368">
        <v>0</v>
      </c>
      <c r="V307" s="368">
        <v>0</v>
      </c>
      <c r="W307" s="368">
        <v>0</v>
      </c>
      <c r="X307" s="368">
        <v>0</v>
      </c>
      <c r="Y307" s="368">
        <v>0</v>
      </c>
      <c r="Z307" s="368">
        <v>1</v>
      </c>
      <c r="AA307" s="368">
        <v>0</v>
      </c>
      <c r="AB307" s="368">
        <v>0</v>
      </c>
      <c r="AC307" s="368">
        <v>0</v>
      </c>
      <c r="AD307" s="368">
        <v>0</v>
      </c>
      <c r="AE307" s="368">
        <v>0</v>
      </c>
      <c r="AF307" s="368">
        <v>0</v>
      </c>
      <c r="AG307" s="368">
        <v>0</v>
      </c>
      <c r="AH307" s="368">
        <v>0</v>
      </c>
      <c r="AI307" s="368">
        <v>0</v>
      </c>
    </row>
    <row r="308" spans="1:36" s="35" customFormat="1" x14ac:dyDescent="0.3">
      <c r="A308" s="368">
        <v>0</v>
      </c>
      <c r="B308" s="368">
        <v>0</v>
      </c>
      <c r="C308" s="368">
        <v>0</v>
      </c>
      <c r="D308" s="368">
        <v>0</v>
      </c>
      <c r="E308" s="368">
        <v>0</v>
      </c>
      <c r="F308" s="368">
        <v>0</v>
      </c>
      <c r="G308" s="368">
        <v>0</v>
      </c>
      <c r="H308" s="368">
        <v>0</v>
      </c>
      <c r="I308" s="368">
        <v>0</v>
      </c>
      <c r="J308" s="368">
        <v>0</v>
      </c>
      <c r="K308" s="368">
        <v>0</v>
      </c>
      <c r="L308" s="368">
        <v>0</v>
      </c>
      <c r="M308" s="368">
        <v>0</v>
      </c>
      <c r="N308" s="368">
        <v>0</v>
      </c>
      <c r="O308" s="368">
        <v>0</v>
      </c>
      <c r="P308" s="368">
        <v>0</v>
      </c>
      <c r="Q308" s="368">
        <v>0</v>
      </c>
      <c r="R308" s="368">
        <v>0</v>
      </c>
      <c r="S308" s="368">
        <v>0</v>
      </c>
      <c r="T308" s="368">
        <v>0</v>
      </c>
      <c r="U308" s="368">
        <v>0</v>
      </c>
      <c r="V308" s="368">
        <v>0</v>
      </c>
      <c r="W308" s="368">
        <v>0</v>
      </c>
      <c r="X308" s="368">
        <v>0</v>
      </c>
      <c r="Y308" s="368">
        <v>0</v>
      </c>
      <c r="Z308" s="368">
        <v>0</v>
      </c>
      <c r="AA308" s="368">
        <v>1</v>
      </c>
      <c r="AB308" s="368">
        <v>0</v>
      </c>
      <c r="AC308" s="368">
        <v>0</v>
      </c>
      <c r="AD308" s="368">
        <v>0</v>
      </c>
      <c r="AE308" s="368">
        <v>0</v>
      </c>
      <c r="AF308" s="368">
        <v>0</v>
      </c>
      <c r="AG308" s="368">
        <v>0</v>
      </c>
      <c r="AH308" s="368">
        <v>0</v>
      </c>
      <c r="AI308" s="368">
        <v>0</v>
      </c>
    </row>
    <row r="309" spans="1:36" s="35" customFormat="1" x14ac:dyDescent="0.3">
      <c r="A309" s="368">
        <v>0</v>
      </c>
      <c r="B309" s="368">
        <v>0</v>
      </c>
      <c r="C309" s="368">
        <v>0</v>
      </c>
      <c r="D309" s="368">
        <v>0</v>
      </c>
      <c r="E309" s="368">
        <v>0</v>
      </c>
      <c r="F309" s="368">
        <v>0</v>
      </c>
      <c r="G309" s="368">
        <v>0</v>
      </c>
      <c r="H309" s="368">
        <v>0</v>
      </c>
      <c r="I309" s="368">
        <v>0</v>
      </c>
      <c r="J309" s="368">
        <v>0</v>
      </c>
      <c r="K309" s="368">
        <v>0</v>
      </c>
      <c r="L309" s="368">
        <v>0</v>
      </c>
      <c r="M309" s="368">
        <v>0</v>
      </c>
      <c r="N309" s="368">
        <v>0</v>
      </c>
      <c r="O309" s="368">
        <v>0</v>
      </c>
      <c r="P309" s="368">
        <v>0</v>
      </c>
      <c r="Q309" s="368">
        <v>0</v>
      </c>
      <c r="R309" s="368">
        <v>0</v>
      </c>
      <c r="S309" s="368">
        <v>0</v>
      </c>
      <c r="T309" s="368">
        <v>0</v>
      </c>
      <c r="U309" s="368">
        <v>0</v>
      </c>
      <c r="V309" s="368">
        <v>0</v>
      </c>
      <c r="W309" s="368">
        <v>0</v>
      </c>
      <c r="X309" s="368">
        <v>0</v>
      </c>
      <c r="Y309" s="368">
        <v>0</v>
      </c>
      <c r="Z309" s="368">
        <v>0</v>
      </c>
      <c r="AA309" s="368">
        <v>0</v>
      </c>
      <c r="AB309" s="368">
        <v>1</v>
      </c>
      <c r="AC309" s="368">
        <v>0</v>
      </c>
      <c r="AD309" s="368">
        <v>0</v>
      </c>
      <c r="AE309" s="368">
        <v>0</v>
      </c>
      <c r="AF309" s="368">
        <v>0</v>
      </c>
      <c r="AG309" s="368">
        <v>0</v>
      </c>
      <c r="AH309" s="368">
        <v>0</v>
      </c>
      <c r="AI309" s="368">
        <v>0</v>
      </c>
    </row>
    <row r="310" spans="1:36" s="35" customFormat="1" x14ac:dyDescent="0.3">
      <c r="A310" s="368">
        <v>0</v>
      </c>
      <c r="B310" s="368">
        <v>0</v>
      </c>
      <c r="C310" s="368">
        <v>0</v>
      </c>
      <c r="D310" s="368">
        <v>0</v>
      </c>
      <c r="E310" s="368">
        <v>0</v>
      </c>
      <c r="F310" s="368">
        <v>0</v>
      </c>
      <c r="G310" s="368">
        <v>0</v>
      </c>
      <c r="H310" s="368">
        <v>0</v>
      </c>
      <c r="I310" s="368">
        <v>0</v>
      </c>
      <c r="J310" s="368">
        <v>0</v>
      </c>
      <c r="K310" s="368">
        <v>0</v>
      </c>
      <c r="L310" s="368">
        <v>0</v>
      </c>
      <c r="M310" s="368">
        <v>0</v>
      </c>
      <c r="N310" s="368">
        <v>0</v>
      </c>
      <c r="O310" s="368">
        <v>0</v>
      </c>
      <c r="P310" s="368">
        <v>0</v>
      </c>
      <c r="Q310" s="368">
        <v>0</v>
      </c>
      <c r="R310" s="368">
        <v>0</v>
      </c>
      <c r="S310" s="368">
        <v>0</v>
      </c>
      <c r="T310" s="368">
        <v>0</v>
      </c>
      <c r="U310" s="368">
        <v>0</v>
      </c>
      <c r="V310" s="368">
        <v>0</v>
      </c>
      <c r="W310" s="368">
        <v>0</v>
      </c>
      <c r="X310" s="368">
        <v>0</v>
      </c>
      <c r="Y310" s="368">
        <v>0</v>
      </c>
      <c r="Z310" s="368">
        <v>0</v>
      </c>
      <c r="AA310" s="368">
        <v>0</v>
      </c>
      <c r="AB310" s="368">
        <v>0</v>
      </c>
      <c r="AC310" s="368">
        <v>1</v>
      </c>
      <c r="AD310" s="368">
        <v>0</v>
      </c>
      <c r="AE310" s="368">
        <v>0</v>
      </c>
      <c r="AF310" s="368">
        <v>0</v>
      </c>
      <c r="AG310" s="368">
        <v>0</v>
      </c>
      <c r="AH310" s="368">
        <v>0</v>
      </c>
      <c r="AI310" s="368">
        <v>0</v>
      </c>
    </row>
    <row r="311" spans="1:36" s="35" customFormat="1" x14ac:dyDescent="0.3">
      <c r="A311" s="368">
        <v>0</v>
      </c>
      <c r="B311" s="368">
        <v>0</v>
      </c>
      <c r="C311" s="368">
        <v>0</v>
      </c>
      <c r="D311" s="368">
        <v>0</v>
      </c>
      <c r="E311" s="368">
        <v>0</v>
      </c>
      <c r="F311" s="368">
        <v>0</v>
      </c>
      <c r="G311" s="368">
        <v>0</v>
      </c>
      <c r="H311" s="368">
        <v>0</v>
      </c>
      <c r="I311" s="368">
        <v>0</v>
      </c>
      <c r="J311" s="368">
        <v>0</v>
      </c>
      <c r="K311" s="368">
        <v>0</v>
      </c>
      <c r="L311" s="368">
        <v>0</v>
      </c>
      <c r="M311" s="368">
        <v>0</v>
      </c>
      <c r="N311" s="368">
        <v>0</v>
      </c>
      <c r="O311" s="368">
        <v>0</v>
      </c>
      <c r="P311" s="368">
        <v>0</v>
      </c>
      <c r="Q311" s="368">
        <v>0</v>
      </c>
      <c r="R311" s="368">
        <v>0</v>
      </c>
      <c r="S311" s="368">
        <v>0</v>
      </c>
      <c r="T311" s="368">
        <v>0</v>
      </c>
      <c r="U311" s="368">
        <v>0</v>
      </c>
      <c r="V311" s="368">
        <v>0</v>
      </c>
      <c r="W311" s="368">
        <v>0</v>
      </c>
      <c r="X311" s="368">
        <v>0</v>
      </c>
      <c r="Y311" s="368">
        <v>0</v>
      </c>
      <c r="Z311" s="368">
        <v>0</v>
      </c>
      <c r="AA311" s="368">
        <v>0</v>
      </c>
      <c r="AB311" s="368">
        <v>0</v>
      </c>
      <c r="AC311" s="368">
        <v>0</v>
      </c>
      <c r="AD311" s="368">
        <v>1</v>
      </c>
      <c r="AE311" s="368">
        <v>0</v>
      </c>
      <c r="AF311" s="368">
        <v>0</v>
      </c>
      <c r="AG311" s="368">
        <v>0</v>
      </c>
      <c r="AH311" s="368">
        <v>0</v>
      </c>
      <c r="AI311" s="368">
        <v>0</v>
      </c>
    </row>
    <row r="312" spans="1:36" s="35" customFormat="1" x14ac:dyDescent="0.3">
      <c r="A312" s="368">
        <v>0</v>
      </c>
      <c r="B312" s="368">
        <v>0</v>
      </c>
      <c r="C312" s="368">
        <v>0</v>
      </c>
      <c r="D312" s="368">
        <v>0</v>
      </c>
      <c r="E312" s="368">
        <v>0</v>
      </c>
      <c r="F312" s="368">
        <v>0</v>
      </c>
      <c r="G312" s="368">
        <v>0</v>
      </c>
      <c r="H312" s="368">
        <v>0</v>
      </c>
      <c r="I312" s="368">
        <v>0</v>
      </c>
      <c r="J312" s="368">
        <v>0</v>
      </c>
      <c r="K312" s="368">
        <v>0</v>
      </c>
      <c r="L312" s="368">
        <v>0</v>
      </c>
      <c r="M312" s="368">
        <v>0</v>
      </c>
      <c r="N312" s="368">
        <v>0</v>
      </c>
      <c r="O312" s="368">
        <v>0</v>
      </c>
      <c r="P312" s="368">
        <v>0</v>
      </c>
      <c r="Q312" s="368">
        <v>0</v>
      </c>
      <c r="R312" s="368">
        <v>0</v>
      </c>
      <c r="S312" s="368">
        <v>0</v>
      </c>
      <c r="T312" s="368">
        <v>0</v>
      </c>
      <c r="U312" s="368">
        <v>0</v>
      </c>
      <c r="V312" s="368">
        <v>0</v>
      </c>
      <c r="W312" s="368">
        <v>0</v>
      </c>
      <c r="X312" s="368">
        <v>0</v>
      </c>
      <c r="Y312" s="368">
        <v>0</v>
      </c>
      <c r="Z312" s="368">
        <v>0</v>
      </c>
      <c r="AA312" s="368">
        <v>0</v>
      </c>
      <c r="AB312" s="368">
        <v>0</v>
      </c>
      <c r="AC312" s="368">
        <v>0</v>
      </c>
      <c r="AD312" s="368">
        <v>0</v>
      </c>
      <c r="AE312" s="368">
        <v>1</v>
      </c>
      <c r="AF312" s="368">
        <v>0</v>
      </c>
      <c r="AG312" s="368">
        <v>0</v>
      </c>
      <c r="AH312" s="368">
        <v>0</v>
      </c>
      <c r="AI312" s="368">
        <v>0</v>
      </c>
    </row>
    <row r="313" spans="1:36" s="35" customFormat="1" x14ac:dyDescent="0.3">
      <c r="A313" s="368">
        <v>0</v>
      </c>
      <c r="B313" s="368">
        <v>0</v>
      </c>
      <c r="C313" s="368">
        <v>0</v>
      </c>
      <c r="D313" s="368">
        <v>0</v>
      </c>
      <c r="E313" s="368">
        <v>0</v>
      </c>
      <c r="F313" s="368">
        <v>0</v>
      </c>
      <c r="G313" s="368">
        <v>0</v>
      </c>
      <c r="H313" s="368">
        <v>0</v>
      </c>
      <c r="I313" s="368">
        <v>0</v>
      </c>
      <c r="J313" s="368">
        <v>0</v>
      </c>
      <c r="K313" s="368">
        <v>0</v>
      </c>
      <c r="L313" s="368">
        <v>0</v>
      </c>
      <c r="M313" s="368">
        <v>0</v>
      </c>
      <c r="N313" s="368">
        <v>0</v>
      </c>
      <c r="O313" s="368">
        <v>0</v>
      </c>
      <c r="P313" s="368">
        <v>0</v>
      </c>
      <c r="Q313" s="368">
        <v>0</v>
      </c>
      <c r="R313" s="368">
        <v>0</v>
      </c>
      <c r="S313" s="368">
        <v>0</v>
      </c>
      <c r="T313" s="368">
        <v>0</v>
      </c>
      <c r="U313" s="368">
        <v>0</v>
      </c>
      <c r="V313" s="368">
        <v>0</v>
      </c>
      <c r="W313" s="368">
        <v>0</v>
      </c>
      <c r="X313" s="368">
        <v>0</v>
      </c>
      <c r="Y313" s="368">
        <v>0</v>
      </c>
      <c r="Z313" s="368">
        <v>0</v>
      </c>
      <c r="AA313" s="368">
        <v>0</v>
      </c>
      <c r="AB313" s="368">
        <v>0</v>
      </c>
      <c r="AC313" s="368">
        <v>0</v>
      </c>
      <c r="AD313" s="368">
        <v>0</v>
      </c>
      <c r="AE313" s="368">
        <v>0</v>
      </c>
      <c r="AF313" s="368">
        <v>1</v>
      </c>
      <c r="AG313" s="368">
        <v>0</v>
      </c>
      <c r="AH313" s="368">
        <v>0</v>
      </c>
      <c r="AI313" s="368">
        <v>0</v>
      </c>
    </row>
    <row r="314" spans="1:36" s="35" customFormat="1" x14ac:dyDescent="0.3">
      <c r="A314" s="368">
        <v>0</v>
      </c>
      <c r="B314" s="368">
        <v>0</v>
      </c>
      <c r="C314" s="368">
        <v>0</v>
      </c>
      <c r="D314" s="368">
        <v>0</v>
      </c>
      <c r="E314" s="368">
        <v>0</v>
      </c>
      <c r="F314" s="368">
        <v>0</v>
      </c>
      <c r="G314" s="368">
        <v>0</v>
      </c>
      <c r="H314" s="368">
        <v>0</v>
      </c>
      <c r="I314" s="368">
        <v>0</v>
      </c>
      <c r="J314" s="368">
        <v>0</v>
      </c>
      <c r="K314" s="368">
        <v>0</v>
      </c>
      <c r="L314" s="368">
        <v>0</v>
      </c>
      <c r="M314" s="368">
        <v>0</v>
      </c>
      <c r="N314" s="368">
        <v>0</v>
      </c>
      <c r="O314" s="368">
        <v>0</v>
      </c>
      <c r="P314" s="368">
        <v>0</v>
      </c>
      <c r="Q314" s="368">
        <v>0</v>
      </c>
      <c r="R314" s="368">
        <v>0</v>
      </c>
      <c r="S314" s="368">
        <v>0</v>
      </c>
      <c r="T314" s="368">
        <v>0</v>
      </c>
      <c r="U314" s="368">
        <v>0</v>
      </c>
      <c r="V314" s="368">
        <v>0</v>
      </c>
      <c r="W314" s="368">
        <v>0</v>
      </c>
      <c r="X314" s="368">
        <v>0</v>
      </c>
      <c r="Y314" s="368">
        <v>0</v>
      </c>
      <c r="Z314" s="368">
        <v>0</v>
      </c>
      <c r="AA314" s="368">
        <v>0</v>
      </c>
      <c r="AB314" s="368">
        <v>0</v>
      </c>
      <c r="AC314" s="368">
        <v>0</v>
      </c>
      <c r="AD314" s="368">
        <v>0</v>
      </c>
      <c r="AE314" s="368">
        <v>0</v>
      </c>
      <c r="AF314" s="368">
        <v>0</v>
      </c>
      <c r="AG314" s="368">
        <v>1</v>
      </c>
      <c r="AH314" s="368">
        <v>0</v>
      </c>
      <c r="AI314" s="368">
        <v>0</v>
      </c>
    </row>
    <row r="315" spans="1:36" s="35" customFormat="1" x14ac:dyDescent="0.3">
      <c r="A315" s="368">
        <v>0</v>
      </c>
      <c r="B315" s="368">
        <v>0</v>
      </c>
      <c r="C315" s="368">
        <v>0</v>
      </c>
      <c r="D315" s="368">
        <v>0</v>
      </c>
      <c r="E315" s="368">
        <v>0</v>
      </c>
      <c r="F315" s="368">
        <v>0</v>
      </c>
      <c r="G315" s="368">
        <v>0</v>
      </c>
      <c r="H315" s="368">
        <v>0</v>
      </c>
      <c r="I315" s="368">
        <v>0</v>
      </c>
      <c r="J315" s="368">
        <v>0</v>
      </c>
      <c r="K315" s="368">
        <v>0</v>
      </c>
      <c r="L315" s="368">
        <v>0</v>
      </c>
      <c r="M315" s="368">
        <v>0</v>
      </c>
      <c r="N315" s="368">
        <v>0</v>
      </c>
      <c r="O315" s="368">
        <v>0</v>
      </c>
      <c r="P315" s="368">
        <v>0</v>
      </c>
      <c r="Q315" s="368">
        <v>0</v>
      </c>
      <c r="R315" s="368">
        <v>0</v>
      </c>
      <c r="S315" s="368">
        <v>0</v>
      </c>
      <c r="T315" s="368">
        <v>0</v>
      </c>
      <c r="U315" s="368">
        <v>0</v>
      </c>
      <c r="V315" s="368">
        <v>0</v>
      </c>
      <c r="W315" s="368">
        <v>0</v>
      </c>
      <c r="X315" s="368">
        <v>0</v>
      </c>
      <c r="Y315" s="368">
        <v>0</v>
      </c>
      <c r="Z315" s="368">
        <v>0</v>
      </c>
      <c r="AA315" s="368">
        <v>0</v>
      </c>
      <c r="AB315" s="368">
        <v>0</v>
      </c>
      <c r="AC315" s="368">
        <v>0</v>
      </c>
      <c r="AD315" s="368">
        <v>0</v>
      </c>
      <c r="AE315" s="368">
        <v>0</v>
      </c>
      <c r="AF315" s="368">
        <v>0</v>
      </c>
      <c r="AG315" s="368">
        <v>0</v>
      </c>
      <c r="AH315" s="368">
        <v>1</v>
      </c>
      <c r="AI315" s="368">
        <v>0</v>
      </c>
    </row>
    <row r="316" spans="1:36" s="35" customFormat="1" x14ac:dyDescent="0.3">
      <c r="A316" s="368">
        <v>0</v>
      </c>
      <c r="B316" s="368">
        <v>0</v>
      </c>
      <c r="C316" s="368">
        <v>0</v>
      </c>
      <c r="D316" s="368">
        <v>0</v>
      </c>
      <c r="E316" s="368">
        <v>0</v>
      </c>
      <c r="F316" s="368">
        <v>0</v>
      </c>
      <c r="G316" s="368">
        <v>0</v>
      </c>
      <c r="H316" s="368">
        <v>0</v>
      </c>
      <c r="I316" s="368">
        <v>0</v>
      </c>
      <c r="J316" s="368">
        <v>0</v>
      </c>
      <c r="K316" s="368">
        <v>0</v>
      </c>
      <c r="L316" s="368">
        <v>0</v>
      </c>
      <c r="M316" s="368">
        <v>0</v>
      </c>
      <c r="N316" s="368">
        <v>0</v>
      </c>
      <c r="O316" s="368">
        <v>0</v>
      </c>
      <c r="P316" s="368">
        <v>0</v>
      </c>
      <c r="Q316" s="368">
        <v>0</v>
      </c>
      <c r="R316" s="368">
        <v>0</v>
      </c>
      <c r="S316" s="368">
        <v>0</v>
      </c>
      <c r="T316" s="368">
        <v>0</v>
      </c>
      <c r="U316" s="368">
        <v>0</v>
      </c>
      <c r="V316" s="368">
        <v>0</v>
      </c>
      <c r="W316" s="368">
        <v>0</v>
      </c>
      <c r="X316" s="368">
        <v>0</v>
      </c>
      <c r="Y316" s="368">
        <v>0</v>
      </c>
      <c r="Z316" s="368">
        <v>0</v>
      </c>
      <c r="AA316" s="368">
        <v>0</v>
      </c>
      <c r="AB316" s="368">
        <v>0</v>
      </c>
      <c r="AC316" s="368">
        <v>0</v>
      </c>
      <c r="AD316" s="368">
        <v>0</v>
      </c>
      <c r="AE316" s="368">
        <v>0</v>
      </c>
      <c r="AF316" s="368">
        <v>0</v>
      </c>
      <c r="AG316" s="368">
        <v>0</v>
      </c>
      <c r="AH316" s="368">
        <v>0</v>
      </c>
      <c r="AI316" s="368">
        <v>1</v>
      </c>
    </row>
    <row r="317" spans="1:36" s="35" customFormat="1" x14ac:dyDescent="0.3"/>
    <row r="319" spans="1:36" s="115" customFormat="1" x14ac:dyDescent="0.3">
      <c r="A319" s="115" t="s">
        <v>902</v>
      </c>
    </row>
    <row r="320" spans="1:36" x14ac:dyDescent="0.3">
      <c r="A320" s="70" t="s">
        <v>397</v>
      </c>
      <c r="B320" s="70">
        <v>1</v>
      </c>
      <c r="C320" s="70">
        <v>2</v>
      </c>
      <c r="D320" s="70">
        <v>3</v>
      </c>
      <c r="E320" s="70">
        <v>4</v>
      </c>
      <c r="F320" s="70">
        <v>5</v>
      </c>
      <c r="G320" s="70">
        <v>6</v>
      </c>
      <c r="H320" s="70">
        <v>7</v>
      </c>
      <c r="I320" s="70">
        <v>8</v>
      </c>
      <c r="J320" s="70">
        <v>9</v>
      </c>
      <c r="K320" s="70">
        <v>10</v>
      </c>
      <c r="L320" s="70">
        <v>11</v>
      </c>
      <c r="M320" s="70">
        <v>12</v>
      </c>
      <c r="N320" s="70">
        <v>13</v>
      </c>
      <c r="O320" s="70">
        <v>14</v>
      </c>
      <c r="P320" s="70">
        <v>15</v>
      </c>
      <c r="Q320" s="70">
        <v>16</v>
      </c>
      <c r="R320" s="70">
        <v>17</v>
      </c>
      <c r="S320" s="70">
        <v>18</v>
      </c>
      <c r="T320" s="70">
        <v>19</v>
      </c>
      <c r="U320" s="70">
        <v>20</v>
      </c>
      <c r="V320" s="70">
        <v>21</v>
      </c>
      <c r="W320" s="70">
        <v>22</v>
      </c>
      <c r="X320" s="70">
        <v>23</v>
      </c>
      <c r="Y320" s="70">
        <v>24</v>
      </c>
      <c r="Z320" s="70">
        <v>25</v>
      </c>
      <c r="AA320" s="70">
        <v>26</v>
      </c>
      <c r="AB320" s="70">
        <v>27</v>
      </c>
      <c r="AC320" s="70">
        <v>28</v>
      </c>
      <c r="AD320" s="70">
        <v>29</v>
      </c>
      <c r="AE320" s="70">
        <v>30</v>
      </c>
      <c r="AF320" s="70">
        <v>31</v>
      </c>
      <c r="AG320" s="70">
        <v>32</v>
      </c>
      <c r="AH320" s="70">
        <v>33</v>
      </c>
      <c r="AI320" s="70">
        <v>34</v>
      </c>
      <c r="AJ320" s="70">
        <v>35</v>
      </c>
    </row>
    <row r="321" spans="1:36" x14ac:dyDescent="0.3">
      <c r="A321" s="367" t="s">
        <v>396</v>
      </c>
      <c r="B321" s="205">
        <v>821277.35164400015</v>
      </c>
      <c r="C321" s="205">
        <v>106956.558</v>
      </c>
      <c r="D321" s="205">
        <v>1761460.0896290001</v>
      </c>
      <c r="E321" s="205">
        <v>500387.93122930004</v>
      </c>
      <c r="F321" s="205">
        <v>102249.58580294</v>
      </c>
      <c r="G321" s="205">
        <v>58713.073141499997</v>
      </c>
      <c r="H321" s="205">
        <v>261905.83585600002</v>
      </c>
      <c r="I321" s="205">
        <v>224714.81100069999</v>
      </c>
      <c r="J321" s="205">
        <v>401281.55396000005</v>
      </c>
      <c r="K321" s="205">
        <v>113840.58768099999</v>
      </c>
      <c r="L321" s="205">
        <v>64807.204056099996</v>
      </c>
      <c r="M321" s="205">
        <v>259983.93622589999</v>
      </c>
      <c r="N321" s="205">
        <v>777405.42338999989</v>
      </c>
      <c r="O321" s="205">
        <v>895155.41073999996</v>
      </c>
      <c r="P321" s="205">
        <v>1109416.0565499999</v>
      </c>
      <c r="Q321" s="205">
        <v>323158.75545460003</v>
      </c>
      <c r="R321" s="205">
        <v>440415.90922999999</v>
      </c>
      <c r="S321" s="205">
        <v>3373315.0363289001</v>
      </c>
      <c r="T321" s="205">
        <v>352813.94981299998</v>
      </c>
      <c r="U321" s="205">
        <v>1263743.8158189999</v>
      </c>
      <c r="V321" s="205">
        <v>1598464.786877</v>
      </c>
      <c r="W321" s="205">
        <v>1135913.8165600002</v>
      </c>
      <c r="X321" s="205">
        <v>579016.98340000003</v>
      </c>
      <c r="Y321" s="205">
        <v>49225.027030000005</v>
      </c>
      <c r="Z321" s="205">
        <v>143095.69405000002</v>
      </c>
      <c r="AA321" s="205">
        <v>165486.95716999998</v>
      </c>
      <c r="AB321" s="205">
        <v>336812.13262999995</v>
      </c>
      <c r="AC321" s="205">
        <v>1035860.0685400001</v>
      </c>
      <c r="AD321" s="205">
        <v>2560435.9584529996</v>
      </c>
      <c r="AE321" s="205">
        <v>715097.68812000006</v>
      </c>
      <c r="AF321" s="205">
        <v>3163684.9279999998</v>
      </c>
      <c r="AG321" s="205">
        <v>1176056.8551779999</v>
      </c>
      <c r="AH321" s="205">
        <v>2116985.9454080001</v>
      </c>
      <c r="AI321" s="205">
        <v>1121312.875</v>
      </c>
      <c r="AJ321" s="205">
        <v>48106.646233378116</v>
      </c>
    </row>
    <row r="323" spans="1:36" s="365" customFormat="1" x14ac:dyDescent="0.3"/>
    <row r="324" spans="1:36" x14ac:dyDescent="0.3">
      <c r="A324" s="70"/>
      <c r="B324" s="70">
        <v>1995</v>
      </c>
      <c r="C324" s="70">
        <v>1996</v>
      </c>
      <c r="D324" s="70">
        <v>1997</v>
      </c>
      <c r="E324" s="70">
        <v>1998</v>
      </c>
      <c r="F324" s="70">
        <v>1999</v>
      </c>
      <c r="G324" s="70">
        <v>2000</v>
      </c>
      <c r="H324" s="70">
        <v>2001</v>
      </c>
      <c r="I324" s="70">
        <v>2002</v>
      </c>
      <c r="J324" s="70">
        <v>2003</v>
      </c>
      <c r="K324" s="70">
        <v>2004</v>
      </c>
      <c r="L324" s="70">
        <v>2005</v>
      </c>
      <c r="M324" s="70">
        <v>2006</v>
      </c>
      <c r="N324" s="70">
        <v>2007</v>
      </c>
      <c r="O324" s="70">
        <v>2008</v>
      </c>
      <c r="P324" s="70">
        <v>2009</v>
      </c>
      <c r="Q324" s="70">
        <v>2010</v>
      </c>
      <c r="R324" s="70">
        <v>2011</v>
      </c>
      <c r="S324" s="70">
        <v>2012</v>
      </c>
      <c r="T324" s="70">
        <v>2013</v>
      </c>
      <c r="U324" s="70">
        <v>2014</v>
      </c>
    </row>
    <row r="325" spans="1:36" x14ac:dyDescent="0.3">
      <c r="A325" s="320" t="s">
        <v>720</v>
      </c>
      <c r="B325" s="7">
        <v>2.8032241670937097E-2</v>
      </c>
      <c r="C325" s="7">
        <v>3.1403434079526171E-2</v>
      </c>
      <c r="D325" s="7">
        <v>2.6696895506559848E-2</v>
      </c>
      <c r="E325" s="7">
        <v>4.3588766122555134E-2</v>
      </c>
      <c r="F325" s="7">
        <v>3.6961264083953616E-2</v>
      </c>
      <c r="G325" s="7">
        <v>1.4364310062164432E-2</v>
      </c>
      <c r="H325" s="7">
        <v>1.1854945843690512E-2</v>
      </c>
      <c r="I325" s="7">
        <v>3.0737990796049219E-2</v>
      </c>
      <c r="J325" s="7">
        <v>4.0118029388434673E-2</v>
      </c>
      <c r="K325" s="7">
        <v>3.4822090680589834E-2</v>
      </c>
      <c r="L325" s="7">
        <v>3.9150567871850894E-2</v>
      </c>
      <c r="M325" s="7">
        <v>3.789431003806687E-2</v>
      </c>
      <c r="N325" s="7">
        <v>1.847875244475472E-2</v>
      </c>
      <c r="O325" s="7">
        <v>-2.6235206307289038E-2</v>
      </c>
      <c r="P325" s="7">
        <v>4.3270000000000003E-2</v>
      </c>
      <c r="Q325" s="7">
        <v>3.117E-2</v>
      </c>
      <c r="R325" s="7">
        <v>2.4129999999999999E-2</v>
      </c>
      <c r="S325" s="7">
        <v>2.5350000000000001E-2</v>
      </c>
      <c r="T325" s="7">
        <v>2.7269999999999999E-2</v>
      </c>
      <c r="U325" s="7">
        <v>2.1700000000000001E-2</v>
      </c>
    </row>
    <row r="326" spans="1:36" x14ac:dyDescent="0.3">
      <c r="A326" s="320" t="s">
        <v>719</v>
      </c>
      <c r="B326" s="7">
        <v>-3.5702217946024462E-2</v>
      </c>
      <c r="C326" s="7">
        <v>-7.5118350796062883E-3</v>
      </c>
      <c r="D326" s="7">
        <v>-4.9226177098571355E-5</v>
      </c>
      <c r="E326" s="7">
        <v>-3.6856044367975516E-3</v>
      </c>
      <c r="F326" s="7">
        <v>-1.8807592046075072E-3</v>
      </c>
      <c r="G326" s="7">
        <v>3.3245164448738596E-3</v>
      </c>
      <c r="H326" s="7">
        <v>-9.1606063143222505E-3</v>
      </c>
      <c r="I326" s="7">
        <v>-3.5427091662072474E-3</v>
      </c>
      <c r="J326" s="7">
        <v>-1.2338255775489415E-2</v>
      </c>
      <c r="K326" s="7">
        <v>-7.5284138666151801E-3</v>
      </c>
      <c r="L326" s="7">
        <v>-3.1033781483257306E-3</v>
      </c>
      <c r="M326" s="7">
        <v>-5.0333001117223164E-3</v>
      </c>
      <c r="N326" s="7">
        <v>-1.0456283432869196E-4</v>
      </c>
      <c r="O326" s="7">
        <v>-5.0333001117223164E-3</v>
      </c>
      <c r="P326" s="7">
        <v>-9.4197512378590975E-3</v>
      </c>
      <c r="Q326" s="7">
        <v>-9.4197512378590975E-3</v>
      </c>
      <c r="R326" s="7">
        <v>-9.4197512378590975E-3</v>
      </c>
      <c r="S326" s="7">
        <v>-9.4197512378590975E-3</v>
      </c>
      <c r="T326" s="7">
        <v>-9.4197512378590975E-3</v>
      </c>
      <c r="U326" s="7"/>
    </row>
    <row r="327" spans="1:36" x14ac:dyDescent="0.3">
      <c r="A327" s="320" t="s">
        <v>768</v>
      </c>
      <c r="B327" s="364">
        <v>29.158559</v>
      </c>
      <c r="C327" s="364">
        <v>29.975939</v>
      </c>
      <c r="D327" s="364">
        <v>30.917286000000001</v>
      </c>
      <c r="E327" s="364">
        <v>31.742681999999999</v>
      </c>
      <c r="F327" s="364">
        <v>33.126306</v>
      </c>
      <c r="G327" s="364">
        <v>34.350696999999997</v>
      </c>
      <c r="H327" s="364">
        <v>34.844121000000001</v>
      </c>
      <c r="I327" s="364">
        <v>35.257196</v>
      </c>
      <c r="J327" s="364">
        <v>36.340930999999998</v>
      </c>
      <c r="K327" s="364">
        <v>37.798858000000003</v>
      </c>
      <c r="L327" s="364">
        <v>39.115093000000002</v>
      </c>
      <c r="M327" s="364">
        <v>40.646470999999998</v>
      </c>
      <c r="N327" s="364">
        <v>42.186740999999998</v>
      </c>
      <c r="O327" s="364">
        <v>42.966298999999999</v>
      </c>
      <c r="P327" s="364">
        <v>41.83907</v>
      </c>
      <c r="Q327" s="7"/>
      <c r="R327" s="7"/>
      <c r="S327" s="7"/>
      <c r="T327" s="7"/>
      <c r="U327" s="7"/>
    </row>
    <row r="328" spans="1:36" x14ac:dyDescent="0.3">
      <c r="C328" s="315"/>
      <c r="D328" s="315"/>
      <c r="E328" s="315"/>
      <c r="F328" s="315"/>
      <c r="G328" s="315"/>
      <c r="H328" s="315"/>
      <c r="I328" s="315"/>
      <c r="J328" s="315"/>
      <c r="K328" s="315"/>
      <c r="L328" s="315"/>
      <c r="M328" s="315"/>
      <c r="N328" s="315"/>
      <c r="O328" s="315"/>
      <c r="P328" s="315"/>
    </row>
    <row r="329" spans="1:36" s="35" customFormat="1" x14ac:dyDescent="0.3">
      <c r="A329" s="320" t="s">
        <v>723</v>
      </c>
      <c r="B329" s="320" t="s">
        <v>724</v>
      </c>
      <c r="C329" s="33">
        <v>5.0904800000000003</v>
      </c>
      <c r="D329" s="320" t="s">
        <v>726</v>
      </c>
      <c r="E329" s="33">
        <v>0.43467499999999998</v>
      </c>
    </row>
    <row r="330" spans="1:36" s="317" customFormat="1" x14ac:dyDescent="0.3">
      <c r="A330" s="320" t="s">
        <v>727</v>
      </c>
      <c r="B330" s="320">
        <v>1</v>
      </c>
      <c r="C330" s="320">
        <v>2</v>
      </c>
      <c r="D330" s="320">
        <v>3</v>
      </c>
      <c r="E330" s="320">
        <v>4</v>
      </c>
      <c r="F330" s="320">
        <v>5</v>
      </c>
      <c r="G330" s="320">
        <v>6</v>
      </c>
      <c r="H330" s="320">
        <v>7</v>
      </c>
      <c r="I330" s="320">
        <v>8</v>
      </c>
      <c r="J330" s="320">
        <v>9</v>
      </c>
      <c r="K330" s="320">
        <v>10</v>
      </c>
      <c r="L330" s="320">
        <v>11</v>
      </c>
      <c r="M330" s="320">
        <v>12</v>
      </c>
      <c r="N330" s="320">
        <v>13</v>
      </c>
      <c r="O330" s="320">
        <v>14</v>
      </c>
      <c r="P330" s="320">
        <v>15</v>
      </c>
      <c r="Q330" s="320">
        <v>16</v>
      </c>
      <c r="R330" s="320">
        <v>17</v>
      </c>
      <c r="S330" s="320">
        <v>18</v>
      </c>
      <c r="T330" s="320">
        <v>19</v>
      </c>
      <c r="U330" s="320">
        <v>20</v>
      </c>
      <c r="V330" s="320">
        <v>21</v>
      </c>
      <c r="W330" s="320">
        <v>22</v>
      </c>
      <c r="X330" s="320">
        <v>23</v>
      </c>
      <c r="Y330" s="320">
        <v>24</v>
      </c>
      <c r="Z330" s="320">
        <v>25</v>
      </c>
      <c r="AA330" s="320">
        <v>26</v>
      </c>
      <c r="AB330" s="320">
        <v>27</v>
      </c>
      <c r="AC330" s="320">
        <v>28</v>
      </c>
      <c r="AD330" s="320">
        <v>29</v>
      </c>
      <c r="AE330" s="320">
        <v>30</v>
      </c>
      <c r="AF330" s="320">
        <v>31</v>
      </c>
      <c r="AG330" s="320">
        <v>32</v>
      </c>
      <c r="AH330" s="320">
        <v>33</v>
      </c>
      <c r="AI330" s="320">
        <v>34</v>
      </c>
      <c r="AJ330" s="320">
        <v>35</v>
      </c>
    </row>
    <row r="331" spans="1:36" s="321" customFormat="1" x14ac:dyDescent="0.3">
      <c r="A331" s="320" t="s">
        <v>725</v>
      </c>
      <c r="B331" s="33">
        <v>0</v>
      </c>
      <c r="C331" s="33">
        <v>0.65499130000000005</v>
      </c>
      <c r="D331" s="33">
        <v>-2.4095490000000002</v>
      </c>
      <c r="E331" s="33">
        <v>-0.72880789999999995</v>
      </c>
      <c r="F331" s="33">
        <v>-2.802861</v>
      </c>
      <c r="G331" s="33">
        <v>0.26533980000000001</v>
      </c>
      <c r="H331" s="33">
        <v>0.37963839999999999</v>
      </c>
      <c r="I331" s="33">
        <v>-3.0443039999999999</v>
      </c>
      <c r="J331" s="33">
        <v>-1.2828310000000001</v>
      </c>
      <c r="K331" s="33">
        <v>-0.50254259999999995</v>
      </c>
      <c r="L331" s="33">
        <v>-1.428307</v>
      </c>
      <c r="M331" s="33">
        <v>1.431519</v>
      </c>
      <c r="N331" s="33">
        <v>3.0987719999999999</v>
      </c>
      <c r="O331" s="33">
        <v>2.9757060000000002</v>
      </c>
      <c r="P331" s="33">
        <v>2.9855550000000002</v>
      </c>
      <c r="Q331" s="33">
        <v>1.7024360000000001</v>
      </c>
      <c r="R331" s="33">
        <v>-1.4106449999999999</v>
      </c>
      <c r="S331" s="33">
        <v>4.4584489999999999</v>
      </c>
      <c r="T331" s="33">
        <v>1.9323799999999999E-2</v>
      </c>
      <c r="U331" s="33">
        <v>1.6283430000000001</v>
      </c>
      <c r="V331" s="33">
        <v>1.206609</v>
      </c>
      <c r="W331" s="33">
        <v>-2.0019360000000002</v>
      </c>
      <c r="X331" s="33">
        <v>0.45017970000000002</v>
      </c>
      <c r="Y331" s="33">
        <v>-1.538287</v>
      </c>
      <c r="Z331" s="33">
        <v>-1.3354440000000001</v>
      </c>
      <c r="AA331" s="33">
        <v>-1.169046</v>
      </c>
      <c r="AB331" s="33">
        <v>-0.89561219999999997</v>
      </c>
      <c r="AC331" s="33">
        <v>-2.3357510000000001</v>
      </c>
      <c r="AD331" s="33">
        <v>0.38256869999999998</v>
      </c>
      <c r="AE331" s="33">
        <v>2.065982</v>
      </c>
      <c r="AF331" s="33">
        <v>-1.4489799999999999</v>
      </c>
      <c r="AG331" s="33">
        <v>-2.9768490000000001</v>
      </c>
      <c r="AH331" s="33">
        <v>-2.6719270000000002</v>
      </c>
      <c r="AI331" s="33">
        <v>-0.49009469999999999</v>
      </c>
      <c r="AJ331" s="33">
        <v>-3.0990850000000001</v>
      </c>
    </row>
    <row r="334" spans="1:36" s="35" customFormat="1" x14ac:dyDescent="0.3">
      <c r="A334" s="320" t="s">
        <v>728</v>
      </c>
      <c r="B334" s="320" t="s">
        <v>724</v>
      </c>
      <c r="C334" s="33">
        <v>-5.5204199999999997</v>
      </c>
      <c r="D334" s="320" t="s">
        <v>726</v>
      </c>
      <c r="E334" s="33">
        <v>1.1354500000000001</v>
      </c>
    </row>
    <row r="335" spans="1:36" s="317" customFormat="1" x14ac:dyDescent="0.3">
      <c r="A335" s="320" t="s">
        <v>727</v>
      </c>
      <c r="B335" s="320">
        <v>1</v>
      </c>
      <c r="C335" s="320">
        <v>2</v>
      </c>
      <c r="D335" s="320">
        <v>3</v>
      </c>
      <c r="E335" s="320">
        <v>4</v>
      </c>
      <c r="F335" s="320">
        <v>5</v>
      </c>
      <c r="G335" s="320">
        <v>6</v>
      </c>
      <c r="H335" s="320">
        <v>7</v>
      </c>
      <c r="I335" s="320">
        <v>8</v>
      </c>
      <c r="J335" s="320">
        <v>9</v>
      </c>
      <c r="K335" s="320">
        <v>10</v>
      </c>
      <c r="L335" s="320">
        <v>11</v>
      </c>
      <c r="M335" s="320">
        <v>12</v>
      </c>
      <c r="N335" s="320">
        <v>13</v>
      </c>
      <c r="O335" s="320">
        <v>14</v>
      </c>
      <c r="P335" s="320">
        <v>15</v>
      </c>
      <c r="Q335" s="320">
        <v>16</v>
      </c>
      <c r="R335" s="320">
        <v>17</v>
      </c>
      <c r="S335" s="320">
        <v>18</v>
      </c>
      <c r="T335" s="320">
        <v>19</v>
      </c>
      <c r="U335" s="320">
        <v>20</v>
      </c>
      <c r="V335" s="320">
        <v>21</v>
      </c>
      <c r="W335" s="320">
        <v>22</v>
      </c>
      <c r="X335" s="320">
        <v>23</v>
      </c>
      <c r="Y335" s="320">
        <v>24</v>
      </c>
      <c r="Z335" s="320">
        <v>25</v>
      </c>
      <c r="AA335" s="320">
        <v>26</v>
      </c>
      <c r="AB335" s="320">
        <v>27</v>
      </c>
      <c r="AC335" s="320">
        <v>28</v>
      </c>
      <c r="AD335" s="320">
        <v>29</v>
      </c>
      <c r="AE335" s="320">
        <v>30</v>
      </c>
      <c r="AF335" s="320">
        <v>31</v>
      </c>
      <c r="AG335" s="320">
        <v>32</v>
      </c>
      <c r="AH335" s="320">
        <v>33</v>
      </c>
      <c r="AI335" s="320">
        <v>34</v>
      </c>
      <c r="AJ335" s="320">
        <v>35</v>
      </c>
    </row>
    <row r="336" spans="1:36" s="321" customFormat="1" x14ac:dyDescent="0.3">
      <c r="A336" s="320" t="s">
        <v>725</v>
      </c>
      <c r="B336" s="33">
        <v>0</v>
      </c>
      <c r="C336" s="33">
        <v>-3.0413030000000001</v>
      </c>
      <c r="D336" s="33">
        <v>0.84964379999999995</v>
      </c>
      <c r="E336" s="33">
        <v>-0.45618819999999999</v>
      </c>
      <c r="F336" s="33">
        <v>-2.0644670000000001</v>
      </c>
      <c r="G336" s="33">
        <v>-3.3568570000000002</v>
      </c>
      <c r="H336" s="33">
        <v>-1.2268810000000001</v>
      </c>
      <c r="I336" s="33">
        <v>-1.1867570000000001</v>
      </c>
      <c r="J336" s="33">
        <v>-0.71279099999999995</v>
      </c>
      <c r="K336" s="33">
        <v>-2.0359759999999998</v>
      </c>
      <c r="L336" s="33">
        <v>-2.704609</v>
      </c>
      <c r="M336" s="33">
        <v>-2.0614789999999998</v>
      </c>
      <c r="N336" s="33">
        <v>-1.488448</v>
      </c>
      <c r="O336" s="33">
        <v>-0.67525299999999999</v>
      </c>
      <c r="P336" s="33">
        <v>-0.18461720000000001</v>
      </c>
      <c r="Q336" s="33">
        <v>-1.1859200000000001</v>
      </c>
      <c r="R336" s="33">
        <v>-0.53349089999999999</v>
      </c>
      <c r="S336" s="33">
        <v>-2.7561930000000001</v>
      </c>
      <c r="T336" s="33">
        <v>-0.74907769999999996</v>
      </c>
      <c r="U336" s="33">
        <v>0.39863850000000001</v>
      </c>
      <c r="V336" s="33">
        <v>0.70570049999999995</v>
      </c>
      <c r="W336" s="33">
        <v>0.44044860000000002</v>
      </c>
      <c r="X336" s="33">
        <v>-0.3547073</v>
      </c>
      <c r="Y336" s="33">
        <v>-2.5531380000000001</v>
      </c>
      <c r="Z336" s="33">
        <v>-1.6246480000000001</v>
      </c>
      <c r="AA336" s="33">
        <v>-1.6301289999999999</v>
      </c>
      <c r="AB336" s="33">
        <v>-0.3472749</v>
      </c>
      <c r="AC336" s="33">
        <v>0.48759989999999998</v>
      </c>
      <c r="AD336" s="33">
        <v>1.2290810000000001</v>
      </c>
      <c r="AE336" s="33">
        <v>-0.70562979999999997</v>
      </c>
      <c r="AF336" s="33">
        <v>-0.74566109999999997</v>
      </c>
      <c r="AG336" s="33">
        <v>-0.71859960000000001</v>
      </c>
      <c r="AH336" s="33">
        <v>0.53899050000000004</v>
      </c>
      <c r="AI336" s="33">
        <v>0.32123469999999998</v>
      </c>
      <c r="AJ336" s="33">
        <v>-2.770384</v>
      </c>
    </row>
    <row r="338" spans="1:36" x14ac:dyDescent="0.3">
      <c r="A338" s="193" t="s">
        <v>901</v>
      </c>
      <c r="B338" s="193">
        <v>1</v>
      </c>
      <c r="C338" s="193">
        <v>2</v>
      </c>
      <c r="D338" s="193">
        <v>3</v>
      </c>
      <c r="E338" s="193">
        <v>4</v>
      </c>
      <c r="F338" s="193">
        <v>5</v>
      </c>
      <c r="G338" s="193">
        <v>6</v>
      </c>
      <c r="H338" s="193">
        <v>7</v>
      </c>
      <c r="I338" s="193">
        <v>8</v>
      </c>
      <c r="J338" s="193">
        <v>9</v>
      </c>
      <c r="K338" s="193">
        <v>10</v>
      </c>
      <c r="L338" s="193">
        <v>11</v>
      </c>
      <c r="M338" s="193">
        <v>12</v>
      </c>
      <c r="N338" s="193">
        <v>13</v>
      </c>
      <c r="O338" s="193">
        <v>14</v>
      </c>
      <c r="P338" s="193">
        <v>15</v>
      </c>
      <c r="Q338" s="193">
        <v>16</v>
      </c>
      <c r="R338" s="193">
        <v>17</v>
      </c>
      <c r="S338" s="193">
        <v>18</v>
      </c>
      <c r="T338" s="193">
        <v>19</v>
      </c>
      <c r="U338" s="193">
        <v>20</v>
      </c>
      <c r="V338" s="193">
        <v>21</v>
      </c>
      <c r="W338" s="193">
        <v>22</v>
      </c>
      <c r="X338" s="193">
        <v>23</v>
      </c>
      <c r="Y338" s="193">
        <v>24</v>
      </c>
      <c r="Z338" s="193">
        <v>25</v>
      </c>
      <c r="AA338" s="193">
        <v>26</v>
      </c>
      <c r="AB338" s="193">
        <v>27</v>
      </c>
      <c r="AC338" s="193">
        <v>28</v>
      </c>
      <c r="AD338" s="193">
        <v>29</v>
      </c>
      <c r="AE338" s="193">
        <v>30</v>
      </c>
      <c r="AF338" s="193">
        <v>31</v>
      </c>
      <c r="AG338" s="193">
        <v>32</v>
      </c>
      <c r="AH338" s="193">
        <v>33</v>
      </c>
      <c r="AI338" s="193">
        <v>34</v>
      </c>
      <c r="AJ338" s="193">
        <v>35</v>
      </c>
    </row>
    <row r="339" spans="1:36" s="315" customFormat="1" x14ac:dyDescent="0.3">
      <c r="A339" s="320" t="s">
        <v>700</v>
      </c>
      <c r="B339" s="360">
        <v>748525.18454400008</v>
      </c>
      <c r="C339" s="360">
        <v>41789.687299999998</v>
      </c>
      <c r="D339" s="360">
        <v>1723750.2139290001</v>
      </c>
      <c r="E339" s="360">
        <v>470469.28142930003</v>
      </c>
      <c r="F339" s="360">
        <v>97413.510782939993</v>
      </c>
      <c r="G339" s="360">
        <v>27311.3812115</v>
      </c>
      <c r="H339" s="360">
        <v>218308.785156</v>
      </c>
      <c r="I339" s="360">
        <v>217859.59830069999</v>
      </c>
      <c r="J339" s="360">
        <v>329088.21596</v>
      </c>
      <c r="K339" s="360">
        <v>91494.368470999994</v>
      </c>
      <c r="L339" s="360">
        <v>50849.690296099994</v>
      </c>
      <c r="M339" s="360">
        <v>98211.185925900005</v>
      </c>
      <c r="N339" s="360">
        <v>169551.78438999999</v>
      </c>
      <c r="O339" s="360">
        <v>269085.07894000004</v>
      </c>
      <c r="P339" s="360">
        <v>559770.13765000005</v>
      </c>
      <c r="Q339" s="360">
        <v>222979.92935460003</v>
      </c>
      <c r="R339" s="360">
        <v>425936.77411</v>
      </c>
      <c r="S339" s="360">
        <v>43757.5723889</v>
      </c>
      <c r="T339" s="360">
        <v>329630.413413</v>
      </c>
      <c r="U339" s="360">
        <v>953189.751819</v>
      </c>
      <c r="V339" s="360">
        <v>1442744.5145769999</v>
      </c>
      <c r="W339" s="360">
        <v>1113431.4959100001</v>
      </c>
      <c r="X339" s="360">
        <v>512283.18680000002</v>
      </c>
      <c r="Y339" s="360">
        <v>44308.952140000001</v>
      </c>
      <c r="Z339" s="360">
        <v>137453.87786000001</v>
      </c>
      <c r="AA339" s="360">
        <v>138435.92747</v>
      </c>
      <c r="AB339" s="360">
        <v>324538.48329999996</v>
      </c>
      <c r="AC339" s="360">
        <v>992982.57458000001</v>
      </c>
      <c r="AD339" s="360">
        <v>2441020.9793999996</v>
      </c>
      <c r="AE339" s="360">
        <v>314984.62070000003</v>
      </c>
      <c r="AF339" s="360">
        <v>376202.17800000001</v>
      </c>
      <c r="AG339" s="360">
        <v>340722.53</v>
      </c>
      <c r="AH339" s="360">
        <v>1143478.152</v>
      </c>
      <c r="AI339" s="360">
        <v>959930.0830000001</v>
      </c>
      <c r="AJ339" s="360">
        <v>47919.816178478119</v>
      </c>
    </row>
    <row r="340" spans="1:36" s="315" customFormat="1" x14ac:dyDescent="0.3">
      <c r="A340" s="320" t="s">
        <v>698</v>
      </c>
      <c r="B340" s="7">
        <v>35732.832000000002</v>
      </c>
      <c r="C340" s="7">
        <v>49168.222999999998</v>
      </c>
      <c r="D340" s="7">
        <v>3153.3279000000002</v>
      </c>
      <c r="E340" s="7">
        <v>9805.4413999999997</v>
      </c>
      <c r="F340" s="7">
        <v>654.27881000000002</v>
      </c>
      <c r="G340" s="7">
        <v>26489.537</v>
      </c>
      <c r="H340" s="7">
        <v>36798.737999999998</v>
      </c>
      <c r="I340" s="7">
        <v>1328.0853</v>
      </c>
      <c r="J340" s="7">
        <v>10869.645</v>
      </c>
      <c r="K340" s="7">
        <v>12706.039000000001</v>
      </c>
      <c r="L340" s="7">
        <v>5833.2831999999999</v>
      </c>
      <c r="M340" s="7">
        <v>151450.72</v>
      </c>
      <c r="N340" s="7">
        <v>591070.68999999994</v>
      </c>
      <c r="O340" s="7">
        <v>592198.43999999994</v>
      </c>
      <c r="P340" s="7">
        <v>525742.88</v>
      </c>
      <c r="Q340" s="7">
        <v>85966.851999999999</v>
      </c>
      <c r="R340" s="7">
        <v>9163.3456999999999</v>
      </c>
      <c r="S340" s="7">
        <v>3315735.5</v>
      </c>
      <c r="T340" s="7">
        <v>20114.217000000001</v>
      </c>
      <c r="U340" s="7">
        <v>272784.38</v>
      </c>
      <c r="V340" s="7">
        <v>134780.13</v>
      </c>
      <c r="W340" s="7">
        <v>6338.0214999999998</v>
      </c>
      <c r="X340" s="7">
        <v>49677.737999999998</v>
      </c>
      <c r="Y340" s="7">
        <v>2462.5907999999999</v>
      </c>
      <c r="Z340" s="7">
        <v>4389.7974000000004</v>
      </c>
      <c r="AA340" s="7">
        <v>7163.0146000000004</v>
      </c>
      <c r="AB340" s="7">
        <v>9400.0741999999991</v>
      </c>
      <c r="AC340" s="7">
        <v>3753.4692</v>
      </c>
      <c r="AD340" s="7">
        <v>105648.82</v>
      </c>
      <c r="AE340" s="7">
        <v>322190.15999999997</v>
      </c>
      <c r="AF340" s="7">
        <v>16466.713</v>
      </c>
      <c r="AG340" s="7">
        <v>877.41576999999995</v>
      </c>
      <c r="AH340" s="7">
        <v>2020.5743</v>
      </c>
      <c r="AI340" s="7">
        <v>19066.77</v>
      </c>
      <c r="AJ340" s="7">
        <v>133.84763000000001</v>
      </c>
    </row>
    <row r="341" spans="1:36" s="315" customFormat="1" x14ac:dyDescent="0.3">
      <c r="A341" s="320" t="s">
        <v>699</v>
      </c>
      <c r="B341" s="7">
        <v>821277.35164400015</v>
      </c>
      <c r="C341" s="7">
        <v>106956.558</v>
      </c>
      <c r="D341" s="7">
        <v>1761460.0896290001</v>
      </c>
      <c r="E341" s="7">
        <v>500387.93122930004</v>
      </c>
      <c r="F341" s="7">
        <v>102249.58580294</v>
      </c>
      <c r="G341" s="7">
        <v>58713.073141499997</v>
      </c>
      <c r="H341" s="7">
        <v>261905.83585600002</v>
      </c>
      <c r="I341" s="7">
        <v>224714.81100069999</v>
      </c>
      <c r="J341" s="7">
        <v>401281.55396000005</v>
      </c>
      <c r="K341" s="7">
        <v>113840.58768099999</v>
      </c>
      <c r="L341" s="7">
        <v>64807.204056099996</v>
      </c>
      <c r="M341" s="7">
        <v>259983.93622589999</v>
      </c>
      <c r="N341" s="7">
        <v>777405.42338999989</v>
      </c>
      <c r="O341" s="7">
        <v>895155.41073999996</v>
      </c>
      <c r="P341" s="7">
        <v>1109416.0565499999</v>
      </c>
      <c r="Q341" s="7">
        <v>323158.75545460003</v>
      </c>
      <c r="R341" s="7">
        <v>440415.90922999999</v>
      </c>
      <c r="S341" s="7">
        <v>3373315.0363289001</v>
      </c>
      <c r="T341" s="7">
        <v>352813.94981299998</v>
      </c>
      <c r="U341" s="7">
        <v>1263743.8158189999</v>
      </c>
      <c r="V341" s="7">
        <v>1598464.786877</v>
      </c>
      <c r="W341" s="7">
        <v>1135913.8165600002</v>
      </c>
      <c r="X341" s="7">
        <v>579016.98340000003</v>
      </c>
      <c r="Y341" s="7">
        <v>49225.027030000005</v>
      </c>
      <c r="Z341" s="7">
        <v>143095.69405000002</v>
      </c>
      <c r="AA341" s="7">
        <v>165486.95716999998</v>
      </c>
      <c r="AB341" s="7">
        <v>336812.13262999995</v>
      </c>
      <c r="AC341" s="7">
        <v>1035860.0685400001</v>
      </c>
      <c r="AD341" s="7">
        <v>2560435.9584529996</v>
      </c>
      <c r="AE341" s="7">
        <v>715097.68812000006</v>
      </c>
      <c r="AF341" s="7">
        <v>3163684.9279999998</v>
      </c>
      <c r="AG341" s="7">
        <v>1176056.8551779999</v>
      </c>
      <c r="AH341" s="7">
        <v>2116985.9454080001</v>
      </c>
      <c r="AI341" s="7">
        <v>1121312.875</v>
      </c>
      <c r="AJ341" s="7">
        <v>48106.646233378116</v>
      </c>
    </row>
    <row r="345" spans="1:36" x14ac:dyDescent="0.3">
      <c r="A345" s="315"/>
      <c r="B345" s="315"/>
      <c r="C345" s="315"/>
      <c r="D345" s="315"/>
      <c r="E345" s="315"/>
      <c r="F345" s="315"/>
      <c r="G345" s="315"/>
      <c r="H345" s="315"/>
      <c r="I345" s="315"/>
      <c r="J345" s="315"/>
      <c r="K345" s="315"/>
      <c r="L345" s="315"/>
      <c r="M345" s="315"/>
      <c r="N345" s="315"/>
      <c r="O345" s="315"/>
      <c r="P345" s="315"/>
    </row>
    <row r="346" spans="1:36" x14ac:dyDescent="0.3">
      <c r="A346" s="315"/>
      <c r="B346" s="315"/>
      <c r="C346" s="315"/>
      <c r="D346" s="315"/>
      <c r="E346" s="315"/>
      <c r="F346" s="315"/>
      <c r="G346" s="315"/>
      <c r="H346" s="315"/>
      <c r="I346" s="315"/>
      <c r="J346" s="315"/>
      <c r="K346" s="315"/>
      <c r="L346" s="315"/>
      <c r="M346" s="315"/>
      <c r="N346" s="315"/>
      <c r="O346" s="315"/>
      <c r="P346" s="315"/>
    </row>
    <row r="347" spans="1:36" x14ac:dyDescent="0.3">
      <c r="A347" s="315"/>
      <c r="B347" s="315"/>
      <c r="C347" s="315"/>
      <c r="D347" s="315"/>
      <c r="E347" s="315"/>
      <c r="F347" s="315"/>
      <c r="G347" s="315"/>
      <c r="H347" s="315"/>
      <c r="I347" s="315"/>
      <c r="J347" s="315"/>
      <c r="K347" s="315"/>
      <c r="L347" s="315"/>
      <c r="M347" s="315"/>
      <c r="N347" s="315"/>
      <c r="O347" s="315"/>
      <c r="P347" s="315"/>
    </row>
    <row r="348" spans="1:36" x14ac:dyDescent="0.3">
      <c r="A348" s="192" t="s">
        <v>729</v>
      </c>
      <c r="B348" s="192">
        <v>1995</v>
      </c>
      <c r="C348" s="192">
        <v>1996</v>
      </c>
      <c r="D348" s="192">
        <v>1997</v>
      </c>
      <c r="E348" s="192">
        <v>1998</v>
      </c>
      <c r="F348" s="192">
        <v>1999</v>
      </c>
      <c r="G348" s="192">
        <v>2000</v>
      </c>
      <c r="H348" s="192">
        <v>2001</v>
      </c>
      <c r="I348" s="192">
        <v>2002</v>
      </c>
      <c r="J348" s="192">
        <v>2003</v>
      </c>
      <c r="K348" s="192">
        <v>2004</v>
      </c>
      <c r="L348" s="192">
        <v>2005</v>
      </c>
      <c r="M348" s="192">
        <v>2006</v>
      </c>
      <c r="N348" s="192">
        <v>2007</v>
      </c>
      <c r="O348" s="192">
        <v>2008</v>
      </c>
      <c r="P348" s="192">
        <v>2009</v>
      </c>
    </row>
    <row r="349" spans="1:36" x14ac:dyDescent="0.3">
      <c r="A349" s="198" t="s">
        <v>343</v>
      </c>
      <c r="B349" s="7">
        <v>2.2877291870126489E-2</v>
      </c>
      <c r="C349" s="7">
        <v>2.5078382628402493E-2</v>
      </c>
      <c r="D349" s="7">
        <v>2.4649511854252931E-2</v>
      </c>
      <c r="E349" s="7">
        <v>2.4412482955470757E-2</v>
      </c>
      <c r="F349" s="7">
        <v>2.2658014973602505E-2</v>
      </c>
      <c r="G349" s="7">
        <v>2.4919942956419621E-2</v>
      </c>
      <c r="H349" s="7">
        <v>2.5077414795104429E-2</v>
      </c>
      <c r="I349" s="7">
        <v>2.3023182448761469E-2</v>
      </c>
      <c r="J349" s="7">
        <v>2.3416194036131242E-2</v>
      </c>
      <c r="K349" s="7">
        <v>2.3769823644028576E-2</v>
      </c>
      <c r="L349" s="7">
        <v>2.040672872055882E-2</v>
      </c>
      <c r="M349" s="7">
        <v>1.8639964524329856E-2</v>
      </c>
      <c r="N349" s="7">
        <v>1.9132109467672614E-2</v>
      </c>
      <c r="O349" s="7">
        <v>1.9439319871382504E-2</v>
      </c>
      <c r="P349" s="7">
        <v>1.655073055008412E-2</v>
      </c>
    </row>
    <row r="350" spans="1:36" x14ac:dyDescent="0.3">
      <c r="A350" s="198" t="s">
        <v>344</v>
      </c>
      <c r="B350" s="7">
        <v>1.9074894806125776E-2</v>
      </c>
      <c r="C350" s="7">
        <v>1.8101740661219327E-2</v>
      </c>
      <c r="D350" s="7">
        <v>1.8332290256034372E-2</v>
      </c>
      <c r="E350" s="7">
        <v>1.703113414914862E-2</v>
      </c>
      <c r="F350" s="7">
        <v>1.6515793263388201E-2</v>
      </c>
      <c r="G350" s="7">
        <v>1.7486811309906522E-2</v>
      </c>
      <c r="H350" s="7">
        <v>1.801189939841712E-2</v>
      </c>
      <c r="I350" s="7">
        <v>1.7721589288219524E-2</v>
      </c>
      <c r="J350" s="7">
        <v>1.6965563499255994E-2</v>
      </c>
      <c r="K350" s="7">
        <v>1.7484206427070492E-2</v>
      </c>
      <c r="L350" s="7">
        <v>1.7520320404916821E-2</v>
      </c>
      <c r="M350" s="7">
        <v>1.8382928551712276E-2</v>
      </c>
      <c r="N350" s="7">
        <v>1.8564061837567921E-2</v>
      </c>
      <c r="O350" s="7">
        <v>1.917091605291903E-2</v>
      </c>
      <c r="P350" s="7">
        <v>1.9668699343532815E-2</v>
      </c>
    </row>
    <row r="351" spans="1:36" x14ac:dyDescent="0.3">
      <c r="A351" s="198" t="s">
        <v>345</v>
      </c>
      <c r="B351" s="7">
        <v>3.2138981667163502E-2</v>
      </c>
      <c r="C351" s="7">
        <v>2.8764982030260788E-2</v>
      </c>
      <c r="D351" s="7">
        <v>2.814531333997819E-2</v>
      </c>
      <c r="E351" s="7">
        <v>2.7531214667705785E-2</v>
      </c>
      <c r="F351" s="7">
        <v>2.8745651919868449E-2</v>
      </c>
      <c r="G351" s="7">
        <v>2.7883459997607711E-2</v>
      </c>
      <c r="H351" s="7">
        <v>2.8024309491925511E-2</v>
      </c>
      <c r="I351" s="7">
        <v>2.6795521737131983E-2</v>
      </c>
      <c r="J351" s="7">
        <v>2.6008655462529749E-2</v>
      </c>
      <c r="K351" s="7">
        <v>2.3862915850263199E-2</v>
      </c>
      <c r="L351" s="7">
        <v>2.330770485908382E-2</v>
      </c>
      <c r="M351" s="7">
        <v>2.3629186745957292E-2</v>
      </c>
      <c r="N351" s="7">
        <v>2.3562684668447631E-2</v>
      </c>
      <c r="O351" s="7">
        <v>2.3143221409336112E-2</v>
      </c>
      <c r="P351" s="7">
        <v>2.3638735612115706E-2</v>
      </c>
    </row>
    <row r="352" spans="1:36" x14ac:dyDescent="0.3">
      <c r="A352" s="198" t="s">
        <v>346</v>
      </c>
      <c r="B352" s="7">
        <v>8.3854899658158746E-3</v>
      </c>
      <c r="C352" s="7">
        <v>7.8250639860882824E-3</v>
      </c>
      <c r="D352" s="7">
        <v>7.651438290957927E-3</v>
      </c>
      <c r="E352" s="7">
        <v>7.4916774298228999E-3</v>
      </c>
      <c r="F352" s="7">
        <v>6.5129555117770625E-3</v>
      </c>
      <c r="G352" s="7">
        <v>6.4476613225631129E-3</v>
      </c>
      <c r="H352" s="7">
        <v>6.0643046093791699E-3</v>
      </c>
      <c r="I352" s="7">
        <v>5.8834812005382573E-3</v>
      </c>
      <c r="J352" s="7">
        <v>5.3184560944640061E-3</v>
      </c>
      <c r="K352" s="7">
        <v>5.5082731683939838E-3</v>
      </c>
      <c r="L352" s="7">
        <v>5.1243707286974093E-3</v>
      </c>
      <c r="M352" s="7">
        <v>5.360769244134405E-3</v>
      </c>
      <c r="N352" s="7">
        <v>5.6764480561920273E-3</v>
      </c>
      <c r="O352" s="7">
        <v>5.8974540079323673E-3</v>
      </c>
      <c r="P352" s="7">
        <v>5.9107776086139482E-3</v>
      </c>
    </row>
    <row r="353" spans="1:16" x14ac:dyDescent="0.3">
      <c r="A353" s="198" t="s">
        <v>347</v>
      </c>
      <c r="B353" s="7">
        <v>1.2340222421751328E-3</v>
      </c>
      <c r="C353" s="7">
        <v>1.143608757867767E-3</v>
      </c>
      <c r="D353" s="7">
        <v>1.0819449533878667E-3</v>
      </c>
      <c r="E353" s="7">
        <v>1.0508849725526389E-3</v>
      </c>
      <c r="F353" s="7">
        <v>9.6471493907117952E-4</v>
      </c>
      <c r="G353" s="7">
        <v>9.5737915173859311E-4</v>
      </c>
      <c r="H353" s="7">
        <v>1.1008752744973995E-3</v>
      </c>
      <c r="I353" s="7">
        <v>1.02773596644666E-3</v>
      </c>
      <c r="J353" s="7">
        <v>9.9995336553334148E-4</v>
      </c>
      <c r="K353" s="7">
        <v>8.8430181280074174E-4</v>
      </c>
      <c r="L353" s="7">
        <v>9.0089147672204575E-4</v>
      </c>
      <c r="M353" s="7">
        <v>9.8746103916655175E-4</v>
      </c>
      <c r="N353" s="7">
        <v>1.0679748705122491E-3</v>
      </c>
      <c r="O353" s="7">
        <v>1.1289609461281351E-3</v>
      </c>
      <c r="P353" s="7">
        <v>1.1516930123566763E-3</v>
      </c>
    </row>
    <row r="354" spans="1:16" x14ac:dyDescent="0.3">
      <c r="A354" s="198" t="s">
        <v>348</v>
      </c>
      <c r="B354" s="7">
        <v>3.6959103200494992E-3</v>
      </c>
      <c r="C354" s="7">
        <v>3.1682281871072021E-3</v>
      </c>
      <c r="D354" s="7">
        <v>3.3681335538219806E-3</v>
      </c>
      <c r="E354" s="7">
        <v>3.2993092220650784E-3</v>
      </c>
      <c r="F354" s="7">
        <v>3.3289767844369481E-3</v>
      </c>
      <c r="G354" s="7">
        <v>3.1833806038531506E-3</v>
      </c>
      <c r="H354" s="7">
        <v>3.1209728468794681E-3</v>
      </c>
      <c r="I354" s="7">
        <v>2.9739924497252965E-3</v>
      </c>
      <c r="J354" s="7">
        <v>3.0477070076962709E-3</v>
      </c>
      <c r="K354" s="7">
        <v>3.0294902999746915E-3</v>
      </c>
      <c r="L354" s="7">
        <v>2.9438212130334035E-3</v>
      </c>
      <c r="M354" s="7">
        <v>2.889431931536702E-3</v>
      </c>
      <c r="N354" s="7">
        <v>2.9644037920589375E-3</v>
      </c>
      <c r="O354" s="7">
        <v>2.754986281307624E-3</v>
      </c>
      <c r="P354" s="7">
        <v>2.4892388370459616E-3</v>
      </c>
    </row>
    <row r="355" spans="1:16" x14ac:dyDescent="0.3">
      <c r="A355" s="198" t="s">
        <v>349</v>
      </c>
      <c r="B355" s="7">
        <v>1.6163481867476657E-2</v>
      </c>
      <c r="C355" s="7">
        <v>1.5985164553250452E-2</v>
      </c>
      <c r="D355" s="7">
        <v>1.5469435942986349E-2</v>
      </c>
      <c r="E355" s="7">
        <v>1.5498594516144475E-2</v>
      </c>
      <c r="F355" s="7">
        <v>1.6674768573807001E-2</v>
      </c>
      <c r="G355" s="7">
        <v>1.6252638998880308E-2</v>
      </c>
      <c r="H355" s="7">
        <v>1.5313901877892746E-2</v>
      </c>
      <c r="I355" s="7">
        <v>1.488650915592016E-2</v>
      </c>
      <c r="J355" s="7">
        <v>1.395986569583055E-2</v>
      </c>
      <c r="K355" s="7">
        <v>1.4257477691022605E-2</v>
      </c>
      <c r="L355" s="7">
        <v>1.4401523761225027E-2</v>
      </c>
      <c r="M355" s="7">
        <v>1.2986096954139215E-2</v>
      </c>
      <c r="N355" s="7">
        <v>1.24551897341896E-2</v>
      </c>
      <c r="O355" s="7">
        <v>1.1948904045551118E-2</v>
      </c>
      <c r="P355" s="7">
        <v>1.1602358740517354E-2</v>
      </c>
    </row>
    <row r="356" spans="1:16" x14ac:dyDescent="0.3">
      <c r="A356" s="198" t="s">
        <v>350</v>
      </c>
      <c r="B356" s="7">
        <v>1.2911021621846729E-2</v>
      </c>
      <c r="C356" s="7">
        <v>1.2746459305556141E-2</v>
      </c>
      <c r="D356" s="7">
        <v>1.3633527821310106E-2</v>
      </c>
      <c r="E356" s="7">
        <v>1.359401984732537E-2</v>
      </c>
      <c r="F356" s="7">
        <v>1.1047742103384642E-2</v>
      </c>
      <c r="G356" s="7">
        <v>1.184315652889293E-2</v>
      </c>
      <c r="H356" s="7">
        <v>1.2897411493201982E-2</v>
      </c>
      <c r="I356" s="7">
        <v>1.0670476406875505E-2</v>
      </c>
      <c r="J356" s="7">
        <v>1.2692762262112651E-2</v>
      </c>
      <c r="K356" s="7">
        <v>1.4611782524019569E-2</v>
      </c>
      <c r="L356" s="7">
        <v>1.4107919688276434E-2</v>
      </c>
      <c r="M356" s="7">
        <v>1.221847799976767E-2</v>
      </c>
      <c r="N356" s="7">
        <v>1.1732689862703299E-2</v>
      </c>
      <c r="O356" s="7">
        <v>1.1403344506130163E-2</v>
      </c>
      <c r="P356" s="7">
        <v>1.2538492970489885E-2</v>
      </c>
    </row>
    <row r="357" spans="1:16" x14ac:dyDescent="0.3">
      <c r="A357" s="198" t="s">
        <v>351</v>
      </c>
      <c r="B357" s="7">
        <v>2.8197836414790539E-2</v>
      </c>
      <c r="C357" s="7">
        <v>2.7479288796231974E-2</v>
      </c>
      <c r="D357" s="7">
        <v>2.786846743794753E-2</v>
      </c>
      <c r="E357" s="7">
        <v>2.644383447466471E-2</v>
      </c>
      <c r="F357" s="7">
        <v>2.7245293390796871E-2</v>
      </c>
      <c r="G357" s="7">
        <v>2.624198821499827E-2</v>
      </c>
      <c r="H357" s="7">
        <v>2.6181380294071407E-2</v>
      </c>
      <c r="I357" s="7">
        <v>2.7621052672975967E-2</v>
      </c>
      <c r="J357" s="7">
        <v>2.7145511225085295E-2</v>
      </c>
      <c r="K357" s="7">
        <v>2.7529056528481182E-2</v>
      </c>
      <c r="L357" s="7">
        <v>2.6541231968084941E-2</v>
      </c>
      <c r="M357" s="7">
        <v>2.7374754999941013E-2</v>
      </c>
      <c r="N357" s="7">
        <v>2.8536353597157321E-2</v>
      </c>
      <c r="O357" s="7">
        <v>2.6591622864745416E-2</v>
      </c>
      <c r="P357" s="7">
        <v>2.6767398009174638E-2</v>
      </c>
    </row>
    <row r="358" spans="1:16" x14ac:dyDescent="0.3">
      <c r="A358" s="198" t="s">
        <v>352</v>
      </c>
      <c r="B358" s="7">
        <v>7.4585207596413816E-3</v>
      </c>
      <c r="C358" s="7">
        <v>7.9318366981945936E-3</v>
      </c>
      <c r="D358" s="7">
        <v>7.9299501333554585E-3</v>
      </c>
      <c r="E358" s="7">
        <v>8.0811055858626482E-3</v>
      </c>
      <c r="F358" s="7">
        <v>8.0327430254684643E-3</v>
      </c>
      <c r="G358" s="7">
        <v>7.5682530721989929E-3</v>
      </c>
      <c r="H358" s="7">
        <v>7.055808764641412E-3</v>
      </c>
      <c r="I358" s="7">
        <v>7.2713922843547271E-3</v>
      </c>
      <c r="J358" s="7">
        <v>7.3255137512629517E-3</v>
      </c>
      <c r="K358" s="7">
        <v>7.3546787803013287E-3</v>
      </c>
      <c r="L358" s="7">
        <v>7.2182030414324801E-3</v>
      </c>
      <c r="M358" s="7">
        <v>7.0059386958426523E-3</v>
      </c>
      <c r="N358" s="7">
        <v>7.3677594564084629E-3</v>
      </c>
      <c r="O358" s="7">
        <v>6.7150653540877688E-3</v>
      </c>
      <c r="P358" s="7">
        <v>5.981566587978499E-3</v>
      </c>
    </row>
    <row r="359" spans="1:16" x14ac:dyDescent="0.3">
      <c r="A359" s="198" t="s">
        <v>353</v>
      </c>
      <c r="B359" s="7">
        <v>9.9099537712107246E-3</v>
      </c>
      <c r="C359" s="7">
        <v>9.0830852204719665E-3</v>
      </c>
      <c r="D359" s="7">
        <v>9.3591820921852618E-3</v>
      </c>
      <c r="E359" s="7">
        <v>8.7760388552683161E-3</v>
      </c>
      <c r="F359" s="7">
        <v>8.8095134918872806E-3</v>
      </c>
      <c r="G359" s="7">
        <v>8.5191343853572039E-3</v>
      </c>
      <c r="H359" s="7">
        <v>8.2955737516074643E-3</v>
      </c>
      <c r="I359" s="7">
        <v>8.1151000724904807E-3</v>
      </c>
      <c r="J359" s="7">
        <v>8.0445877760705262E-3</v>
      </c>
      <c r="K359" s="7">
        <v>8.3721471894618229E-3</v>
      </c>
      <c r="L359" s="7">
        <v>8.4312019320861697E-3</v>
      </c>
      <c r="M359" s="7">
        <v>8.8770563708606177E-3</v>
      </c>
      <c r="N359" s="7">
        <v>9.1105669209570663E-3</v>
      </c>
      <c r="O359" s="7">
        <v>8.7190933927810167E-3</v>
      </c>
      <c r="P359" s="7">
        <v>7.8571152600710025E-3</v>
      </c>
    </row>
    <row r="360" spans="1:16" x14ac:dyDescent="0.3">
      <c r="A360" s="198" t="s">
        <v>354</v>
      </c>
      <c r="B360" s="7">
        <v>2.5876033237234416E-2</v>
      </c>
      <c r="C360" s="7">
        <v>2.409241566665906E-2</v>
      </c>
      <c r="D360" s="7">
        <v>2.4628932833239057E-2</v>
      </c>
      <c r="E360" s="7">
        <v>2.2608432090721487E-2</v>
      </c>
      <c r="F360" s="7">
        <v>2.1563891804170753E-2</v>
      </c>
      <c r="G360" s="7">
        <v>2.2744635048033091E-2</v>
      </c>
      <c r="H360" s="7">
        <v>2.0315565385427808E-2</v>
      </c>
      <c r="I360" s="7">
        <v>1.9502770478668816E-2</v>
      </c>
      <c r="J360" s="7">
        <v>2.0279731161448163E-2</v>
      </c>
      <c r="K360" s="7">
        <v>2.2241883350801843E-2</v>
      </c>
      <c r="L360" s="7">
        <v>2.3391355493617486E-2</v>
      </c>
      <c r="M360" s="7">
        <v>2.4932615017941605E-2</v>
      </c>
      <c r="N360" s="7">
        <v>2.6498741926502475E-2</v>
      </c>
      <c r="O360" s="7">
        <v>2.6394927346192133E-2</v>
      </c>
      <c r="P360" s="7">
        <v>2.322394279397999E-2</v>
      </c>
    </row>
    <row r="361" spans="1:16" x14ac:dyDescent="0.3">
      <c r="A361" s="198" t="s">
        <v>355</v>
      </c>
      <c r="B361" s="7">
        <v>1.4059658337226175E-2</v>
      </c>
      <c r="C361" s="7">
        <v>1.3719072372734927E-2</v>
      </c>
      <c r="D361" s="7">
        <v>1.3935656711520659E-2</v>
      </c>
      <c r="E361" s="7">
        <v>1.4096065919260808E-2</v>
      </c>
      <c r="F361" s="7">
        <v>1.2396757811239846E-2</v>
      </c>
      <c r="G361" s="7">
        <v>1.3555513896937202E-2</v>
      </c>
      <c r="H361" s="7">
        <v>1.2458152299629186E-2</v>
      </c>
      <c r="I361" s="7">
        <v>1.1661210055884422E-2</v>
      </c>
      <c r="J361" s="7">
        <v>1.2266401752284125E-2</v>
      </c>
      <c r="K361" s="7">
        <v>1.3881604122856654E-2</v>
      </c>
      <c r="L361" s="7">
        <v>1.5158824782683553E-2</v>
      </c>
      <c r="M361" s="7">
        <v>1.6585895022378887E-2</v>
      </c>
      <c r="N361" s="7">
        <v>1.7611728520897429E-2</v>
      </c>
      <c r="O361" s="7">
        <v>1.9707703338392248E-2</v>
      </c>
      <c r="P361" s="7">
        <v>1.7516772760582607E-2</v>
      </c>
    </row>
    <row r="362" spans="1:16" x14ac:dyDescent="0.3">
      <c r="A362" s="198" t="s">
        <v>356</v>
      </c>
      <c r="B362" s="7">
        <v>2.211615042750115E-2</v>
      </c>
      <c r="C362" s="7">
        <v>2.4072432024682799E-2</v>
      </c>
      <c r="D362" s="7">
        <v>2.6879516079187753E-2</v>
      </c>
      <c r="E362" s="7">
        <v>2.7491298893010396E-2</v>
      </c>
      <c r="F362" s="7">
        <v>3.0775962613424947E-2</v>
      </c>
      <c r="G362" s="7">
        <v>3.8202079834680179E-2</v>
      </c>
      <c r="H362" s="7">
        <v>2.7047047895312745E-2</v>
      </c>
      <c r="I362" s="7">
        <v>2.7906514442787748E-2</v>
      </c>
      <c r="J362" s="7">
        <v>3.4090099444868453E-2</v>
      </c>
      <c r="K362" s="7">
        <v>3.8641933859760995E-2</v>
      </c>
      <c r="L362" s="7">
        <v>4.1298307401111949E-2</v>
      </c>
      <c r="M362" s="7">
        <v>4.3431988576497264E-2</v>
      </c>
      <c r="N362" s="7">
        <v>4.7060873169052789E-2</v>
      </c>
      <c r="O362" s="7">
        <v>4.7790069802757969E-2</v>
      </c>
      <c r="P362" s="7">
        <v>4.5176727210357176E-2</v>
      </c>
    </row>
    <row r="363" spans="1:16" x14ac:dyDescent="0.3">
      <c r="A363" s="198" t="s">
        <v>357</v>
      </c>
      <c r="B363" s="7">
        <v>1.6115806849210549E-2</v>
      </c>
      <c r="C363" s="7">
        <v>1.6071504276576817E-2</v>
      </c>
      <c r="D363" s="7">
        <v>1.6269187914275323E-2</v>
      </c>
      <c r="E363" s="7">
        <v>1.7384791192130742E-2</v>
      </c>
      <c r="F363" s="7">
        <v>1.8521083745308402E-2</v>
      </c>
      <c r="G363" s="7">
        <v>1.7510845619079896E-2</v>
      </c>
      <c r="H363" s="7">
        <v>1.7505440958623789E-2</v>
      </c>
      <c r="I363" s="7">
        <v>1.9580343726275647E-2</v>
      </c>
      <c r="J363" s="7">
        <v>1.7519592188039654E-2</v>
      </c>
      <c r="K363" s="7">
        <v>1.7505942568556376E-2</v>
      </c>
      <c r="L363" s="7">
        <v>1.8029153530819162E-2</v>
      </c>
      <c r="M363" s="7">
        <v>1.8884900139347384E-2</v>
      </c>
      <c r="N363" s="7">
        <v>2.0687092743616381E-2</v>
      </c>
      <c r="O363" s="7">
        <v>1.8734791973192437E-2</v>
      </c>
      <c r="P363" s="7">
        <v>1.7331831349728804E-2</v>
      </c>
    </row>
    <row r="364" spans="1:16" x14ac:dyDescent="0.3">
      <c r="A364" s="198" t="s">
        <v>358</v>
      </c>
      <c r="B364" s="7">
        <v>4.1367701886538544E-3</v>
      </c>
      <c r="C364" s="7">
        <v>4.246578649526875E-3</v>
      </c>
      <c r="D364" s="7">
        <v>4.3254148006528969E-3</v>
      </c>
      <c r="E364" s="7">
        <v>4.4654003763683241E-3</v>
      </c>
      <c r="F364" s="7">
        <v>4.2640218851806785E-3</v>
      </c>
      <c r="G364" s="7">
        <v>4.382284365538603E-3</v>
      </c>
      <c r="H364" s="7">
        <v>4.1775863021839979E-3</v>
      </c>
      <c r="I364" s="7">
        <v>4.4474981883766305E-3</v>
      </c>
      <c r="J364" s="7">
        <v>4.4519849138500095E-3</v>
      </c>
      <c r="K364" s="7">
        <v>5.3818163356912641E-3</v>
      </c>
      <c r="L364" s="7">
        <v>6.4300839637059862E-3</v>
      </c>
      <c r="M364" s="7">
        <v>6.0261543243660719E-3</v>
      </c>
      <c r="N364" s="7">
        <v>5.8666091075878996E-3</v>
      </c>
      <c r="O364" s="7">
        <v>5.8290003037107614E-3</v>
      </c>
      <c r="P364" s="7">
        <v>5.5023666715358311E-3</v>
      </c>
    </row>
    <row r="365" spans="1:16" x14ac:dyDescent="0.3">
      <c r="A365" s="198" t="s">
        <v>359</v>
      </c>
      <c r="B365" s="7">
        <v>4.7066365445528786E-2</v>
      </c>
      <c r="C365" s="7">
        <v>4.7022972007355883E-2</v>
      </c>
      <c r="D365" s="7">
        <v>4.3770893328872754E-2</v>
      </c>
      <c r="E365" s="7">
        <v>4.3527249921124174E-2</v>
      </c>
      <c r="F365" s="7">
        <v>4.2248197518757455E-2</v>
      </c>
      <c r="G365" s="7">
        <v>4.1440015168837961E-2</v>
      </c>
      <c r="H365" s="7">
        <v>3.9379288270456482E-2</v>
      </c>
      <c r="I365" s="7">
        <v>3.9541002275598189E-2</v>
      </c>
      <c r="J365" s="7">
        <v>3.992084800226018E-2</v>
      </c>
      <c r="K365" s="7">
        <v>4.1228381428639993E-2</v>
      </c>
      <c r="L365" s="7">
        <v>4.1243667520059077E-2</v>
      </c>
      <c r="M365" s="7">
        <v>3.9084744649609753E-2</v>
      </c>
      <c r="N365" s="7">
        <v>3.8426723351002466E-2</v>
      </c>
      <c r="O365" s="7">
        <v>3.9729701171951542E-2</v>
      </c>
      <c r="P365" s="7">
        <v>3.9340682954113484E-2</v>
      </c>
    </row>
    <row r="366" spans="1:16" x14ac:dyDescent="0.3">
      <c r="A366" s="198" t="s">
        <v>360</v>
      </c>
      <c r="B366" s="7">
        <v>3.2283292539891505E-2</v>
      </c>
      <c r="C366" s="7">
        <v>2.9711743968391505E-2</v>
      </c>
      <c r="D366" s="7">
        <v>2.784947827139627E-2</v>
      </c>
      <c r="E366" s="7">
        <v>2.8342394795020702E-2</v>
      </c>
      <c r="F366" s="7">
        <v>2.7970268160605542E-2</v>
      </c>
      <c r="G366" s="7">
        <v>2.5480331282401503E-2</v>
      </c>
      <c r="H366" s="7">
        <v>2.5832810595568145E-2</v>
      </c>
      <c r="I366" s="7">
        <v>2.5271920012836506E-2</v>
      </c>
      <c r="J366" s="7">
        <v>2.490199946395865E-2</v>
      </c>
      <c r="K366" s="7">
        <v>2.6099648636237482E-2</v>
      </c>
      <c r="L366" s="7">
        <v>2.6303515770198044E-2</v>
      </c>
      <c r="M366" s="7">
        <v>2.7156725944773412E-2</v>
      </c>
      <c r="N366" s="7">
        <v>2.6060042489757677E-2</v>
      </c>
      <c r="O366" s="7">
        <v>2.5878577266468014E-2</v>
      </c>
      <c r="P366" s="7">
        <v>2.5758496017789966E-2</v>
      </c>
    </row>
    <row r="367" spans="1:16" x14ac:dyDescent="0.3">
      <c r="A367" s="198" t="s">
        <v>361</v>
      </c>
      <c r="B367" s="7">
        <v>9.5510798482496429E-3</v>
      </c>
      <c r="C367" s="7">
        <v>9.0337483487202205E-3</v>
      </c>
      <c r="D367" s="7">
        <v>9.1733802210245356E-3</v>
      </c>
      <c r="E367" s="7">
        <v>9.5223681808305084E-3</v>
      </c>
      <c r="F367" s="7">
        <v>9.2621047737875412E-3</v>
      </c>
      <c r="G367" s="7">
        <v>8.6799690366217378E-3</v>
      </c>
      <c r="H367" s="7">
        <v>8.0245796231241551E-3</v>
      </c>
      <c r="I367" s="7">
        <v>7.6683463820093412E-3</v>
      </c>
      <c r="J367" s="7">
        <v>7.2344170995827508E-3</v>
      </c>
      <c r="K367" s="7">
        <v>7.7934260444557923E-3</v>
      </c>
      <c r="L367" s="7">
        <v>7.7206884013198435E-3</v>
      </c>
      <c r="M367" s="7">
        <v>7.8778592092255701E-3</v>
      </c>
      <c r="N367" s="7">
        <v>7.5193913502794767E-3</v>
      </c>
      <c r="O367" s="7">
        <v>6.8163068667148313E-3</v>
      </c>
      <c r="P367" s="7">
        <v>5.7960834491189101E-3</v>
      </c>
    </row>
    <row r="368" spans="1:16" x14ac:dyDescent="0.3">
      <c r="A368" s="198" t="s">
        <v>362</v>
      </c>
      <c r="B368" s="7">
        <v>6.7482678789291178E-2</v>
      </c>
      <c r="C368" s="7">
        <v>6.8724165186983668E-2</v>
      </c>
      <c r="D368" s="7">
        <v>7.3974661301081324E-2</v>
      </c>
      <c r="E368" s="7">
        <v>7.7591405731821522E-2</v>
      </c>
      <c r="F368" s="7">
        <v>7.9031157297607194E-2</v>
      </c>
      <c r="G368" s="7">
        <v>7.8951061575947723E-2</v>
      </c>
      <c r="H368" s="7">
        <v>8.3581536672098555E-2</v>
      </c>
      <c r="I368" s="7">
        <v>8.0462151052425768E-2</v>
      </c>
      <c r="J368" s="7">
        <v>8.0575978180030525E-2</v>
      </c>
      <c r="K368" s="7">
        <v>8.3662664588726288E-2</v>
      </c>
      <c r="L368" s="7">
        <v>8.4590992396340214E-2</v>
      </c>
      <c r="M368" s="7">
        <v>8.1971659398845056E-2</v>
      </c>
      <c r="N368" s="7">
        <v>8.4388465866046466E-2</v>
      </c>
      <c r="O368" s="7">
        <v>8.3785242977075403E-2</v>
      </c>
      <c r="P368" s="7">
        <v>8.6809861898331009E-2</v>
      </c>
    </row>
    <row r="369" spans="1:16" x14ac:dyDescent="0.3">
      <c r="A369" s="198" t="s">
        <v>363</v>
      </c>
      <c r="B369" s="7">
        <v>3.9972458963061182E-2</v>
      </c>
      <c r="C369" s="7">
        <v>4.3218689413549206E-2</v>
      </c>
      <c r="D369" s="7">
        <v>4.418452831060235E-2</v>
      </c>
      <c r="E369" s="7">
        <v>4.431907265956516E-2</v>
      </c>
      <c r="F369" s="7">
        <v>4.4533633311002831E-2</v>
      </c>
      <c r="G369" s="7">
        <v>4.4231447547309587E-2</v>
      </c>
      <c r="H369" s="7">
        <v>4.7199821368701357E-2</v>
      </c>
      <c r="I369" s="7">
        <v>4.802528865820533E-2</v>
      </c>
      <c r="J369" s="7">
        <v>4.6326157202964964E-2</v>
      </c>
      <c r="K369" s="7">
        <v>4.3729995596854115E-2</v>
      </c>
      <c r="L369" s="7">
        <v>4.3653553661375237E-2</v>
      </c>
      <c r="M369" s="7">
        <v>4.447043011858734E-2</v>
      </c>
      <c r="N369" s="7">
        <v>4.1158125026384371E-2</v>
      </c>
      <c r="O369" s="7">
        <v>3.7186956214448466E-2</v>
      </c>
      <c r="P369" s="7">
        <v>3.6004424118782352E-2</v>
      </c>
    </row>
    <row r="370" spans="1:16" x14ac:dyDescent="0.3">
      <c r="A370" s="198" t="s">
        <v>364</v>
      </c>
      <c r="B370" s="7">
        <v>1.6176628551100261E-2</v>
      </c>
      <c r="C370" s="7">
        <v>1.7674065016558355E-2</v>
      </c>
      <c r="D370" s="7">
        <v>1.8149583857362074E-2</v>
      </c>
      <c r="E370" s="7">
        <v>1.8880821695584853E-2</v>
      </c>
      <c r="F370" s="7">
        <v>1.9187506494702862E-2</v>
      </c>
      <c r="G370" s="7">
        <v>1.8489192553268519E-2</v>
      </c>
      <c r="H370" s="7">
        <v>1.8801788372633084E-2</v>
      </c>
      <c r="I370" s="7">
        <v>1.9375033321432044E-2</v>
      </c>
      <c r="J370" s="7">
        <v>1.894584982699591E-2</v>
      </c>
      <c r="K370" s="7">
        <v>1.8775261769920393E-2</v>
      </c>
      <c r="L370" s="7">
        <v>1.8685354294381163E-2</v>
      </c>
      <c r="M370" s="7">
        <v>1.9167548759844704E-2</v>
      </c>
      <c r="N370" s="7">
        <v>1.817645780586637E-2</v>
      </c>
      <c r="O370" s="7">
        <v>1.7594543932584812E-2</v>
      </c>
      <c r="P370" s="7">
        <v>1.7293840884770411E-2</v>
      </c>
    </row>
    <row r="371" spans="1:16" x14ac:dyDescent="0.3">
      <c r="A371" s="198" t="s">
        <v>365</v>
      </c>
      <c r="B371" s="7">
        <v>2.1253625676560958E-2</v>
      </c>
      <c r="C371" s="7">
        <v>1.7573280594234651E-2</v>
      </c>
      <c r="D371" s="7">
        <v>1.7533477095097345E-2</v>
      </c>
      <c r="E371" s="7">
        <v>1.7083351134027251E-2</v>
      </c>
      <c r="F371" s="7">
        <v>1.6899900875868307E-2</v>
      </c>
      <c r="G371" s="7">
        <v>1.7573466333478917E-2</v>
      </c>
      <c r="H371" s="7">
        <v>1.84060737777463E-2</v>
      </c>
      <c r="I371" s="7">
        <v>1.7573394156884907E-2</v>
      </c>
      <c r="J371" s="7">
        <v>1.7527252822164781E-2</v>
      </c>
      <c r="K371" s="7">
        <v>1.7674037253620118E-2</v>
      </c>
      <c r="L371" s="7">
        <v>1.7756144296162089E-2</v>
      </c>
      <c r="M371" s="7">
        <v>1.790638924580825E-2</v>
      </c>
      <c r="N371" s="7">
        <v>1.8237761707992229E-2</v>
      </c>
      <c r="O371" s="7">
        <v>1.8692217055157924E-2</v>
      </c>
      <c r="P371" s="7">
        <v>1.7259316371031952E-2</v>
      </c>
    </row>
    <row r="372" spans="1:16" x14ac:dyDescent="0.3">
      <c r="A372" s="198" t="s">
        <v>366</v>
      </c>
      <c r="B372" s="7">
        <v>2.3793063497555898E-3</v>
      </c>
      <c r="C372" s="7">
        <v>1.9363175510912095E-3</v>
      </c>
      <c r="D372" s="7">
        <v>2.1749672629593811E-3</v>
      </c>
      <c r="E372" s="7">
        <v>2.445572534255821E-3</v>
      </c>
      <c r="F372" s="7">
        <v>2.5031485102358655E-3</v>
      </c>
      <c r="G372" s="7">
        <v>2.7778550421596786E-3</v>
      </c>
      <c r="H372" s="7">
        <v>3.0173075207411181E-3</v>
      </c>
      <c r="I372" s="7">
        <v>3.0933418327274182E-3</v>
      </c>
      <c r="J372" s="7">
        <v>3.3244710209141787E-3</v>
      </c>
      <c r="K372" s="7">
        <v>4.0514983108206415E-3</v>
      </c>
      <c r="L372" s="7">
        <v>4.7011250704937693E-3</v>
      </c>
      <c r="M372" s="7">
        <v>4.946960268778851E-3</v>
      </c>
      <c r="N372" s="7">
        <v>5.8421272283339524E-3</v>
      </c>
      <c r="O372" s="7">
        <v>6.4857752125386031E-3</v>
      </c>
      <c r="P372" s="7">
        <v>6.0044591431575121E-3</v>
      </c>
    </row>
    <row r="373" spans="1:16" x14ac:dyDescent="0.3">
      <c r="A373" s="198" t="s">
        <v>367</v>
      </c>
      <c r="B373" s="7">
        <v>4.1664423184287506E-3</v>
      </c>
      <c r="C373" s="7">
        <v>4.7253217993961467E-3</v>
      </c>
      <c r="D373" s="7">
        <v>4.9851528245900617E-3</v>
      </c>
      <c r="E373" s="7">
        <v>4.3970078834314171E-3</v>
      </c>
      <c r="F373" s="7">
        <v>3.7848921116213018E-3</v>
      </c>
      <c r="G373" s="7">
        <v>3.2826075844402682E-3</v>
      </c>
      <c r="H373" s="7">
        <v>1.6726602837590257E-3</v>
      </c>
      <c r="I373" s="7">
        <v>2.1694690555328824E-3</v>
      </c>
      <c r="J373" s="7">
        <v>3.0221235882390467E-3</v>
      </c>
      <c r="K373" s="7">
        <v>3.5400602398324727E-3</v>
      </c>
      <c r="L373" s="7">
        <v>3.4155250192160567E-3</v>
      </c>
      <c r="M373" s="7">
        <v>3.6206051079420323E-3</v>
      </c>
      <c r="N373" s="7">
        <v>3.3596968339394905E-3</v>
      </c>
      <c r="O373" s="7">
        <v>2.8179361734727709E-3</v>
      </c>
      <c r="P373" s="7">
        <v>2.3199328516766635E-3</v>
      </c>
    </row>
    <row r="374" spans="1:16" x14ac:dyDescent="0.3">
      <c r="A374" s="198" t="s">
        <v>368</v>
      </c>
      <c r="B374" s="7">
        <v>6.7788535720001292E-3</v>
      </c>
      <c r="C374" s="7">
        <v>6.8990842126423167E-3</v>
      </c>
      <c r="D374" s="7">
        <v>7.4114575956901255E-3</v>
      </c>
      <c r="E374" s="7">
        <v>7.1853424807637525E-3</v>
      </c>
      <c r="F374" s="7">
        <v>6.7144893021995724E-3</v>
      </c>
      <c r="G374" s="7">
        <v>5.6912278314345593E-3</v>
      </c>
      <c r="H374" s="7">
        <v>6.0364247795511687E-3</v>
      </c>
      <c r="I374" s="7">
        <v>6.5851325732635682E-3</v>
      </c>
      <c r="J374" s="7">
        <v>6.9752337253915376E-3</v>
      </c>
      <c r="K374" s="7">
        <v>7.5470361420338777E-3</v>
      </c>
      <c r="L374" s="7">
        <v>8.1215705355105056E-3</v>
      </c>
      <c r="M374" s="7">
        <v>8.8178069139689154E-3</v>
      </c>
      <c r="N374" s="7">
        <v>9.0532732222354702E-3</v>
      </c>
      <c r="O374" s="7">
        <v>8.9996832569966198E-3</v>
      </c>
      <c r="P374" s="7">
        <v>7.4619861500002851E-3</v>
      </c>
    </row>
    <row r="375" spans="1:16" x14ac:dyDescent="0.3">
      <c r="A375" s="198" t="s">
        <v>369</v>
      </c>
      <c r="B375" s="7">
        <v>2.9057579895015385E-2</v>
      </c>
      <c r="C375" s="7">
        <v>3.1605492756611848E-2</v>
      </c>
      <c r="D375" s="7">
        <v>3.2224300602647499E-2</v>
      </c>
      <c r="E375" s="7">
        <v>3.3888060150633829E-2</v>
      </c>
      <c r="F375" s="7">
        <v>3.5912919473378047E-2</v>
      </c>
      <c r="G375" s="7">
        <v>3.791737172900439E-2</v>
      </c>
      <c r="H375" s="7">
        <v>4.13838152640967E-2</v>
      </c>
      <c r="I375" s="7">
        <v>4.4567583875267817E-2</v>
      </c>
      <c r="J375" s="7">
        <v>4.5710970512576811E-2</v>
      </c>
      <c r="K375" s="7">
        <v>4.6742194825149755E-2</v>
      </c>
      <c r="L375" s="7">
        <v>4.6044760027403348E-2</v>
      </c>
      <c r="M375" s="7">
        <v>4.5529587353981896E-2</v>
      </c>
      <c r="N375" s="7">
        <v>4.4435127582263943E-2</v>
      </c>
      <c r="O375" s="7">
        <v>4.6731061459096244E-2</v>
      </c>
      <c r="P375" s="7">
        <v>5.0155005310443236E-2</v>
      </c>
    </row>
    <row r="376" spans="1:16" x14ac:dyDescent="0.3">
      <c r="A376" s="198" t="s">
        <v>370</v>
      </c>
      <c r="B376" s="7">
        <v>7.2735695404832781E-2</v>
      </c>
      <c r="C376" s="7">
        <v>7.2633868238277374E-2</v>
      </c>
      <c r="D376" s="7">
        <v>7.5243619945544557E-2</v>
      </c>
      <c r="E376" s="7">
        <v>7.4698071990827272E-2</v>
      </c>
      <c r="F376" s="7">
        <v>7.674454224960045E-2</v>
      </c>
      <c r="G376" s="7">
        <v>7.8113556695308284E-2</v>
      </c>
      <c r="H376" s="7">
        <v>8.063039557217784E-2</v>
      </c>
      <c r="I376" s="7">
        <v>8.4725637303846593E-2</v>
      </c>
      <c r="J376" s="7">
        <v>8.3633681441510413E-2</v>
      </c>
      <c r="K376" s="7">
        <v>7.945056175518507E-2</v>
      </c>
      <c r="L376" s="7">
        <v>7.8737289040297531E-2</v>
      </c>
      <c r="M376" s="7">
        <v>8.4777817062347785E-2</v>
      </c>
      <c r="N376" s="7">
        <v>8.2744826102506178E-2</v>
      </c>
      <c r="O376" s="7">
        <v>7.9323730577477089E-2</v>
      </c>
      <c r="P376" s="7">
        <v>8.3592359090138554E-2</v>
      </c>
    </row>
    <row r="377" spans="1:16" x14ac:dyDescent="0.3">
      <c r="A377" s="198" t="s">
        <v>371</v>
      </c>
      <c r="B377" s="7">
        <v>0.24111520591885524</v>
      </c>
      <c r="C377" s="7">
        <v>0.23937803446193515</v>
      </c>
      <c r="D377" s="7">
        <v>0.23358810685060818</v>
      </c>
      <c r="E377" s="7">
        <v>0.23015816514490889</v>
      </c>
      <c r="F377" s="7">
        <v>0.227948775874283</v>
      </c>
      <c r="G377" s="7">
        <v>0.2256644107843945</v>
      </c>
      <c r="H377" s="7">
        <v>0.22877553857089394</v>
      </c>
      <c r="I377" s="7">
        <v>0.22367874012980918</v>
      </c>
      <c r="J377" s="7">
        <v>0.22277622638960762</v>
      </c>
      <c r="K377" s="7">
        <v>0.21590454968628062</v>
      </c>
      <c r="L377" s="7">
        <v>0.21271131539943519</v>
      </c>
      <c r="M377" s="7">
        <v>0.20839896270047154</v>
      </c>
      <c r="N377" s="7">
        <v>0.20570335124125469</v>
      </c>
      <c r="O377" s="7">
        <v>0.20949279716407909</v>
      </c>
      <c r="P377" s="7">
        <v>0.21569041217322732</v>
      </c>
    </row>
    <row r="378" spans="1:16" x14ac:dyDescent="0.3">
      <c r="A378" s="198" t="s">
        <v>372</v>
      </c>
      <c r="B378" s="7">
        <v>6.4596021186201932E-2</v>
      </c>
      <c r="C378" s="7">
        <v>6.9050013805246127E-2</v>
      </c>
      <c r="D378" s="7">
        <v>6.821043531529368E-2</v>
      </c>
      <c r="E378" s="7">
        <v>7.2881818353940073E-2</v>
      </c>
      <c r="F378" s="7">
        <v>6.8179712571105444E-2</v>
      </c>
      <c r="G378" s="7">
        <v>6.4508302585645383E-2</v>
      </c>
      <c r="H378" s="7">
        <v>6.4543048842310935E-2</v>
      </c>
      <c r="I378" s="7">
        <v>6.721206423359273E-2</v>
      </c>
      <c r="J378" s="7">
        <v>6.6736255258720095E-2</v>
      </c>
      <c r="K378" s="7">
        <v>6.6829215309452017E-2</v>
      </c>
      <c r="L378" s="7">
        <v>6.9772314350388581E-2</v>
      </c>
      <c r="M378" s="7">
        <v>6.8611326718554189E-2</v>
      </c>
      <c r="N378" s="7">
        <v>7.1890637386025025E-2</v>
      </c>
      <c r="O378" s="7">
        <v>7.5225834949585582E-2</v>
      </c>
      <c r="P378" s="7">
        <v>6.7068707400847652E-2</v>
      </c>
    </row>
    <row r="379" spans="1:16" x14ac:dyDescent="0.3">
      <c r="A379" s="198" t="s">
        <v>373</v>
      </c>
      <c r="B379" s="7">
        <v>3.7881620914216818E-2</v>
      </c>
      <c r="C379" s="7">
        <v>3.7832241479602728E-2</v>
      </c>
      <c r="D379" s="7">
        <v>3.7012987055780988E-2</v>
      </c>
      <c r="E379" s="7">
        <v>3.5671770664731782E-2</v>
      </c>
      <c r="F379" s="7">
        <v>3.8192407838542546E-2</v>
      </c>
      <c r="G379" s="7">
        <v>3.8012695658412206E-2</v>
      </c>
      <c r="H379" s="7">
        <v>3.8264390704474308E-2</v>
      </c>
      <c r="I379" s="7">
        <v>3.7182228743103937E-2</v>
      </c>
      <c r="J379" s="7">
        <v>3.5549169413965569E-2</v>
      </c>
      <c r="K379" s="7">
        <v>3.0954803248098826E-2</v>
      </c>
      <c r="L379" s="7">
        <v>2.9375582837865413E-2</v>
      </c>
      <c r="M379" s="7">
        <v>2.9483320594616752E-2</v>
      </c>
      <c r="N379" s="7">
        <v>2.6471578950167513E-2</v>
      </c>
      <c r="O379" s="7">
        <v>2.6470257950723577E-2</v>
      </c>
      <c r="P379" s="7">
        <v>3.1891156410478197E-2</v>
      </c>
    </row>
    <row r="380" spans="1:16" x14ac:dyDescent="0.3">
      <c r="A380" s="198" t="s">
        <v>374</v>
      </c>
      <c r="B380" s="7">
        <v>6.9561812008515061E-3</v>
      </c>
      <c r="C380" s="7">
        <v>5.8756696019147429E-3</v>
      </c>
      <c r="D380" s="7">
        <v>5.6678531809458655E-3</v>
      </c>
      <c r="E380" s="7">
        <v>6.0820544443552617E-3</v>
      </c>
      <c r="F380" s="7">
        <v>6.1279375151781241E-3</v>
      </c>
      <c r="G380" s="7">
        <v>5.8036504497335859E-3</v>
      </c>
      <c r="H380" s="7">
        <v>5.7674382857374942E-3</v>
      </c>
      <c r="I380" s="7">
        <v>5.9783876907612225E-3</v>
      </c>
      <c r="J380" s="7">
        <v>6.1271070817169463E-3</v>
      </c>
      <c r="K380" s="7">
        <v>5.0545193259579077E-3</v>
      </c>
      <c r="L380" s="7">
        <v>5.1300097527665076E-3</v>
      </c>
      <c r="M380" s="7">
        <v>4.8470589555682517E-3</v>
      </c>
      <c r="N380" s="7">
        <v>5.1597539362335815E-3</v>
      </c>
      <c r="O380" s="7">
        <v>5.6699516031685909E-3</v>
      </c>
      <c r="P380" s="7">
        <v>5.7559939475177544E-3</v>
      </c>
    </row>
    <row r="381" spans="1:16" x14ac:dyDescent="0.3">
      <c r="A381" s="198" t="s">
        <v>375</v>
      </c>
      <c r="B381" s="7">
        <v>2.7445053332828068E-2</v>
      </c>
      <c r="C381" s="7">
        <v>2.9160160403648494E-2</v>
      </c>
      <c r="D381" s="7">
        <v>2.8211736565162831E-2</v>
      </c>
      <c r="E381" s="7">
        <v>2.6615770620869734E-2</v>
      </c>
      <c r="F381" s="7">
        <v>2.73539727857798E-2</v>
      </c>
      <c r="G381" s="7">
        <v>2.6625836437808709E-2</v>
      </c>
      <c r="H381" s="7">
        <v>2.8142691231517622E-2</v>
      </c>
      <c r="I381" s="7">
        <v>2.9297619075475182E-2</v>
      </c>
      <c r="J381" s="7">
        <v>2.941131460970212E-2</v>
      </c>
      <c r="K381" s="7">
        <v>3.0181059124452399E-2</v>
      </c>
      <c r="L381" s="7">
        <v>3.1490932282237226E-2</v>
      </c>
      <c r="M381" s="7">
        <v>3.1232041065638115E-2</v>
      </c>
      <c r="N381" s="7">
        <v>2.9594034156331842E-2</v>
      </c>
      <c r="O381" s="7">
        <v>2.9885113734515471E-2</v>
      </c>
      <c r="P381" s="7">
        <v>3.4229438900088109E-2</v>
      </c>
    </row>
    <row r="382" spans="1:16" x14ac:dyDescent="0.3">
      <c r="A382" s="198" t="s">
        <v>376</v>
      </c>
      <c r="B382" s="7">
        <v>2.8727661644533248E-2</v>
      </c>
      <c r="C382" s="7">
        <v>2.8413046329671281E-2</v>
      </c>
      <c r="D382" s="7">
        <v>2.7082293603525917E-2</v>
      </c>
      <c r="E382" s="7">
        <v>2.7431107643009052E-2</v>
      </c>
      <c r="F382" s="7">
        <v>2.9323662796849222E-2</v>
      </c>
      <c r="G382" s="7">
        <v>2.9033478768738467E-2</v>
      </c>
      <c r="H382" s="7">
        <v>2.7866881374139507E-2</v>
      </c>
      <c r="I382" s="7">
        <v>2.8477811794828094E-2</v>
      </c>
      <c r="J382" s="7">
        <v>2.7741634257114605E-2</v>
      </c>
      <c r="K382" s="7">
        <v>2.6436057159580209E-2</v>
      </c>
      <c r="L382" s="7">
        <v>2.5304071077875273E-2</v>
      </c>
      <c r="M382" s="7">
        <v>2.3855398102559003E-2</v>
      </c>
      <c r="N382" s="7">
        <v>2.3850498484225519E-2</v>
      </c>
      <c r="O382" s="7">
        <v>2.3811135179053207E-2</v>
      </c>
      <c r="P382" s="7">
        <v>2.4622633133622788E-2</v>
      </c>
    </row>
    <row r="383" spans="1:16" x14ac:dyDescent="0.3">
      <c r="A383" s="198" t="s">
        <v>377</v>
      </c>
      <c r="B383" s="7">
        <v>2.2424102548528711E-5</v>
      </c>
      <c r="C383" s="7">
        <v>2.224100933757743E-5</v>
      </c>
      <c r="D383" s="7">
        <v>2.3182796720525097E-5</v>
      </c>
      <c r="E383" s="7">
        <v>2.2308822775885723E-5</v>
      </c>
      <c r="F383" s="7">
        <v>2.2884702082035344E-5</v>
      </c>
      <c r="G383" s="7">
        <v>2.4357628368450084E-5</v>
      </c>
      <c r="H383" s="7">
        <v>2.5863451476941921E-5</v>
      </c>
      <c r="I383" s="7">
        <v>2.6477256965928314E-5</v>
      </c>
      <c r="J383" s="7">
        <v>2.6730466120345426E-5</v>
      </c>
      <c r="K383" s="7">
        <v>2.769540121679224E-5</v>
      </c>
      <c r="L383" s="7">
        <v>2.9945300619080331E-5</v>
      </c>
      <c r="M383" s="7">
        <v>3.0137690959046645E-5</v>
      </c>
      <c r="N383" s="7">
        <v>3.2839547629590731E-5</v>
      </c>
      <c r="O383" s="7">
        <v>3.3795758345553865E-5</v>
      </c>
      <c r="P383" s="7">
        <v>3.6762476698951632E-5</v>
      </c>
    </row>
    <row r="392" spans="1:16" x14ac:dyDescent="0.3">
      <c r="A392" s="192" t="s">
        <v>730</v>
      </c>
      <c r="B392" s="192">
        <v>1995</v>
      </c>
      <c r="C392" s="192">
        <v>1996</v>
      </c>
      <c r="D392" s="192">
        <v>1997</v>
      </c>
      <c r="E392" s="192">
        <v>1998</v>
      </c>
      <c r="F392" s="192">
        <v>1999</v>
      </c>
      <c r="G392" s="192">
        <v>2000</v>
      </c>
      <c r="H392" s="192">
        <v>2001</v>
      </c>
      <c r="I392" s="192">
        <v>2002</v>
      </c>
      <c r="J392" s="192">
        <v>2003</v>
      </c>
      <c r="K392" s="192">
        <v>2004</v>
      </c>
      <c r="L392" s="192">
        <v>2005</v>
      </c>
      <c r="M392" s="192">
        <v>2006</v>
      </c>
      <c r="N392" s="192">
        <v>2007</v>
      </c>
      <c r="O392" s="192">
        <v>2008</v>
      </c>
      <c r="P392" s="192">
        <v>2009</v>
      </c>
    </row>
    <row r="393" spans="1:16" x14ac:dyDescent="0.3">
      <c r="A393" s="198" t="s">
        <v>343</v>
      </c>
      <c r="B393" s="7">
        <v>5.268868173873272E-3</v>
      </c>
      <c r="C393" s="7">
        <v>6.7709613778314465E-3</v>
      </c>
      <c r="D393" s="7">
        <v>6.3952382317160232E-3</v>
      </c>
      <c r="E393" s="7">
        <v>7.5622214795605224E-3</v>
      </c>
      <c r="F393" s="7">
        <v>6.9095119840205093E-3</v>
      </c>
      <c r="G393" s="7">
        <v>7.9829881849160112E-3</v>
      </c>
      <c r="H393" s="7">
        <v>8.4467174287535928E-3</v>
      </c>
      <c r="I393" s="7">
        <v>9.3264051678816611E-3</v>
      </c>
      <c r="J393" s="7">
        <v>9.0294949515010072E-3</v>
      </c>
      <c r="K393" s="7">
        <v>9.3056370692754745E-3</v>
      </c>
      <c r="L393" s="7">
        <v>9.3113942914217641E-3</v>
      </c>
      <c r="M393" s="7">
        <v>9.9119899531540882E-3</v>
      </c>
      <c r="N393" s="7">
        <v>1.0233756778334888E-2</v>
      </c>
      <c r="O393" s="7">
        <v>8.9941698378836667E-3</v>
      </c>
      <c r="P393" s="7">
        <v>8.6986942196391592E-3</v>
      </c>
    </row>
    <row r="394" spans="1:16" x14ac:dyDescent="0.3">
      <c r="A394" s="198" t="s">
        <v>344</v>
      </c>
      <c r="B394" s="7">
        <v>4.6546439910678502E-3</v>
      </c>
      <c r="C394" s="7">
        <v>4.3616439229079498E-3</v>
      </c>
      <c r="D394" s="7">
        <v>3.9956037636855526E-3</v>
      </c>
      <c r="E394" s="7">
        <v>4.0660477996433478E-3</v>
      </c>
      <c r="F394" s="7">
        <v>6.3934190065648676E-3</v>
      </c>
      <c r="G394" s="7">
        <v>6.0031533116050731E-3</v>
      </c>
      <c r="H394" s="7">
        <v>4.2157315738525596E-3</v>
      </c>
      <c r="I394" s="7">
        <v>5.6438249531738189E-3</v>
      </c>
      <c r="J394" s="7">
        <v>5.2732390697850344E-3</v>
      </c>
      <c r="K394" s="7">
        <v>5.3386940739450937E-3</v>
      </c>
      <c r="L394" s="7">
        <v>5.2311068751925817E-3</v>
      </c>
      <c r="M394" s="7">
        <v>4.151188915356074E-3</v>
      </c>
      <c r="N394" s="7">
        <v>4.7179943950609012E-3</v>
      </c>
      <c r="O394" s="7">
        <v>4.5020870146308904E-3</v>
      </c>
      <c r="P394" s="7">
        <v>4.9347086563532047E-3</v>
      </c>
    </row>
    <row r="395" spans="1:16" x14ac:dyDescent="0.3">
      <c r="A395" s="198" t="s">
        <v>345</v>
      </c>
      <c r="B395" s="7">
        <v>4.5995381034755253E-3</v>
      </c>
      <c r="C395" s="7">
        <v>3.8220671963571573E-3</v>
      </c>
      <c r="D395" s="7">
        <v>2.9030730706272609E-3</v>
      </c>
      <c r="E395" s="7">
        <v>2.9367927095174172E-3</v>
      </c>
      <c r="F395" s="7">
        <v>3.142168948714033E-3</v>
      </c>
      <c r="G395" s="7">
        <v>3.1340511473669625E-3</v>
      </c>
      <c r="H395" s="7">
        <v>3.0303441468097964E-3</v>
      </c>
      <c r="I395" s="7">
        <v>3.1020057467830188E-3</v>
      </c>
      <c r="J395" s="7">
        <v>3.0769680421450728E-3</v>
      </c>
      <c r="K395" s="7">
        <v>2.9158238536709821E-3</v>
      </c>
      <c r="L395" s="7">
        <v>2.931906554520569E-3</v>
      </c>
      <c r="M395" s="7">
        <v>2.9704677730121171E-3</v>
      </c>
      <c r="N395" s="7">
        <v>3.0456140064932151E-3</v>
      </c>
      <c r="O395" s="7">
        <v>2.9615152817633458E-3</v>
      </c>
      <c r="P395" s="7">
        <v>2.8850663098833628E-3</v>
      </c>
    </row>
    <row r="396" spans="1:16" x14ac:dyDescent="0.3">
      <c r="A396" s="198" t="s">
        <v>346</v>
      </c>
      <c r="B396" s="7">
        <v>3.1872219541385582E-3</v>
      </c>
      <c r="C396" s="7">
        <v>3.5515788989935381E-3</v>
      </c>
      <c r="D396" s="7">
        <v>2.9595765522988401E-3</v>
      </c>
      <c r="E396" s="7">
        <v>2.6490453856551233E-3</v>
      </c>
      <c r="F396" s="7">
        <v>2.8527421747088517E-3</v>
      </c>
      <c r="G396" s="7">
        <v>2.5817118313251836E-3</v>
      </c>
      <c r="H396" s="7">
        <v>2.7787410874748823E-3</v>
      </c>
      <c r="I396" s="7">
        <v>2.8558425631741735E-3</v>
      </c>
      <c r="J396" s="7">
        <v>3.004220437100366E-3</v>
      </c>
      <c r="K396" s="7">
        <v>3.0660841863479906E-3</v>
      </c>
      <c r="L396" s="7">
        <v>3.4604581246728532E-3</v>
      </c>
      <c r="M396" s="7">
        <v>4.0267411422654697E-3</v>
      </c>
      <c r="N396" s="7">
        <v>4.4205611382854663E-3</v>
      </c>
      <c r="O396" s="7">
        <v>4.4074769028875083E-3</v>
      </c>
      <c r="P396" s="7">
        <v>5.2533125243020926E-3</v>
      </c>
    </row>
    <row r="397" spans="1:16" x14ac:dyDescent="0.3">
      <c r="A397" s="198" t="s">
        <v>347</v>
      </c>
      <c r="B397" s="7">
        <v>1.7657285218539121E-3</v>
      </c>
      <c r="C397" s="7">
        <v>1.5559542279136721E-3</v>
      </c>
      <c r="D397" s="7">
        <v>1.2399353066103794E-3</v>
      </c>
      <c r="E397" s="7">
        <v>1.3267840090444238E-3</v>
      </c>
      <c r="F397" s="7">
        <v>1.33344367825553E-3</v>
      </c>
      <c r="G397" s="7">
        <v>1.2313162901100574E-3</v>
      </c>
      <c r="H397" s="7">
        <v>1.1201067862366928E-3</v>
      </c>
      <c r="I397" s="7">
        <v>8.2006009234687034E-4</v>
      </c>
      <c r="J397" s="7">
        <v>7.3518433032688992E-4</v>
      </c>
      <c r="K397" s="7">
        <v>7.8720383509952229E-4</v>
      </c>
      <c r="L397" s="7">
        <v>8.524970828855757E-4</v>
      </c>
      <c r="M397" s="7">
        <v>9.8030201933077109E-4</v>
      </c>
      <c r="N397" s="7">
        <v>1.2534804090331476E-3</v>
      </c>
      <c r="O397" s="7">
        <v>1.3308059227996672E-3</v>
      </c>
      <c r="P397" s="7">
        <v>1.5146458872418609E-3</v>
      </c>
    </row>
    <row r="398" spans="1:16" x14ac:dyDescent="0.3">
      <c r="A398" s="198" t="s">
        <v>348</v>
      </c>
      <c r="B398" s="7">
        <v>8.2206279483409278E-3</v>
      </c>
      <c r="C398" s="7">
        <v>9.0054354918619132E-3</v>
      </c>
      <c r="D398" s="7">
        <v>7.8441046815840403E-3</v>
      </c>
      <c r="E398" s="7">
        <v>1.0385380453511185E-2</v>
      </c>
      <c r="F398" s="7">
        <v>5.983313227598484E-3</v>
      </c>
      <c r="G398" s="7">
        <v>2.9442159037194747E-3</v>
      </c>
      <c r="H398" s="7">
        <v>3.1912102919319429E-3</v>
      </c>
      <c r="I398" s="7">
        <v>3.8803930252921484E-3</v>
      </c>
      <c r="J398" s="7">
        <v>3.3353083568353945E-3</v>
      </c>
      <c r="K398" s="7">
        <v>3.1038702125085094E-3</v>
      </c>
      <c r="L398" s="7">
        <v>2.9346858141856228E-3</v>
      </c>
      <c r="M398" s="7">
        <v>3.2009994283761284E-3</v>
      </c>
      <c r="N398" s="7">
        <v>3.1885473327917984E-3</v>
      </c>
      <c r="O398" s="7">
        <v>3.374415685759153E-3</v>
      </c>
      <c r="P398" s="7">
        <v>3.6411516212501221E-3</v>
      </c>
    </row>
    <row r="399" spans="1:16" x14ac:dyDescent="0.3">
      <c r="A399" s="198" t="s">
        <v>349</v>
      </c>
      <c r="B399" s="7">
        <v>1.1608853579237062E-2</v>
      </c>
      <c r="C399" s="7">
        <v>1.2152022471383788E-2</v>
      </c>
      <c r="D399" s="7">
        <v>1.0944306361792914E-2</v>
      </c>
      <c r="E399" s="7">
        <v>1.3144143333725558E-2</v>
      </c>
      <c r="F399" s="7">
        <v>1.481962044356459E-2</v>
      </c>
      <c r="G399" s="7">
        <v>1.4280346332352903E-2</v>
      </c>
      <c r="H399" s="7">
        <v>1.4584228557471577E-2</v>
      </c>
      <c r="I399" s="7">
        <v>1.813378209427802E-2</v>
      </c>
      <c r="J399" s="7">
        <v>1.8004228120646251E-2</v>
      </c>
      <c r="K399" s="7">
        <v>1.7428493050279235E-2</v>
      </c>
      <c r="L399" s="7">
        <v>1.7035286622836779E-2</v>
      </c>
      <c r="M399" s="7">
        <v>1.8253358153044425E-2</v>
      </c>
      <c r="N399" s="7">
        <v>1.977514458023117E-2</v>
      </c>
      <c r="O399" s="7">
        <v>1.6156351225622194E-2</v>
      </c>
      <c r="P399" s="7">
        <v>1.6038861285036368E-2</v>
      </c>
    </row>
    <row r="400" spans="1:16" x14ac:dyDescent="0.3">
      <c r="A400" s="198" t="s">
        <v>350</v>
      </c>
      <c r="B400" s="7">
        <v>1.4933772211345458E-2</v>
      </c>
      <c r="C400" s="7">
        <v>1.4073012258205416E-2</v>
      </c>
      <c r="D400" s="7">
        <v>1.4138264180255291E-2</v>
      </c>
      <c r="E400" s="7">
        <v>1.638462176078289E-2</v>
      </c>
      <c r="F400" s="7">
        <v>1.2559974344452331E-2</v>
      </c>
      <c r="G400" s="7">
        <v>9.7452311742552058E-3</v>
      </c>
      <c r="H400" s="7">
        <v>8.7228341802498659E-3</v>
      </c>
      <c r="I400" s="7">
        <v>9.1339455044762846E-3</v>
      </c>
      <c r="J400" s="7">
        <v>7.5998333038720372E-3</v>
      </c>
      <c r="K400" s="7">
        <v>6.7508504058014073E-3</v>
      </c>
      <c r="L400" s="7">
        <v>5.8673476517543972E-3</v>
      </c>
      <c r="M400" s="7">
        <v>6.6853690034065693E-3</v>
      </c>
      <c r="N400" s="7">
        <v>7.433579067682456E-3</v>
      </c>
      <c r="O400" s="7">
        <v>6.6075246133905459E-3</v>
      </c>
      <c r="P400" s="7">
        <v>7.7841030380011679E-3</v>
      </c>
    </row>
    <row r="401" spans="1:16" x14ac:dyDescent="0.3">
      <c r="A401" s="198" t="s">
        <v>351</v>
      </c>
      <c r="B401" s="7">
        <v>9.5881975187514526E-2</v>
      </c>
      <c r="C401" s="7">
        <v>0.1019113905016282</v>
      </c>
      <c r="D401" s="7">
        <v>9.7326107743733806E-2</v>
      </c>
      <c r="E401" s="7">
        <v>0.10451610930994258</v>
      </c>
      <c r="F401" s="7">
        <v>0.10389051054216961</v>
      </c>
      <c r="G401" s="7">
        <v>0.10684729730821506</v>
      </c>
      <c r="H401" s="7">
        <v>0.11441273827060026</v>
      </c>
      <c r="I401" s="7">
        <v>0.11710461296677933</v>
      </c>
      <c r="J401" s="7">
        <v>0.11802421308716918</v>
      </c>
      <c r="K401" s="7">
        <v>0.1131680314380918</v>
      </c>
      <c r="L401" s="7">
        <v>0.11811035287289917</v>
      </c>
      <c r="M401" s="7">
        <v>0.1159991266683548</v>
      </c>
      <c r="N401" s="7">
        <v>0.12291936960693232</v>
      </c>
      <c r="O401" s="7">
        <v>0.13104795855975498</v>
      </c>
      <c r="P401" s="7">
        <v>0.13239560556296268</v>
      </c>
    </row>
    <row r="402" spans="1:16" x14ac:dyDescent="0.3">
      <c r="A402" s="198" t="s">
        <v>352</v>
      </c>
      <c r="B402" s="7">
        <v>6.8672002308230963E-3</v>
      </c>
      <c r="C402" s="7">
        <v>7.733117166691025E-3</v>
      </c>
      <c r="D402" s="7">
        <v>7.382076353556275E-3</v>
      </c>
      <c r="E402" s="7">
        <v>8.0987568460080678E-3</v>
      </c>
      <c r="F402" s="7">
        <v>8.1217600718796537E-3</v>
      </c>
      <c r="G402" s="7">
        <v>6.9287248837841629E-3</v>
      </c>
      <c r="H402" s="7">
        <v>6.6118969169213027E-3</v>
      </c>
      <c r="I402" s="7">
        <v>6.4125995032257178E-3</v>
      </c>
      <c r="J402" s="7">
        <v>6.27859918453306E-3</v>
      </c>
      <c r="K402" s="7">
        <v>6.463852038577615E-3</v>
      </c>
      <c r="L402" s="7">
        <v>6.9873271206339453E-3</v>
      </c>
      <c r="M402" s="7">
        <v>7.0955225345060722E-3</v>
      </c>
      <c r="N402" s="7">
        <v>7.2710468941313694E-3</v>
      </c>
      <c r="O402" s="7">
        <v>6.8236979741945038E-3</v>
      </c>
      <c r="P402" s="7">
        <v>7.1450764967817045E-3</v>
      </c>
    </row>
    <row r="403" spans="1:16" x14ac:dyDescent="0.3">
      <c r="A403" s="198" t="s">
        <v>353</v>
      </c>
      <c r="B403" s="7">
        <v>5.1501475007481694E-3</v>
      </c>
      <c r="C403" s="7">
        <v>5.6019722484546737E-3</v>
      </c>
      <c r="D403" s="7">
        <v>4.9848337072721828E-3</v>
      </c>
      <c r="E403" s="7">
        <v>5.0045677027149025E-3</v>
      </c>
      <c r="F403" s="7">
        <v>5.2209946198620511E-3</v>
      </c>
      <c r="G403" s="7">
        <v>4.9060317022699114E-3</v>
      </c>
      <c r="H403" s="7">
        <v>4.6695726368900506E-3</v>
      </c>
      <c r="I403" s="7">
        <v>4.7658674071841458E-3</v>
      </c>
      <c r="J403" s="7">
        <v>4.575710980134348E-3</v>
      </c>
      <c r="K403" s="7">
        <v>4.9254084806483554E-3</v>
      </c>
      <c r="L403" s="7">
        <v>5.4518014570531731E-3</v>
      </c>
      <c r="M403" s="7">
        <v>5.4762565183252444E-3</v>
      </c>
      <c r="N403" s="7">
        <v>5.9401647531014887E-3</v>
      </c>
      <c r="O403" s="7">
        <v>6.0126576378428769E-3</v>
      </c>
      <c r="P403" s="7">
        <v>6.1588492504847251E-3</v>
      </c>
    </row>
    <row r="404" spans="1:16" x14ac:dyDescent="0.3">
      <c r="A404" s="198" t="s">
        <v>354</v>
      </c>
      <c r="B404" s="7">
        <v>3.7145887319779418E-3</v>
      </c>
      <c r="C404" s="7">
        <v>3.6956076240025589E-3</v>
      </c>
      <c r="D404" s="7">
        <v>3.2640250798579851E-3</v>
      </c>
      <c r="E404" s="7">
        <v>3.4561449897501741E-3</v>
      </c>
      <c r="F404" s="7">
        <v>3.9096750720853893E-3</v>
      </c>
      <c r="G404" s="7">
        <v>3.567486126274761E-3</v>
      </c>
      <c r="H404" s="7">
        <v>4.0874840087730029E-3</v>
      </c>
      <c r="I404" s="7">
        <v>4.5808268905090958E-3</v>
      </c>
      <c r="J404" s="7">
        <v>3.954657469767477E-3</v>
      </c>
      <c r="K404" s="7">
        <v>3.832560933406138E-3</v>
      </c>
      <c r="L404" s="7">
        <v>3.8729482835573922E-3</v>
      </c>
      <c r="M404" s="7">
        <v>3.7354425586724055E-3</v>
      </c>
      <c r="N404" s="7">
        <v>4.3691976388479867E-3</v>
      </c>
      <c r="O404" s="7">
        <v>4.504712881791057E-3</v>
      </c>
      <c r="P404" s="7">
        <v>5.2127664255135859E-3</v>
      </c>
    </row>
    <row r="405" spans="1:16" x14ac:dyDescent="0.3">
      <c r="A405" s="198" t="s">
        <v>355</v>
      </c>
      <c r="B405" s="7">
        <v>3.462102165770177E-3</v>
      </c>
      <c r="C405" s="7">
        <v>3.6617822542566983E-3</v>
      </c>
      <c r="D405" s="7">
        <v>3.6053891685366912E-3</v>
      </c>
      <c r="E405" s="7">
        <v>3.9750124210654282E-3</v>
      </c>
      <c r="F405" s="7">
        <v>3.576070848771421E-3</v>
      </c>
      <c r="G405" s="7">
        <v>2.4004574567129543E-3</v>
      </c>
      <c r="H405" s="7">
        <v>2.1334223897990592E-3</v>
      </c>
      <c r="I405" s="7">
        <v>2.0732528087047206E-3</v>
      </c>
      <c r="J405" s="7">
        <v>1.5195162676146234E-3</v>
      </c>
      <c r="K405" s="7">
        <v>1.6070917766987168E-3</v>
      </c>
      <c r="L405" s="7">
        <v>1.7110936542217888E-3</v>
      </c>
      <c r="M405" s="7">
        <v>1.7042538525656047E-3</v>
      </c>
      <c r="N405" s="7">
        <v>1.8089274613794315E-3</v>
      </c>
      <c r="O405" s="7">
        <v>1.79493990200113E-3</v>
      </c>
      <c r="P405" s="7">
        <v>2.0036796744404423E-3</v>
      </c>
    </row>
    <row r="406" spans="1:16" x14ac:dyDescent="0.3">
      <c r="A406" s="198" t="s">
        <v>356</v>
      </c>
      <c r="B406" s="7">
        <v>5.8793900331220164E-3</v>
      </c>
      <c r="C406" s="7">
        <v>6.6892800535621388E-3</v>
      </c>
      <c r="D406" s="7">
        <v>6.2609173483724658E-3</v>
      </c>
      <c r="E406" s="7">
        <v>6.3834025775868766E-3</v>
      </c>
      <c r="F406" s="7">
        <v>7.626339783897834E-3</v>
      </c>
      <c r="G406" s="7">
        <v>8.9521723451353227E-3</v>
      </c>
      <c r="H406" s="7">
        <v>9.9384024704725384E-3</v>
      </c>
      <c r="I406" s="7">
        <v>1.0584245313257168E-2</v>
      </c>
      <c r="J406" s="7">
        <v>1.0485426607225824E-2</v>
      </c>
      <c r="K406" s="7">
        <v>9.5280214923718926E-3</v>
      </c>
      <c r="L406" s="7">
        <v>9.1590072413270749E-3</v>
      </c>
      <c r="M406" s="7">
        <v>9.3908929439769275E-3</v>
      </c>
      <c r="N406" s="7">
        <v>9.3682141170852024E-3</v>
      </c>
      <c r="O406" s="7">
        <v>8.4913809553837025E-3</v>
      </c>
      <c r="P406" s="7">
        <v>1.0526372953268005E-2</v>
      </c>
    </row>
    <row r="407" spans="1:16" x14ac:dyDescent="0.3">
      <c r="A407" s="198" t="s">
        <v>357</v>
      </c>
      <c r="B407" s="7">
        <v>2.8182744260282721E-3</v>
      </c>
      <c r="C407" s="7">
        <v>3.0134399979940317E-3</v>
      </c>
      <c r="D407" s="7">
        <v>3.0013782829294688E-3</v>
      </c>
      <c r="E407" s="7">
        <v>3.3245821147876681E-3</v>
      </c>
      <c r="F407" s="7">
        <v>3.3937364928424093E-3</v>
      </c>
      <c r="G407" s="7">
        <v>4.1792871655489073E-3</v>
      </c>
      <c r="H407" s="7">
        <v>4.0602563656569638E-3</v>
      </c>
      <c r="I407" s="7">
        <v>4.5993882709760943E-3</v>
      </c>
      <c r="J407" s="7">
        <v>4.5218270801129458E-3</v>
      </c>
      <c r="K407" s="7">
        <v>3.9045057195699682E-3</v>
      </c>
      <c r="L407" s="7">
        <v>3.3773030611029039E-3</v>
      </c>
      <c r="M407" s="7">
        <v>3.2156831100202668E-3</v>
      </c>
      <c r="N407" s="7">
        <v>2.999720037553041E-3</v>
      </c>
      <c r="O407" s="7">
        <v>3.0252841325707131E-3</v>
      </c>
      <c r="P407" s="7">
        <v>3.1225730516014757E-3</v>
      </c>
    </row>
    <row r="408" spans="1:16" x14ac:dyDescent="0.3">
      <c r="A408" s="198" t="s">
        <v>358</v>
      </c>
      <c r="B408" s="7">
        <v>2.0712067945008308E-2</v>
      </c>
      <c r="C408" s="7">
        <v>2.145589854505419E-2</v>
      </c>
      <c r="D408" s="7">
        <v>2.1435581827427601E-2</v>
      </c>
      <c r="E408" s="7">
        <v>2.5144027739665328E-2</v>
      </c>
      <c r="F408" s="7">
        <v>1.774772016365786E-2</v>
      </c>
      <c r="G408" s="7">
        <v>1.3419020602064787E-2</v>
      </c>
      <c r="H408" s="7">
        <v>1.2203537170182726E-2</v>
      </c>
      <c r="I408" s="7">
        <v>1.1759010701610579E-2</v>
      </c>
      <c r="J408" s="7">
        <v>1.0195116719573927E-2</v>
      </c>
      <c r="K408" s="7">
        <v>1.0562251657894164E-2</v>
      </c>
      <c r="L408" s="7">
        <v>1.0833741123216334E-2</v>
      </c>
      <c r="M408" s="7">
        <v>1.030096052750391E-2</v>
      </c>
      <c r="N408" s="7">
        <v>1.0593246762629493E-2</v>
      </c>
      <c r="O408" s="7">
        <v>1.1621782561596393E-2</v>
      </c>
      <c r="P408" s="7">
        <v>1.2719313855909485E-2</v>
      </c>
    </row>
    <row r="409" spans="1:16" x14ac:dyDescent="0.3">
      <c r="A409" s="198" t="s">
        <v>359</v>
      </c>
      <c r="B409" s="7">
        <v>1.1073682393823454E-2</v>
      </c>
      <c r="C409" s="7">
        <v>1.4062257866705289E-2</v>
      </c>
      <c r="D409" s="7">
        <v>1.3761686141498856E-2</v>
      </c>
      <c r="E409" s="7">
        <v>1.4297671627160625E-2</v>
      </c>
      <c r="F409" s="7">
        <v>1.2947249209290532E-2</v>
      </c>
      <c r="G409" s="7">
        <v>1.3116308794034108E-2</v>
      </c>
      <c r="H409" s="7">
        <v>1.2724684366983808E-2</v>
      </c>
      <c r="I409" s="7">
        <v>1.3993026988709091E-2</v>
      </c>
      <c r="J409" s="7">
        <v>1.3964725368533456E-2</v>
      </c>
      <c r="K409" s="7">
        <v>1.4932092232165415E-2</v>
      </c>
      <c r="L409" s="7">
        <v>1.6923049048231383E-2</v>
      </c>
      <c r="M409" s="7">
        <v>2.0237318698904688E-2</v>
      </c>
      <c r="N409" s="7">
        <v>2.0307088408552488E-2</v>
      </c>
      <c r="O409" s="7">
        <v>1.8222111231047673E-2</v>
      </c>
      <c r="P409" s="7">
        <v>1.9718462441084224E-2</v>
      </c>
    </row>
    <row r="410" spans="1:16" x14ac:dyDescent="0.3">
      <c r="A410" s="198" t="s">
        <v>360</v>
      </c>
      <c r="B410" s="7">
        <v>3.8967149105365593E-3</v>
      </c>
      <c r="C410" s="7">
        <v>3.7926289235951103E-3</v>
      </c>
      <c r="D410" s="7">
        <v>3.5848874544936169E-3</v>
      </c>
      <c r="E410" s="7">
        <v>4.0301362913868028E-3</v>
      </c>
      <c r="F410" s="7">
        <v>4.3782604871680005E-3</v>
      </c>
      <c r="G410" s="7">
        <v>4.4241827071162584E-3</v>
      </c>
      <c r="H410" s="7">
        <v>4.5271673475214521E-3</v>
      </c>
      <c r="I410" s="7">
        <v>4.9513944421647133E-3</v>
      </c>
      <c r="J410" s="7">
        <v>4.6428441481454205E-3</v>
      </c>
      <c r="K410" s="7">
        <v>3.3981335078314629E-3</v>
      </c>
      <c r="L410" s="7">
        <v>2.3546145866514584E-3</v>
      </c>
      <c r="M410" s="7">
        <v>1.6896334127418271E-3</v>
      </c>
      <c r="N410" s="7">
        <v>1.6539914075433919E-3</v>
      </c>
      <c r="O410" s="7">
        <v>1.7930949205848523E-3</v>
      </c>
      <c r="P410" s="7">
        <v>2.0141898925777795E-3</v>
      </c>
    </row>
    <row r="411" spans="1:16" x14ac:dyDescent="0.3">
      <c r="A411" s="198" t="s">
        <v>361</v>
      </c>
      <c r="B411" s="7">
        <v>3.8892410595649297E-3</v>
      </c>
      <c r="C411" s="7">
        <v>5.4033243836019533E-3</v>
      </c>
      <c r="D411" s="7">
        <v>5.5551932586714852E-3</v>
      </c>
      <c r="E411" s="7">
        <v>5.8069212611163617E-3</v>
      </c>
      <c r="F411" s="7">
        <v>5.5187734847195E-3</v>
      </c>
      <c r="G411" s="7">
        <v>6.0804999283362755E-3</v>
      </c>
      <c r="H411" s="7">
        <v>6.5767701903554632E-3</v>
      </c>
      <c r="I411" s="7">
        <v>6.5992368920852248E-3</v>
      </c>
      <c r="J411" s="7">
        <v>6.9515250475837669E-3</v>
      </c>
      <c r="K411" s="7">
        <v>6.9301556847574872E-3</v>
      </c>
      <c r="L411" s="7">
        <v>7.1569467110036466E-3</v>
      </c>
      <c r="M411" s="7">
        <v>6.965090647827174E-3</v>
      </c>
      <c r="N411" s="7">
        <v>6.8857084067171668E-3</v>
      </c>
      <c r="O411" s="7">
        <v>6.9695744943362344E-3</v>
      </c>
      <c r="P411" s="7">
        <v>8.0034555433751466E-3</v>
      </c>
    </row>
    <row r="412" spans="1:16" x14ac:dyDescent="0.3">
      <c r="A412" s="198" t="s">
        <v>362</v>
      </c>
      <c r="B412" s="7">
        <v>8.215710233384077E-3</v>
      </c>
      <c r="C412" s="7">
        <v>1.006648267750522E-2</v>
      </c>
      <c r="D412" s="7">
        <v>9.3075156956530288E-3</v>
      </c>
      <c r="E412" s="7">
        <v>9.4449581257295048E-3</v>
      </c>
      <c r="F412" s="7">
        <v>9.3646794868567588E-3</v>
      </c>
      <c r="G412" s="7">
        <v>9.765600552568655E-3</v>
      </c>
      <c r="H412" s="7">
        <v>1.0207317570209486E-2</v>
      </c>
      <c r="I412" s="7">
        <v>1.0771962374229452E-2</v>
      </c>
      <c r="J412" s="7">
        <v>1.067527004648461E-2</v>
      </c>
      <c r="K412" s="7">
        <v>1.0462899400149748E-2</v>
      </c>
      <c r="L412" s="7">
        <v>1.0587576110538116E-2</v>
      </c>
      <c r="M412" s="7">
        <v>1.08347645089915E-2</v>
      </c>
      <c r="N412" s="7">
        <v>1.0777595961080459E-2</v>
      </c>
      <c r="O412" s="7">
        <v>1.0732709364063026E-2</v>
      </c>
      <c r="P412" s="7">
        <v>1.2048869135356076E-2</v>
      </c>
    </row>
    <row r="413" spans="1:16" x14ac:dyDescent="0.3">
      <c r="A413" s="198" t="s">
        <v>363</v>
      </c>
      <c r="B413" s="7">
        <v>4.8846520512064381E-3</v>
      </c>
      <c r="C413" s="7">
        <v>6.5985535427638218E-3</v>
      </c>
      <c r="D413" s="7">
        <v>6.5086868875315626E-3</v>
      </c>
      <c r="E413" s="7">
        <v>6.705691997046858E-3</v>
      </c>
      <c r="F413" s="7">
        <v>7.0253472768335131E-3</v>
      </c>
      <c r="G413" s="7">
        <v>7.2079433964811097E-3</v>
      </c>
      <c r="H413" s="7">
        <v>7.3176935533827408E-3</v>
      </c>
      <c r="I413" s="7">
        <v>7.7073186988173541E-3</v>
      </c>
      <c r="J413" s="7">
        <v>7.4868172058496088E-3</v>
      </c>
      <c r="K413" s="7">
        <v>7.4960774329619131E-3</v>
      </c>
      <c r="L413" s="7">
        <v>7.7887158713809013E-3</v>
      </c>
      <c r="M413" s="7">
        <v>7.790913253695477E-3</v>
      </c>
      <c r="N413" s="7">
        <v>7.9652313297613395E-3</v>
      </c>
      <c r="O413" s="7">
        <v>8.0751320237296385E-3</v>
      </c>
      <c r="P413" s="7">
        <v>9.1417310155613857E-3</v>
      </c>
    </row>
    <row r="414" spans="1:16" x14ac:dyDescent="0.3">
      <c r="A414" s="198" t="s">
        <v>364</v>
      </c>
      <c r="B414" s="7">
        <v>1.4358500409294464E-2</v>
      </c>
      <c r="C414" s="7">
        <v>9.9866411719615033E-3</v>
      </c>
      <c r="D414" s="7">
        <v>4.9727078188703273E-3</v>
      </c>
      <c r="E414" s="7">
        <v>5.1806442272874153E-3</v>
      </c>
      <c r="F414" s="7">
        <v>3.157808005666468E-3</v>
      </c>
      <c r="G414" s="7">
        <v>2.6105687179988736E-3</v>
      </c>
      <c r="H414" s="7">
        <v>2.3619220258709814E-3</v>
      </c>
      <c r="I414" s="7">
        <v>2.2802596097973695E-3</v>
      </c>
      <c r="J414" s="7">
        <v>2.2369123438949691E-3</v>
      </c>
      <c r="K414" s="7">
        <v>3.2285975612425005E-3</v>
      </c>
      <c r="L414" s="7">
        <v>4.0067171910460851E-3</v>
      </c>
      <c r="M414" s="7">
        <v>4.7711458680315313E-3</v>
      </c>
      <c r="N414" s="7">
        <v>5.0575469038463654E-3</v>
      </c>
      <c r="O414" s="7">
        <v>4.2753664398419008E-3</v>
      </c>
      <c r="P414" s="7">
        <v>4.3180839394348141E-3</v>
      </c>
    </row>
    <row r="415" spans="1:16" x14ac:dyDescent="0.3">
      <c r="A415" s="198" t="s">
        <v>365</v>
      </c>
      <c r="B415" s="7">
        <v>1.5458390956758244E-2</v>
      </c>
      <c r="C415" s="7">
        <v>2.0988629145090622E-2</v>
      </c>
      <c r="D415" s="7">
        <v>2.0208389033241396E-2</v>
      </c>
      <c r="E415" s="7">
        <v>2.4190375963752966E-2</v>
      </c>
      <c r="F415" s="7">
        <v>2.8979965613103086E-2</v>
      </c>
      <c r="G415" s="7">
        <v>3.4057340035515402E-2</v>
      </c>
      <c r="H415" s="7">
        <v>3.7874543389907957E-2</v>
      </c>
      <c r="I415" s="7">
        <v>3.8778817683728796E-2</v>
      </c>
      <c r="J415" s="7">
        <v>4.2856040285980994E-2</v>
      </c>
      <c r="K415" s="7">
        <v>4.3337377799438193E-2</v>
      </c>
      <c r="L415" s="7">
        <v>4.0877931695314014E-2</v>
      </c>
      <c r="M415" s="7">
        <v>4.0017654428911954E-2</v>
      </c>
      <c r="N415" s="7">
        <v>4.4561875720359245E-2</v>
      </c>
      <c r="O415" s="7">
        <v>4.2253292012375945E-2</v>
      </c>
      <c r="P415" s="7">
        <v>4.5482918713404361E-2</v>
      </c>
    </row>
    <row r="416" spans="1:16" x14ac:dyDescent="0.3">
      <c r="A416" s="198" t="s">
        <v>366</v>
      </c>
      <c r="B416" s="7">
        <v>6.6389783757930827E-3</v>
      </c>
      <c r="C416" s="7">
        <v>7.6706749646028314E-3</v>
      </c>
      <c r="D416" s="7">
        <v>6.6432430687321208E-3</v>
      </c>
      <c r="E416" s="7">
        <v>7.0420634278164475E-3</v>
      </c>
      <c r="F416" s="7">
        <v>5.6256921849538767E-3</v>
      </c>
      <c r="G416" s="7">
        <v>5.8254830703812393E-3</v>
      </c>
      <c r="H416" s="7">
        <v>5.7555265656405973E-3</v>
      </c>
      <c r="I416" s="7">
        <v>5.9064747947359724E-3</v>
      </c>
      <c r="J416" s="7">
        <v>3.1040299562048543E-2</v>
      </c>
      <c r="K416" s="7">
        <v>4.4432895936095701E-2</v>
      </c>
      <c r="L416" s="7">
        <v>4.5343068051017205E-2</v>
      </c>
      <c r="M416" s="7">
        <v>4.1976717046946603E-2</v>
      </c>
      <c r="N416" s="7">
        <v>5.1981847932938627E-2</v>
      </c>
      <c r="O416" s="7">
        <v>5.0442763300947255E-2</v>
      </c>
      <c r="P416" s="7">
        <v>5.5768917245081921E-2</v>
      </c>
    </row>
    <row r="417" spans="1:16" x14ac:dyDescent="0.3">
      <c r="A417" s="198" t="s">
        <v>367</v>
      </c>
      <c r="B417" s="7">
        <v>5.6462967342517309E-3</v>
      </c>
      <c r="C417" s="7">
        <v>5.6558638910256965E-3</v>
      </c>
      <c r="D417" s="7">
        <v>3.5682187197577922E-3</v>
      </c>
      <c r="E417" s="7">
        <v>3.4529886981901439E-3</v>
      </c>
      <c r="F417" s="7">
        <v>3.1132145350123669E-3</v>
      </c>
      <c r="G417" s="7">
        <v>2.6001429071326162E-3</v>
      </c>
      <c r="H417" s="7">
        <v>3.5276074471906598E-3</v>
      </c>
      <c r="I417" s="7">
        <v>3.5150489272458216E-3</v>
      </c>
      <c r="J417" s="7">
        <v>8.3033014177054231E-3</v>
      </c>
      <c r="K417" s="7">
        <v>1.003440101939009E-2</v>
      </c>
      <c r="L417" s="7">
        <v>7.3486320190049711E-3</v>
      </c>
      <c r="M417" s="7">
        <v>7.740245562564343E-3</v>
      </c>
      <c r="N417" s="7">
        <v>9.8106569992347133E-3</v>
      </c>
      <c r="O417" s="7">
        <v>9.1689581027886522E-3</v>
      </c>
      <c r="P417" s="7">
        <v>9.8113062050660393E-3</v>
      </c>
    </row>
    <row r="418" spans="1:16" x14ac:dyDescent="0.3">
      <c r="A418" s="198" t="s">
        <v>368</v>
      </c>
      <c r="B418" s="7">
        <v>9.7334317310899421E-2</v>
      </c>
      <c r="C418" s="7">
        <v>9.9012396624129168E-2</v>
      </c>
      <c r="D418" s="7">
        <v>9.3510130094330818E-2</v>
      </c>
      <c r="E418" s="7">
        <v>9.3077153774738422E-2</v>
      </c>
      <c r="F418" s="7">
        <v>9.0464559595114999E-2</v>
      </c>
      <c r="G418" s="7">
        <v>8.6058210540326613E-2</v>
      </c>
      <c r="H418" s="7">
        <v>0.10652486260006906</v>
      </c>
      <c r="I418" s="7">
        <v>0.11145975472969767</v>
      </c>
      <c r="J418" s="7">
        <v>0.11357295739188283</v>
      </c>
      <c r="K418" s="7">
        <v>0.11017723359651423</v>
      </c>
      <c r="L418" s="7">
        <v>0.10491172806150008</v>
      </c>
      <c r="M418" s="7">
        <v>0.10118315106655811</v>
      </c>
      <c r="N418" s="7">
        <v>9.8422412258601363E-2</v>
      </c>
      <c r="O418" s="7">
        <v>9.8384644808539187E-2</v>
      </c>
      <c r="P418" s="7">
        <v>9.7319609401602808E-2</v>
      </c>
    </row>
    <row r="419" spans="1:16" x14ac:dyDescent="0.3">
      <c r="A419" s="198" t="s">
        <v>369</v>
      </c>
      <c r="B419" s="7">
        <v>7.4259002502964563E-3</v>
      </c>
      <c r="C419" s="7">
        <v>7.2180335643599819E-3</v>
      </c>
      <c r="D419" s="7">
        <v>6.6719664365045882E-3</v>
      </c>
      <c r="E419" s="7">
        <v>7.5501170932593198E-3</v>
      </c>
      <c r="F419" s="7">
        <v>7.7989841114682167E-3</v>
      </c>
      <c r="G419" s="7">
        <v>6.1948925272897479E-3</v>
      </c>
      <c r="H419" s="7">
        <v>5.5085624946277509E-3</v>
      </c>
      <c r="I419" s="7">
        <v>5.75293539502172E-3</v>
      </c>
      <c r="J419" s="7">
        <v>5.3921352254068158E-3</v>
      </c>
      <c r="K419" s="7">
        <v>4.8212746849179578E-3</v>
      </c>
      <c r="L419" s="7">
        <v>5.1485598046823126E-3</v>
      </c>
      <c r="M419" s="7">
        <v>5.53343108337951E-3</v>
      </c>
      <c r="N419" s="7">
        <v>6.2972099986917168E-3</v>
      </c>
      <c r="O419" s="7">
        <v>6.491788496943986E-3</v>
      </c>
      <c r="P419" s="7">
        <v>7.810889098747097E-3</v>
      </c>
    </row>
    <row r="420" spans="1:16" x14ac:dyDescent="0.3">
      <c r="A420" s="198" t="s">
        <v>370</v>
      </c>
      <c r="B420" s="7">
        <v>3.7583314756858652E-2</v>
      </c>
      <c r="C420" s="7">
        <v>2.7581273496790935E-2</v>
      </c>
      <c r="D420" s="7">
        <v>2.5235830692599766E-2</v>
      </c>
      <c r="E420" s="7">
        <v>2.508840686447435E-2</v>
      </c>
      <c r="F420" s="7">
        <v>2.4038702335690176E-2</v>
      </c>
      <c r="G420" s="7">
        <v>2.474875619024354E-2</v>
      </c>
      <c r="H420" s="7">
        <v>3.1203030082480394E-2</v>
      </c>
      <c r="I420" s="7">
        <v>3.8900410178569482E-2</v>
      </c>
      <c r="J420" s="7">
        <v>4.2987770824143241E-2</v>
      </c>
      <c r="K420" s="7">
        <v>4.6473911962643957E-2</v>
      </c>
      <c r="L420" s="7">
        <v>4.8206488180541393E-2</v>
      </c>
      <c r="M420" s="7">
        <v>5.4020887398685435E-2</v>
      </c>
      <c r="N420" s="7">
        <v>5.6603659909158111E-2</v>
      </c>
      <c r="O420" s="7">
        <v>5.7191672612287296E-2</v>
      </c>
      <c r="P420" s="7">
        <v>5.3497238899569088E-2</v>
      </c>
    </row>
    <row r="421" spans="1:16" x14ac:dyDescent="0.3">
      <c r="A421" s="198" t="s">
        <v>371</v>
      </c>
      <c r="B421" s="7">
        <v>5.3409330371466997E-3</v>
      </c>
      <c r="C421" s="7">
        <v>4.80747520979442E-3</v>
      </c>
      <c r="D421" s="7">
        <v>4.3568797321591468E-3</v>
      </c>
      <c r="E421" s="7">
        <v>5.0510567919577528E-3</v>
      </c>
      <c r="F421" s="7">
        <v>4.2817328034103035E-3</v>
      </c>
      <c r="G421" s="7">
        <v>3.082759572882315E-3</v>
      </c>
      <c r="H421" s="7">
        <v>2.882345202542986E-3</v>
      </c>
      <c r="I421" s="7">
        <v>2.8984962506404615E-3</v>
      </c>
      <c r="J421" s="7">
        <v>2.7998697728837665E-3</v>
      </c>
      <c r="K421" s="7">
        <v>2.9336909071597957E-3</v>
      </c>
      <c r="L421" s="7">
        <v>2.9228584018284724E-3</v>
      </c>
      <c r="M421" s="7">
        <v>3.2377155699126986E-3</v>
      </c>
      <c r="N421" s="7">
        <v>3.2471376757725566E-3</v>
      </c>
      <c r="O421" s="7">
        <v>3.3130384532816829E-3</v>
      </c>
      <c r="P421" s="7">
        <v>3.3056974047413435E-3</v>
      </c>
    </row>
    <row r="422" spans="1:16" x14ac:dyDescent="0.3">
      <c r="A422" s="198" t="s">
        <v>372</v>
      </c>
      <c r="B422" s="7">
        <v>0.10777177059907846</v>
      </c>
      <c r="C422" s="7">
        <v>0.12766213970374193</v>
      </c>
      <c r="D422" s="7">
        <v>0.12847799211097399</v>
      </c>
      <c r="E422" s="7">
        <v>0.13977631646313407</v>
      </c>
      <c r="F422" s="7">
        <v>0.14717767633342763</v>
      </c>
      <c r="G422" s="7">
        <v>0.15478196524040605</v>
      </c>
      <c r="H422" s="7">
        <v>0.16957094795516728</v>
      </c>
      <c r="I422" s="7">
        <v>0.17978959576830966</v>
      </c>
      <c r="J422" s="7">
        <v>0.17555719549257551</v>
      </c>
      <c r="K422" s="7">
        <v>0.16458717780184334</v>
      </c>
      <c r="L422" s="7">
        <v>0.14322325932368371</v>
      </c>
      <c r="M422" s="7">
        <v>0.13416821175274135</v>
      </c>
      <c r="N422" s="7">
        <v>0.14146388986144026</v>
      </c>
      <c r="O422" s="7">
        <v>0.13442398718655846</v>
      </c>
      <c r="P422" s="7">
        <v>0.13699391236524086</v>
      </c>
    </row>
    <row r="423" spans="1:16" x14ac:dyDescent="0.3">
      <c r="A423" s="198" t="s">
        <v>373</v>
      </c>
      <c r="B423" s="7">
        <v>0.8825512222435824</v>
      </c>
      <c r="C423" s="7">
        <v>0.90197403532635367</v>
      </c>
      <c r="D423" s="7">
        <v>0.90552091530054524</v>
      </c>
      <c r="E423" s="7">
        <v>0.90703539791293364</v>
      </c>
      <c r="F423" s="7">
        <v>0.91015615423517371</v>
      </c>
      <c r="G423" s="7">
        <v>0.90712156927574183</v>
      </c>
      <c r="H423" s="7">
        <v>0.90392916934594414</v>
      </c>
      <c r="I423" s="7">
        <v>0.90096601239269025</v>
      </c>
      <c r="J423" s="7">
        <v>0.8991346577949707</v>
      </c>
      <c r="K423" s="7">
        <v>0.89488218883137527</v>
      </c>
      <c r="L423" s="7">
        <v>0.89350847591440252</v>
      </c>
      <c r="M423" s="7">
        <v>0.89225904727931638</v>
      </c>
      <c r="N423" s="7">
        <v>0.89356802860753926</v>
      </c>
      <c r="O423" s="7">
        <v>0.89534994604610096</v>
      </c>
      <c r="P423" s="7">
        <v>0.89267189712266704</v>
      </c>
    </row>
    <row r="424" spans="1:16" x14ac:dyDescent="0.3">
      <c r="A424" s="198" t="s">
        <v>374</v>
      </c>
      <c r="B424" s="7">
        <v>0.70951645435007993</v>
      </c>
      <c r="C424" s="7">
        <v>0.70408564044236877</v>
      </c>
      <c r="D424" s="7">
        <v>0.69935893542355931</v>
      </c>
      <c r="E424" s="7">
        <v>0.69858161253467199</v>
      </c>
      <c r="F424" s="7">
        <v>0.69876859158891591</v>
      </c>
      <c r="G424" s="7">
        <v>0.69587752024805438</v>
      </c>
      <c r="H424" s="7">
        <v>0.68930044190289619</v>
      </c>
      <c r="I424" s="7">
        <v>0.68363790339751562</v>
      </c>
      <c r="J424" s="7">
        <v>0.67655930421420807</v>
      </c>
      <c r="K424" s="7">
        <v>0.66626939163129129</v>
      </c>
      <c r="L424" s="7">
        <v>0.66304647576941544</v>
      </c>
      <c r="M424" s="7">
        <v>0.66020157839507099</v>
      </c>
      <c r="N424" s="7">
        <v>0.66159625134493649</v>
      </c>
      <c r="O424" s="7">
        <v>0.65982841387309399</v>
      </c>
      <c r="P424" s="7">
        <v>0.65935810010809748</v>
      </c>
    </row>
    <row r="425" spans="1:16" x14ac:dyDescent="0.3">
      <c r="A425" s="198" t="s">
        <v>375</v>
      </c>
      <c r="B425" s="7">
        <v>0.4588957626796008</v>
      </c>
      <c r="C425" s="7">
        <v>0.44707649924014653</v>
      </c>
      <c r="D425" s="7">
        <v>0.43785031864326934</v>
      </c>
      <c r="E425" s="7">
        <v>0.43967250874908564</v>
      </c>
      <c r="F425" s="7">
        <v>0.44259141677895925</v>
      </c>
      <c r="G425" s="7">
        <v>0.44421483587784627</v>
      </c>
      <c r="H425" s="7">
        <v>0.440685782407788</v>
      </c>
      <c r="I425" s="7">
        <v>0.43726784569342825</v>
      </c>
      <c r="J425" s="7">
        <v>0.43725776497451158</v>
      </c>
      <c r="K425" s="7">
        <v>0.43796753502845864</v>
      </c>
      <c r="L425" s="7">
        <v>0.43781640951366119</v>
      </c>
      <c r="M425" s="7">
        <v>0.43992755579739684</v>
      </c>
      <c r="N425" s="7">
        <v>0.44255372177103319</v>
      </c>
      <c r="O425" s="7">
        <v>0.44319853363435602</v>
      </c>
      <c r="P425" s="7">
        <v>0.44089438733952091</v>
      </c>
    </row>
    <row r="426" spans="1:16" x14ac:dyDescent="0.3">
      <c r="A426" s="198" t="s">
        <v>376</v>
      </c>
      <c r="B426" s="7">
        <v>0.13593187360842532</v>
      </c>
      <c r="C426" s="7">
        <v>9.1057492137138096E-2</v>
      </c>
      <c r="D426" s="7">
        <v>8.73395017587308E-2</v>
      </c>
      <c r="E426" s="7">
        <v>8.6928601292707075E-2</v>
      </c>
      <c r="F426" s="7">
        <v>8.9991876217904887E-2</v>
      </c>
      <c r="G426" s="7">
        <v>9.0740783333635999E-2</v>
      </c>
      <c r="H426" s="7">
        <v>8.8234712387110475E-2</v>
      </c>
      <c r="I426" s="7">
        <v>8.6303273682850401E-2</v>
      </c>
      <c r="J426" s="7">
        <v>8.522731060173952E-2</v>
      </c>
      <c r="K426" s="7">
        <v>8.4536822100162015E-2</v>
      </c>
      <c r="L426" s="7">
        <v>8.1675322996945424E-2</v>
      </c>
      <c r="M426" s="7">
        <v>8.0700190952962395E-2</v>
      </c>
      <c r="N426" s="7">
        <v>8.4634481746749007E-2</v>
      </c>
      <c r="O426" s="7">
        <v>8.50306568023039E-2</v>
      </c>
      <c r="P426" s="7">
        <v>8.9319548477152413E-2</v>
      </c>
    </row>
    <row r="427" spans="1:16" x14ac:dyDescent="0.3">
      <c r="A427" s="198" t="s">
        <v>377</v>
      </c>
      <c r="B427" s="7">
        <v>1.0228200228570537E-3</v>
      </c>
      <c r="C427" s="7">
        <v>1.1290416169956153E-3</v>
      </c>
      <c r="D427" s="7">
        <v>9.5188183022162985E-4</v>
      </c>
      <c r="E427" s="7">
        <v>9.7392075094843177E-4</v>
      </c>
      <c r="F427" s="7">
        <v>3.226765298868626E-3</v>
      </c>
      <c r="G427" s="7">
        <v>4.5618940852030915E-3</v>
      </c>
      <c r="H427" s="7">
        <v>6.2506762965584221E-3</v>
      </c>
      <c r="I427" s="7">
        <v>7.8563792372768268E-3</v>
      </c>
      <c r="J427" s="7">
        <v>9.5361299037804281E-3</v>
      </c>
      <c r="K427" s="7">
        <v>9.4695542087769313E-3</v>
      </c>
      <c r="L427" s="7">
        <v>1.007163264373241E-2</v>
      </c>
      <c r="M427" s="7">
        <v>1.0290112726275327E-2</v>
      </c>
      <c r="N427" s="7">
        <v>1.0477541610775753E-2</v>
      </c>
      <c r="O427" s="7">
        <v>9.7676319854043143E-3</v>
      </c>
      <c r="P427" s="7">
        <v>1.2031510285201963E-2</v>
      </c>
    </row>
    <row r="428" spans="1:16" x14ac:dyDescent="0.3">
      <c r="A428" s="363" t="s">
        <v>713</v>
      </c>
      <c r="B428" s="361">
        <v>0.17293953574305829</v>
      </c>
      <c r="C428" s="361">
        <v>0.17207164453218163</v>
      </c>
      <c r="D428" s="361">
        <v>0.16844895844875848</v>
      </c>
      <c r="E428" s="361">
        <v>0.16994886970736869</v>
      </c>
      <c r="F428" s="361">
        <v>0.1708190609978136</v>
      </c>
      <c r="G428" s="361">
        <v>0.16836996424489792</v>
      </c>
      <c r="H428" s="361">
        <v>0.1702823979790519</v>
      </c>
      <c r="I428" s="361">
        <v>0.17304739842957967</v>
      </c>
      <c r="J428" s="361">
        <v>0.17208104917346878</v>
      </c>
      <c r="K428" s="361">
        <v>0.16891927674293911</v>
      </c>
      <c r="L428" s="361">
        <v>0.16482795709502016</v>
      </c>
      <c r="M428" s="361">
        <v>0.16162406564949594</v>
      </c>
      <c r="N428" s="361">
        <v>0.16049834530527199</v>
      </c>
      <c r="O428" s="361">
        <v>0.16111061547618175</v>
      </c>
      <c r="P428" s="361">
        <v>0.16898207036894708</v>
      </c>
    </row>
    <row r="431" spans="1:16" x14ac:dyDescent="0.3">
      <c r="A431" s="192" t="s">
        <v>731</v>
      </c>
      <c r="B431" s="192">
        <v>1995</v>
      </c>
      <c r="C431" s="192">
        <v>1996</v>
      </c>
      <c r="D431" s="192">
        <v>1997</v>
      </c>
      <c r="E431" s="192">
        <v>1998</v>
      </c>
      <c r="F431" s="192">
        <v>1999</v>
      </c>
      <c r="G431" s="192">
        <v>2000</v>
      </c>
      <c r="H431" s="192">
        <v>2001</v>
      </c>
      <c r="I431" s="192">
        <v>2002</v>
      </c>
      <c r="J431" s="192">
        <v>2003</v>
      </c>
      <c r="K431" s="192">
        <v>2004</v>
      </c>
      <c r="L431" s="192">
        <v>2005</v>
      </c>
      <c r="M431" s="192">
        <v>2006</v>
      </c>
      <c r="N431" s="192">
        <v>2007</v>
      </c>
      <c r="O431" s="192">
        <v>2008</v>
      </c>
      <c r="P431" s="192">
        <v>2009</v>
      </c>
    </row>
    <row r="432" spans="1:16" x14ac:dyDescent="0.3">
      <c r="A432" s="198" t="s">
        <v>343</v>
      </c>
      <c r="B432" s="7">
        <v>3.9806446548852466E-2</v>
      </c>
      <c r="C432" s="7">
        <v>3.4616690195817042E-2</v>
      </c>
      <c r="D432" s="7">
        <v>4.1942233336400334E-2</v>
      </c>
      <c r="E432" s="7">
        <v>9.2767994052144354E-3</v>
      </c>
      <c r="F432" s="7">
        <v>1.6075123961072323E-2</v>
      </c>
      <c r="G432" s="7">
        <v>2.4217754183502624E-2</v>
      </c>
      <c r="H432" s="7">
        <v>3.2446087618470246E-2</v>
      </c>
      <c r="I432" s="7">
        <v>1.3212424725283112E-2</v>
      </c>
      <c r="J432" s="7">
        <v>3.3767959654806161E-2</v>
      </c>
      <c r="K432" s="7">
        <v>3.3826044115063909E-2</v>
      </c>
      <c r="L432" s="7">
        <v>1.8401487557593552E-2</v>
      </c>
      <c r="M432" s="7">
        <v>1.982139598204595E-2</v>
      </c>
      <c r="N432" s="7">
        <v>1.8904899276004725E-2</v>
      </c>
      <c r="O432" s="7">
        <v>1.5809658030545876E-2</v>
      </c>
      <c r="P432" s="7">
        <v>1.0160482589476171E-2</v>
      </c>
    </row>
    <row r="433" spans="1:16" x14ac:dyDescent="0.3">
      <c r="A433" s="198" t="s">
        <v>344</v>
      </c>
      <c r="B433" s="7">
        <v>0.14492615777706683</v>
      </c>
      <c r="C433" s="7">
        <v>9.4263228689487971E-2</v>
      </c>
      <c r="D433" s="7">
        <v>0.14529380300854411</v>
      </c>
      <c r="E433" s="7">
        <v>-1.0522918740413148E-2</v>
      </c>
      <c r="F433" s="7">
        <v>1.5323039580696841E-2</v>
      </c>
      <c r="G433" s="7">
        <v>6.2066986325035677E-2</v>
      </c>
      <c r="H433" s="7">
        <v>4.6103416940330211E-2</v>
      </c>
      <c r="I433" s="7">
        <v>-3.5266341603354408E-2</v>
      </c>
      <c r="J433" s="7">
        <v>4.2123193564155358E-2</v>
      </c>
      <c r="K433" s="7">
        <v>2.2861810664424075E-2</v>
      </c>
      <c r="L433" s="7">
        <v>4.1517117015845179E-2</v>
      </c>
      <c r="M433" s="7">
        <v>0.10319681541565758</v>
      </c>
      <c r="N433" s="7">
        <v>2.1374515787298973E-2</v>
      </c>
      <c r="O433" s="7">
        <v>2.5377049344237237E-3</v>
      </c>
      <c r="P433" s="7">
        <v>2.0923144714220698E-2</v>
      </c>
    </row>
    <row r="434" spans="1:16" x14ac:dyDescent="0.3">
      <c r="A434" s="198" t="s">
        <v>345</v>
      </c>
      <c r="B434" s="7">
        <v>1.5018588928445093E-2</v>
      </c>
      <c r="C434" s="7">
        <v>1.1229125465680464E-2</v>
      </c>
      <c r="D434" s="7">
        <v>1.4950252179427848E-2</v>
      </c>
      <c r="E434" s="7">
        <v>1.5067456009418114E-3</v>
      </c>
      <c r="F434" s="7">
        <v>8.219784022741013E-3</v>
      </c>
      <c r="G434" s="7">
        <v>1.3112354704970405E-2</v>
      </c>
      <c r="H434" s="7">
        <v>1.5008429524128383E-2</v>
      </c>
      <c r="I434" s="7">
        <v>4.96232604036188E-3</v>
      </c>
      <c r="J434" s="7">
        <v>1.0115436166276024E-2</v>
      </c>
      <c r="K434" s="7">
        <v>1.4090630265515118E-2</v>
      </c>
      <c r="L434" s="7">
        <v>1.0472018505405785E-2</v>
      </c>
      <c r="M434" s="7">
        <v>1.1288293056324823E-2</v>
      </c>
      <c r="N434" s="7">
        <v>1.0285984899975899E-2</v>
      </c>
      <c r="O434" s="7">
        <v>1.1670533759363205E-2</v>
      </c>
      <c r="P434" s="7">
        <v>3.4843979416635121E-3</v>
      </c>
    </row>
    <row r="435" spans="1:16" x14ac:dyDescent="0.3">
      <c r="A435" s="198" t="s">
        <v>346</v>
      </c>
      <c r="B435" s="7">
        <v>3.7008008875246162E-2</v>
      </c>
      <c r="C435" s="7">
        <v>2.5922783205493752E-2</v>
      </c>
      <c r="D435" s="7">
        <v>2.5535222531598935E-2</v>
      </c>
      <c r="E435" s="7">
        <v>8.4444166522169926E-4</v>
      </c>
      <c r="F435" s="7">
        <v>2.0417391981624455E-2</v>
      </c>
      <c r="G435" s="7">
        <v>2.8992295980142094E-2</v>
      </c>
      <c r="H435" s="7">
        <v>2.5311362536731913E-2</v>
      </c>
      <c r="I435" s="7">
        <v>7.7275801215318336E-3</v>
      </c>
      <c r="J435" s="7">
        <v>2.8257115162217709E-3</v>
      </c>
      <c r="K435" s="7">
        <v>1.2079303124812086E-2</v>
      </c>
      <c r="L435" s="7">
        <v>5.5195718948057842E-3</v>
      </c>
      <c r="M435" s="7">
        <v>1.3120023882477527E-2</v>
      </c>
      <c r="N435" s="7">
        <v>5.5182432808710711E-3</v>
      </c>
      <c r="O435" s="7">
        <v>7.9349720869450954E-3</v>
      </c>
      <c r="P435" s="7">
        <v>-1.6171101072733389E-2</v>
      </c>
    </row>
    <row r="436" spans="1:16" x14ac:dyDescent="0.3">
      <c r="A436" s="198" t="s">
        <v>347</v>
      </c>
      <c r="B436" s="7">
        <v>3.9132199593565023E-2</v>
      </c>
      <c r="C436" s="7">
        <v>2.7418016053033321E-2</v>
      </c>
      <c r="D436" s="7">
        <v>3.3087424786363992E-2</v>
      </c>
      <c r="E436" s="7">
        <v>4.1918045195720368E-3</v>
      </c>
      <c r="F436" s="7">
        <v>1.4882491116945982E-2</v>
      </c>
      <c r="G436" s="7">
        <v>1.9108017204367233E-2</v>
      </c>
      <c r="H436" s="7">
        <v>2.4126896069485666E-2</v>
      </c>
      <c r="I436" s="7">
        <v>-1.9191225645622243E-3</v>
      </c>
      <c r="J436" s="7">
        <v>-1.1903123376724623E-3</v>
      </c>
      <c r="K436" s="7">
        <v>5.2359510118762899E-4</v>
      </c>
      <c r="L436" s="7">
        <v>1.4322759731371915E-3</v>
      </c>
      <c r="M436" s="7">
        <v>7.3139411210810558E-4</v>
      </c>
      <c r="N436" s="7">
        <v>-6.7765566832306955E-3</v>
      </c>
      <c r="O436" s="7">
        <v>-8.4982255997148298E-3</v>
      </c>
      <c r="P436" s="7">
        <v>-2.7265122563955042E-2</v>
      </c>
    </row>
    <row r="437" spans="1:16" x14ac:dyDescent="0.3">
      <c r="A437" s="198" t="s">
        <v>348</v>
      </c>
      <c r="B437" s="7">
        <v>7.5443105989781892E-2</v>
      </c>
      <c r="C437" s="7">
        <v>5.0998014634355181E-2</v>
      </c>
      <c r="D437" s="7">
        <v>6.0516673656964955E-2</v>
      </c>
      <c r="E437" s="7">
        <v>-6.8176079910205927E-4</v>
      </c>
      <c r="F437" s="7">
        <v>3.3081555676189228E-2</v>
      </c>
      <c r="G437" s="7">
        <v>4.7428968595490111E-2</v>
      </c>
      <c r="H437" s="7">
        <v>1.1396171400018095E-2</v>
      </c>
      <c r="I437" s="7">
        <v>1.2185991078174092E-3</v>
      </c>
      <c r="J437" s="7">
        <v>-3.2429105557199417E-3</v>
      </c>
      <c r="K437" s="7">
        <v>1.4559681116070878E-2</v>
      </c>
      <c r="L437" s="7">
        <v>1.0593103068180825E-2</v>
      </c>
      <c r="M437" s="7">
        <v>-1.2816239554372989E-2</v>
      </c>
      <c r="N437" s="7">
        <v>-7.2381004435486188E-2</v>
      </c>
      <c r="O437" s="7">
        <v>-0.10795313752850011</v>
      </c>
      <c r="P437" s="7">
        <v>-0.16166325166490131</v>
      </c>
    </row>
    <row r="438" spans="1:16" x14ac:dyDescent="0.3">
      <c r="A438" s="198" t="s">
        <v>349</v>
      </c>
      <c r="B438" s="7">
        <v>1.4348233928113558E-2</v>
      </c>
      <c r="C438" s="7">
        <v>1.7209535478593398E-3</v>
      </c>
      <c r="D438" s="7">
        <v>1.1116633244823542E-2</v>
      </c>
      <c r="E438" s="7">
        <v>-1.9023876579578658E-2</v>
      </c>
      <c r="F438" s="7">
        <v>-1.3690682653597472E-2</v>
      </c>
      <c r="G438" s="7">
        <v>1.7971674299028521E-2</v>
      </c>
      <c r="H438" s="7">
        <v>9.1408039173250452E-3</v>
      </c>
      <c r="I438" s="7">
        <v>-3.402770659174538E-2</v>
      </c>
      <c r="J438" s="7">
        <v>-3.710591437128926E-2</v>
      </c>
      <c r="K438" s="7">
        <v>-3.7414052762954668E-2</v>
      </c>
      <c r="L438" s="7">
        <v>-3.4592124555748081E-2</v>
      </c>
      <c r="M438" s="7">
        <v>-4.2667232753088369E-2</v>
      </c>
      <c r="N438" s="7">
        <v>-5.7466751362309811E-2</v>
      </c>
      <c r="O438" s="7">
        <v>-6.2793280748943969E-2</v>
      </c>
      <c r="P438" s="7">
        <v>-8.6416759500377069E-2</v>
      </c>
    </row>
    <row r="439" spans="1:16" x14ac:dyDescent="0.3">
      <c r="A439" s="198" t="s">
        <v>350</v>
      </c>
      <c r="B439" s="7">
        <v>9.6624142856041491E-3</v>
      </c>
      <c r="C439" s="7">
        <v>2.2397163766748884E-2</v>
      </c>
      <c r="D439" s="7">
        <v>2.9657526659950657E-2</v>
      </c>
      <c r="E439" s="7">
        <v>-9.844842065857869E-3</v>
      </c>
      <c r="F439" s="7">
        <v>-1.2157576444566558E-3</v>
      </c>
      <c r="G439" s="7">
        <v>1.7875454252156166E-2</v>
      </c>
      <c r="H439" s="7">
        <v>1.7945093269225307E-2</v>
      </c>
      <c r="I439" s="7">
        <v>-1.6425040672843304E-2</v>
      </c>
      <c r="J439" s="7">
        <v>1.5011190602734984E-3</v>
      </c>
      <c r="K439" s="7">
        <v>1.2571300154402403E-2</v>
      </c>
      <c r="L439" s="7">
        <v>2.4019248679712973E-2</v>
      </c>
      <c r="M439" s="7">
        <v>1.245074623470567E-2</v>
      </c>
      <c r="N439" s="7">
        <v>-1.1533595218422517E-2</v>
      </c>
      <c r="O439" s="7">
        <v>8.0620900606107639E-3</v>
      </c>
      <c r="P439" s="7">
        <v>-1.9797452287892928E-2</v>
      </c>
    </row>
    <row r="440" spans="1:16" x14ac:dyDescent="0.3">
      <c r="A440" s="198" t="s">
        <v>351</v>
      </c>
      <c r="B440" s="7">
        <v>5.6937640852231908E-2</v>
      </c>
      <c r="C440" s="7">
        <v>5.0059381011893528E-2</v>
      </c>
      <c r="D440" s="7">
        <v>6.341341306758376E-2</v>
      </c>
      <c r="E440" s="7">
        <v>2.0305971801720977E-2</v>
      </c>
      <c r="F440" s="7">
        <v>4.5376681578992654E-2</v>
      </c>
      <c r="G440" s="7">
        <v>4.9018898210812019E-2</v>
      </c>
      <c r="H440" s="7">
        <v>4.1360898199465507E-2</v>
      </c>
      <c r="I440" s="7">
        <v>9.8741500345163827E-3</v>
      </c>
      <c r="J440" s="7">
        <v>1.3029559844310389E-2</v>
      </c>
      <c r="K440" s="7">
        <v>3.1023231245148577E-2</v>
      </c>
      <c r="L440" s="7">
        <v>2.7035191107908304E-2</v>
      </c>
      <c r="M440" s="7">
        <v>3.542343907150098E-2</v>
      </c>
      <c r="N440" s="7">
        <v>3.5703022693362271E-2</v>
      </c>
      <c r="O440" s="7">
        <v>1.4621691554917347E-2</v>
      </c>
      <c r="P440" s="7">
        <v>2.6977123990887071E-3</v>
      </c>
    </row>
    <row r="441" spans="1:16" x14ac:dyDescent="0.3">
      <c r="A441" s="198" t="s">
        <v>352</v>
      </c>
      <c r="B441" s="7">
        <v>7.7814198612736696E-2</v>
      </c>
      <c r="C441" s="7">
        <v>5.1556010374001662E-2</v>
      </c>
      <c r="D441" s="7">
        <v>5.6139357124131449E-2</v>
      </c>
      <c r="E441" s="7">
        <v>1.9937824903321619E-2</v>
      </c>
      <c r="F441" s="7">
        <v>1.4493329733790127E-2</v>
      </c>
      <c r="G441" s="7">
        <v>3.2665052505587697E-2</v>
      </c>
      <c r="H441" s="7">
        <v>2.2302165133758694E-2</v>
      </c>
      <c r="I441" s="7">
        <v>7.7274647831117264E-3</v>
      </c>
      <c r="J441" s="7">
        <v>8.8557034318323645E-3</v>
      </c>
      <c r="K441" s="7">
        <v>2.6009113162796919E-2</v>
      </c>
      <c r="L441" s="7">
        <v>8.1177273744089291E-3</v>
      </c>
      <c r="M441" s="7">
        <v>2.9607067179709529E-2</v>
      </c>
      <c r="N441" s="7">
        <v>3.8264700381658127E-3</v>
      </c>
      <c r="O441" s="7">
        <v>5.1017097620470213E-3</v>
      </c>
      <c r="P441" s="7">
        <v>-5.4112308904223611E-2</v>
      </c>
    </row>
    <row r="442" spans="1:16" x14ac:dyDescent="0.3">
      <c r="A442" s="198" t="s">
        <v>353</v>
      </c>
      <c r="B442" s="7">
        <v>0.12020984415955097</v>
      </c>
      <c r="C442" s="7">
        <v>9.2069940196602085E-2</v>
      </c>
      <c r="D442" s="7">
        <v>0.10746874545566801</v>
      </c>
      <c r="E442" s="7">
        <v>2.9834516830541346E-2</v>
      </c>
      <c r="F442" s="7">
        <v>3.2352257037014498E-2</v>
      </c>
      <c r="G442" s="7">
        <v>4.7370167536902527E-2</v>
      </c>
      <c r="H442" s="7">
        <v>4.5972277572732097E-2</v>
      </c>
      <c r="I442" s="7">
        <v>-6.198036957638333E-2</v>
      </c>
      <c r="J442" s="7">
        <v>-2.8632375936390057E-2</v>
      </c>
      <c r="K442" s="7">
        <v>-4.5939428954693065E-3</v>
      </c>
      <c r="L442" s="7">
        <v>7.5063790193186791E-3</v>
      </c>
      <c r="M442" s="7">
        <v>5.2917951125049899E-2</v>
      </c>
      <c r="N442" s="7">
        <v>4.0814956805921516E-2</v>
      </c>
      <c r="O442" s="7">
        <v>2.3955408358392986E-2</v>
      </c>
      <c r="P442" s="7">
        <v>-4.9341810520510544E-2</v>
      </c>
    </row>
    <row r="443" spans="1:16" x14ac:dyDescent="0.3">
      <c r="A443" s="198" t="s">
        <v>354</v>
      </c>
      <c r="B443" s="7">
        <v>3.5987980779975247E-2</v>
      </c>
      <c r="C443" s="7">
        <v>3.1870963507300964E-3</v>
      </c>
      <c r="D443" s="7">
        <v>9.1236808562066233E-3</v>
      </c>
      <c r="E443" s="7">
        <v>-5.7767286410898191E-2</v>
      </c>
      <c r="F443" s="7">
        <v>-6.3023093491150997E-2</v>
      </c>
      <c r="G443" s="7">
        <v>2.8766376131321228E-2</v>
      </c>
      <c r="H443" s="7">
        <v>-1.2881757231380966E-3</v>
      </c>
      <c r="I443" s="7">
        <v>-5.1793156663358951E-2</v>
      </c>
      <c r="J443" s="7">
        <v>-2.408351048492784E-2</v>
      </c>
      <c r="K443" s="7">
        <v>7.4664424212179982E-3</v>
      </c>
      <c r="L443" s="7">
        <v>-7.5135781612856934E-5</v>
      </c>
      <c r="M443" s="7">
        <v>3.9232899341370225E-2</v>
      </c>
      <c r="N443" s="7">
        <v>-4.6916602134353183E-2</v>
      </c>
      <c r="O443" s="7">
        <v>-5.9541586114181012E-2</v>
      </c>
      <c r="P443" s="7">
        <v>-0.1578288206210243</v>
      </c>
    </row>
    <row r="444" spans="1:16" x14ac:dyDescent="0.3">
      <c r="A444" s="198" t="s">
        <v>355</v>
      </c>
      <c r="B444" s="7">
        <v>1.8126310385836789E-2</v>
      </c>
      <c r="C444" s="7">
        <v>1.0574262541391523E-2</v>
      </c>
      <c r="D444" s="7">
        <v>6.9659949382079303E-3</v>
      </c>
      <c r="E444" s="7">
        <v>-2.1725479256582028E-3</v>
      </c>
      <c r="F444" s="7">
        <v>1.6757710330077133E-3</v>
      </c>
      <c r="G444" s="7">
        <v>1.8576378785219894E-2</v>
      </c>
      <c r="H444" s="7">
        <v>1.3271560872378692E-2</v>
      </c>
      <c r="I444" s="7">
        <v>-1.1732858194081435E-2</v>
      </c>
      <c r="J444" s="7">
        <v>1.5887516992300892E-2</v>
      </c>
      <c r="K444" s="7">
        <v>9.1246125250200958E-3</v>
      </c>
      <c r="L444" s="7">
        <v>6.060567821491422E-3</v>
      </c>
      <c r="M444" s="7">
        <v>1.4060643446260344E-2</v>
      </c>
      <c r="N444" s="7">
        <v>6.9039522062659259E-3</v>
      </c>
      <c r="O444" s="7">
        <v>4.5525603606925919E-3</v>
      </c>
      <c r="P444" s="7">
        <v>-5.9953777058117204E-3</v>
      </c>
    </row>
    <row r="445" spans="1:16" x14ac:dyDescent="0.3">
      <c r="A445" s="198" t="s">
        <v>356</v>
      </c>
      <c r="B445" s="7">
        <v>3.195972862002789E-2</v>
      </c>
      <c r="C445" s="7">
        <v>2.3168508723542067E-2</v>
      </c>
      <c r="D445" s="7">
        <v>2.8354704013657167E-2</v>
      </c>
      <c r="E445" s="7">
        <v>1.5847142402905943E-2</v>
      </c>
      <c r="F445" s="7">
        <v>2.2650046605763609E-2</v>
      </c>
      <c r="G445" s="7">
        <v>4.2963314777317331E-2</v>
      </c>
      <c r="H445" s="7">
        <v>1.6590409136539952E-3</v>
      </c>
      <c r="I445" s="7">
        <v>-8.5996084626791102E-3</v>
      </c>
      <c r="J445" s="7">
        <v>1.1252897017189633E-2</v>
      </c>
      <c r="K445" s="7">
        <v>3.3583856921655213E-2</v>
      </c>
      <c r="L445" s="7">
        <v>2.2804492946520639E-2</v>
      </c>
      <c r="M445" s="7">
        <v>2.9076321142639805E-2</v>
      </c>
      <c r="N445" s="7">
        <v>1.5260347629999661E-2</v>
      </c>
      <c r="O445" s="7">
        <v>1.3992211001478148E-2</v>
      </c>
      <c r="P445" s="7">
        <v>-9.3407486066518653E-3</v>
      </c>
    </row>
    <row r="446" spans="1:16" x14ac:dyDescent="0.3">
      <c r="A446" s="198" t="s">
        <v>357</v>
      </c>
      <c r="B446" s="7">
        <v>1.8727329460697811E-2</v>
      </c>
      <c r="C446" s="7">
        <v>8.3638278056791041E-3</v>
      </c>
      <c r="D446" s="7">
        <v>1.0886046103550569E-2</v>
      </c>
      <c r="E446" s="7">
        <v>3.2035392047634697E-3</v>
      </c>
      <c r="F446" s="7">
        <v>2.1106266218248022E-2</v>
      </c>
      <c r="G446" s="7">
        <v>1.1928490546162383E-2</v>
      </c>
      <c r="H446" s="7">
        <v>2.1600092686336735E-2</v>
      </c>
      <c r="I446" s="7">
        <v>1.1439507854791203E-2</v>
      </c>
      <c r="J446" s="7">
        <v>1.2926172570669917E-2</v>
      </c>
      <c r="K446" s="7">
        <v>1.0692503650363025E-2</v>
      </c>
      <c r="L446" s="7">
        <v>1.9899304756440101E-2</v>
      </c>
      <c r="M446" s="7">
        <v>2.1900958100265891E-2</v>
      </c>
      <c r="N446" s="7">
        <v>1.5357859751103917E-2</v>
      </c>
      <c r="O446" s="7">
        <v>6.7126839424318848E-3</v>
      </c>
      <c r="P446" s="7">
        <v>-6.7220014752315833E-3</v>
      </c>
    </row>
    <row r="447" spans="1:16" x14ac:dyDescent="0.3">
      <c r="A447" s="198" t="s">
        <v>358</v>
      </c>
      <c r="B447" s="7">
        <v>2.326623640267202E-2</v>
      </c>
      <c r="C447" s="7">
        <v>1.8577347784169109E-2</v>
      </c>
      <c r="D447" s="7">
        <v>2.2404736598060047E-2</v>
      </c>
      <c r="E447" s="7">
        <v>7.3201408601016428E-3</v>
      </c>
      <c r="F447" s="7">
        <v>1.7631024963925525E-2</v>
      </c>
      <c r="G447" s="7">
        <v>3.481081306590101E-2</v>
      </c>
      <c r="H447" s="7">
        <v>3.0668103927010547E-2</v>
      </c>
      <c r="I447" s="7">
        <v>1.4946590623808492E-2</v>
      </c>
      <c r="J447" s="7">
        <v>1.3840143578630438E-2</v>
      </c>
      <c r="K447" s="7">
        <v>2.1493995531179255E-2</v>
      </c>
      <c r="L447" s="7">
        <v>2.8029757488706179E-2</v>
      </c>
      <c r="M447" s="7">
        <v>2.2896789367939235E-2</v>
      </c>
      <c r="N447" s="7">
        <v>7.8278489829848672E-3</v>
      </c>
      <c r="O447" s="7">
        <v>1.6013435717237769E-2</v>
      </c>
      <c r="P447" s="7">
        <v>-6.1854338194300019E-3</v>
      </c>
    </row>
    <row r="448" spans="1:16" x14ac:dyDescent="0.3">
      <c r="A448" s="198" t="s">
        <v>359</v>
      </c>
      <c r="B448" s="7">
        <v>9.9624811639323178E-4</v>
      </c>
      <c r="C448" s="7">
        <v>4.2413317519049144E-4</v>
      </c>
      <c r="D448" s="7">
        <v>1.3558288107230248E-3</v>
      </c>
      <c r="E448" s="7">
        <v>5.4312377100830783E-4</v>
      </c>
      <c r="F448" s="7">
        <v>7.2828296551636631E-4</v>
      </c>
      <c r="G448" s="7">
        <v>6.3289743627191019E-4</v>
      </c>
      <c r="H448" s="7">
        <v>-2.694355176032213E-4</v>
      </c>
      <c r="I448" s="7">
        <v>-1.0487328296012264E-3</v>
      </c>
      <c r="J448" s="7">
        <v>-3.3330844580074255E-4</v>
      </c>
      <c r="K448" s="7">
        <v>-1.6884595669077243E-3</v>
      </c>
      <c r="L448" s="7">
        <v>-5.9388836171798726E-4</v>
      </c>
      <c r="M448" s="7">
        <v>2.3858153100637895E-4</v>
      </c>
      <c r="N448" s="7">
        <v>-9.0117984215251959E-4</v>
      </c>
      <c r="O448" s="7">
        <v>-1.20160160343804E-3</v>
      </c>
      <c r="P448" s="7">
        <v>-2.1056969906526287E-3</v>
      </c>
    </row>
    <row r="449" spans="1:16" x14ac:dyDescent="0.3">
      <c r="A449" s="198" t="s">
        <v>360</v>
      </c>
      <c r="B449" s="7">
        <v>2.0072745436100465E-4</v>
      </c>
      <c r="C449" s="7">
        <v>-1.4896785893889322E-4</v>
      </c>
      <c r="D449" s="7">
        <v>3.2862049346872265E-4</v>
      </c>
      <c r="E449" s="7">
        <v>1.2345146463194415E-4</v>
      </c>
      <c r="F449" s="7">
        <v>4.437915830468549E-4</v>
      </c>
      <c r="G449" s="7">
        <v>2.7293551500541589E-4</v>
      </c>
      <c r="H449" s="7">
        <v>3.4811231920423496E-4</v>
      </c>
      <c r="I449" s="7">
        <v>2.6341616277743705E-5</v>
      </c>
      <c r="J449" s="7">
        <v>-5.1335995839228193E-5</v>
      </c>
      <c r="K449" s="7">
        <v>-2.0292513825069224E-4</v>
      </c>
      <c r="L449" s="7">
        <v>2.0208833289227384E-4</v>
      </c>
      <c r="M449" s="7">
        <v>3.465351793535172E-4</v>
      </c>
      <c r="N449" s="7">
        <v>9.6058388601807021E-4</v>
      </c>
      <c r="O449" s="7">
        <v>1.1973075229034687E-3</v>
      </c>
      <c r="P449" s="7">
        <v>1.0350447943260576E-3</v>
      </c>
    </row>
    <row r="450" spans="1:16" x14ac:dyDescent="0.3">
      <c r="A450" s="198" t="s">
        <v>361</v>
      </c>
      <c r="B450" s="7">
        <v>4.8102998787307762E-3</v>
      </c>
      <c r="C450" s="7">
        <v>2.3929746013658833E-3</v>
      </c>
      <c r="D450" s="7">
        <v>3.1142324982446606E-3</v>
      </c>
      <c r="E450" s="7">
        <v>1.5004391254643849E-3</v>
      </c>
      <c r="F450" s="7">
        <v>2.8785617029874824E-3</v>
      </c>
      <c r="G450" s="7">
        <v>6.5216083395603442E-3</v>
      </c>
      <c r="H450" s="7">
        <v>6.3916783641642791E-3</v>
      </c>
      <c r="I450" s="7">
        <v>-4.7556071161182798E-4</v>
      </c>
      <c r="J450" s="7">
        <v>1.9768712603733911E-3</v>
      </c>
      <c r="K450" s="7">
        <v>4.2401908940630263E-3</v>
      </c>
      <c r="L450" s="7">
        <v>3.1622262651984615E-3</v>
      </c>
      <c r="M450" s="7">
        <v>5.4173790522878372E-3</v>
      </c>
      <c r="N450" s="7">
        <v>4.6137815156186918E-3</v>
      </c>
      <c r="O450" s="7">
        <v>4.953710498287375E-3</v>
      </c>
      <c r="P450" s="7">
        <v>-4.1175967965337776E-3</v>
      </c>
    </row>
    <row r="451" spans="1:16" x14ac:dyDescent="0.3">
      <c r="A451" s="198" t="s">
        <v>362</v>
      </c>
      <c r="B451" s="7">
        <v>2.1671426326427642E-2</v>
      </c>
      <c r="C451" s="7">
        <v>1.5368793493944032E-2</v>
      </c>
      <c r="D451" s="7">
        <v>1.7614403667883399E-2</v>
      </c>
      <c r="E451" s="7">
        <v>7.6430350349353925E-3</v>
      </c>
      <c r="F451" s="7">
        <v>1.0562158065515002E-2</v>
      </c>
      <c r="G451" s="7">
        <v>1.6008740199098148E-2</v>
      </c>
      <c r="H451" s="7">
        <v>7.2432819600704579E-3</v>
      </c>
      <c r="I451" s="7">
        <v>9.6696646776557691E-4</v>
      </c>
      <c r="J451" s="7">
        <v>3.5568537305010403E-3</v>
      </c>
      <c r="K451" s="7">
        <v>2.2383440684109767E-3</v>
      </c>
      <c r="L451" s="7">
        <v>3.8964619901069759E-3</v>
      </c>
      <c r="M451" s="7">
        <v>5.195678507696852E-3</v>
      </c>
      <c r="N451" s="7">
        <v>3.923266504628535E-3</v>
      </c>
      <c r="O451" s="7">
        <v>8.0475255310259054E-3</v>
      </c>
      <c r="P451" s="7">
        <v>-2.1458011259934246E-3</v>
      </c>
    </row>
    <row r="452" spans="1:16" x14ac:dyDescent="0.3">
      <c r="A452" s="198" t="s">
        <v>363</v>
      </c>
      <c r="B452" s="7">
        <v>8.2155065959613836E-3</v>
      </c>
      <c r="C452" s="7">
        <v>4.7838190385258812E-3</v>
      </c>
      <c r="D452" s="7">
        <v>6.4362233278035244E-3</v>
      </c>
      <c r="E452" s="7">
        <v>2.6383681892997285E-3</v>
      </c>
      <c r="F452" s="7">
        <v>5.1642866578488957E-3</v>
      </c>
      <c r="G452" s="7">
        <v>1.0710865249582027E-2</v>
      </c>
      <c r="H452" s="7">
        <v>9.8485873579017905E-3</v>
      </c>
      <c r="I452" s="7">
        <v>1.5008944423482583E-3</v>
      </c>
      <c r="J452" s="7">
        <v>3.8979217714972731E-3</v>
      </c>
      <c r="K452" s="7">
        <v>6.1302976589895407E-3</v>
      </c>
      <c r="L452" s="7">
        <v>4.4980013756692749E-3</v>
      </c>
      <c r="M452" s="7">
        <v>6.6917030562672923E-3</v>
      </c>
      <c r="N452" s="7">
        <v>5.4425175554355726E-3</v>
      </c>
      <c r="O452" s="7">
        <v>4.8302828472750331E-3</v>
      </c>
      <c r="P452" s="7">
        <v>-7.41128990872675E-4</v>
      </c>
    </row>
    <row r="453" spans="1:16" x14ac:dyDescent="0.3">
      <c r="A453" s="198" t="s">
        <v>364</v>
      </c>
      <c r="B453" s="7">
        <v>-1.4589121778786507E-4</v>
      </c>
      <c r="C453" s="7">
        <v>-2.0737488320897337E-4</v>
      </c>
      <c r="D453" s="7">
        <v>1.446685483487721E-4</v>
      </c>
      <c r="E453" s="7">
        <v>-3.572996584286368E-4</v>
      </c>
      <c r="F453" s="7">
        <v>6.5498193871671765E-4</v>
      </c>
      <c r="G453" s="7">
        <v>2.0955879814969908E-3</v>
      </c>
      <c r="H453" s="7">
        <v>2.9118973596105832E-3</v>
      </c>
      <c r="I453" s="7">
        <v>6.2332493679630012E-4</v>
      </c>
      <c r="J453" s="7">
        <v>7.0168289887248265E-4</v>
      </c>
      <c r="K453" s="7">
        <v>5.359206216678118E-4</v>
      </c>
      <c r="L453" s="7">
        <v>4.919458570455678E-4</v>
      </c>
      <c r="M453" s="7">
        <v>6.475599403373204E-4</v>
      </c>
      <c r="N453" s="7">
        <v>2.8567553212373992E-4</v>
      </c>
      <c r="O453" s="7">
        <v>2.3288616823906658E-4</v>
      </c>
      <c r="P453" s="7">
        <v>4.1241120923397309E-4</v>
      </c>
    </row>
    <row r="454" spans="1:16" x14ac:dyDescent="0.3">
      <c r="A454" s="198" t="s">
        <v>365</v>
      </c>
      <c r="B454" s="7">
        <v>1.399853187795113E-2</v>
      </c>
      <c r="C454" s="7">
        <v>1.0176833024630351E-2</v>
      </c>
      <c r="D454" s="7">
        <v>1.2536329641196792E-2</v>
      </c>
      <c r="E454" s="7">
        <v>4.30214531254968E-3</v>
      </c>
      <c r="F454" s="7">
        <v>5.3483679204196326E-3</v>
      </c>
      <c r="G454" s="7">
        <v>6.5543381227175547E-3</v>
      </c>
      <c r="H454" s="7">
        <v>5.3783824355392081E-3</v>
      </c>
      <c r="I454" s="7">
        <v>1.9515962711634627E-3</v>
      </c>
      <c r="J454" s="7">
        <v>2.7197909056981668E-3</v>
      </c>
      <c r="K454" s="7">
        <v>4.730984658814206E-3</v>
      </c>
      <c r="L454" s="7">
        <v>3.9579701352382918E-3</v>
      </c>
      <c r="M454" s="7">
        <v>6.3115170294607307E-3</v>
      </c>
      <c r="N454" s="7">
        <v>3.4406262161477382E-3</v>
      </c>
      <c r="O454" s="7">
        <v>2.8761249209255206E-3</v>
      </c>
      <c r="P454" s="7">
        <v>2.4113759003098641E-4</v>
      </c>
    </row>
    <row r="455" spans="1:16" x14ac:dyDescent="0.3">
      <c r="A455" s="198" t="s">
        <v>366</v>
      </c>
      <c r="B455" s="7">
        <v>4.320323072050123E-2</v>
      </c>
      <c r="C455" s="7">
        <v>3.4450127079553382E-2</v>
      </c>
      <c r="D455" s="7">
        <v>3.3535203070921914E-2</v>
      </c>
      <c r="E455" s="7">
        <v>1.3131889748329966E-2</v>
      </c>
      <c r="F455" s="7">
        <v>2.7919145462781503E-2</v>
      </c>
      <c r="G455" s="7">
        <v>4.1024487927804686E-2</v>
      </c>
      <c r="H455" s="7">
        <v>8.4669191831558049E-2</v>
      </c>
      <c r="I455" s="7">
        <v>3.0774056742528498E-3</v>
      </c>
      <c r="J455" s="7">
        <v>3.4888292377900009E-3</v>
      </c>
      <c r="K455" s="7">
        <v>2.9639888705386475E-3</v>
      </c>
      <c r="L455" s="7">
        <v>3.599625678616155E-3</v>
      </c>
      <c r="M455" s="7">
        <v>5.0665742985764782E-2</v>
      </c>
      <c r="N455" s="7">
        <v>1.4308799030149516E-3</v>
      </c>
      <c r="O455" s="7">
        <v>8.6119506496782169E-2</v>
      </c>
      <c r="P455" s="7">
        <v>8.6844348732017448E-2</v>
      </c>
    </row>
    <row r="456" spans="1:16" x14ac:dyDescent="0.3">
      <c r="A456" s="198" t="s">
        <v>367</v>
      </c>
      <c r="B456" s="7">
        <v>3.1032243349323895E-3</v>
      </c>
      <c r="C456" s="7">
        <v>2.1245645834738853E-3</v>
      </c>
      <c r="D456" s="7">
        <v>2.5850705351703157E-3</v>
      </c>
      <c r="E456" s="7">
        <v>8.0913887910022788E-4</v>
      </c>
      <c r="F456" s="7">
        <v>2.3436047159025035E-3</v>
      </c>
      <c r="G456" s="7">
        <v>4.759184665233702E-3</v>
      </c>
      <c r="H456" s="7">
        <v>1.0872926861949048E-2</v>
      </c>
      <c r="I456" s="7">
        <v>-4.4423394440304637E-4</v>
      </c>
      <c r="J456" s="7">
        <v>1.2555125044372616E-3</v>
      </c>
      <c r="K456" s="7">
        <v>4.7027184204413908E-4</v>
      </c>
      <c r="L456" s="7">
        <v>1.191508687522141E-3</v>
      </c>
      <c r="M456" s="7">
        <v>3.50381933999573E-3</v>
      </c>
      <c r="N456" s="7">
        <v>1.0309466286302909E-3</v>
      </c>
      <c r="O456" s="7">
        <v>2.9778729316886779E-3</v>
      </c>
      <c r="P456" s="7">
        <v>5.9187937938292982E-4</v>
      </c>
    </row>
    <row r="457" spans="1:16" x14ac:dyDescent="0.3">
      <c r="A457" s="198" t="s">
        <v>368</v>
      </c>
      <c r="B457" s="7">
        <v>2.2844429341440171E-2</v>
      </c>
      <c r="C457" s="7">
        <v>1.5631051792266138E-2</v>
      </c>
      <c r="D457" s="7">
        <v>2.9862968025242291E-2</v>
      </c>
      <c r="E457" s="7">
        <v>1.2259844509753592E-2</v>
      </c>
      <c r="F457" s="7">
        <v>1.2338783661043004E-2</v>
      </c>
      <c r="G457" s="7">
        <v>1.1534383792643545E-2</v>
      </c>
      <c r="H457" s="7">
        <v>3.0505284447352746E-2</v>
      </c>
      <c r="I457" s="7">
        <v>4.8866893835347027E-3</v>
      </c>
      <c r="J457" s="7">
        <v>4.3578986723319824E-3</v>
      </c>
      <c r="K457" s="7">
        <v>5.4284573559995157E-3</v>
      </c>
      <c r="L457" s="7">
        <v>5.8170289181667719E-3</v>
      </c>
      <c r="M457" s="7">
        <v>9.7679045495395501E-3</v>
      </c>
      <c r="N457" s="7">
        <v>5.8814813940286882E-3</v>
      </c>
      <c r="O457" s="7">
        <v>1.0246379983008607E-2</v>
      </c>
      <c r="P457" s="7">
        <v>1.9734244893533683E-3</v>
      </c>
    </row>
    <row r="458" spans="1:16" x14ac:dyDescent="0.3">
      <c r="A458" s="198" t="s">
        <v>369</v>
      </c>
      <c r="B458" s="7">
        <v>1.1057850769560624E-3</v>
      </c>
      <c r="C458" s="7">
        <v>9.4885514392417029E-4</v>
      </c>
      <c r="D458" s="7">
        <v>1.2396105428931219E-3</v>
      </c>
      <c r="E458" s="7">
        <v>7.4444408481849124E-4</v>
      </c>
      <c r="F458" s="7">
        <v>1.4685834763999532E-3</v>
      </c>
      <c r="G458" s="7">
        <v>2.0441730699772512E-3</v>
      </c>
      <c r="H458" s="7">
        <v>3.2325119339692335E-3</v>
      </c>
      <c r="I458" s="7">
        <v>-5.0682504852750127E-3</v>
      </c>
      <c r="J458" s="7">
        <v>4.3111420964910284E-4</v>
      </c>
      <c r="K458" s="7">
        <v>9.1695609420924069E-4</v>
      </c>
      <c r="L458" s="7">
        <v>5.7035233191500697E-4</v>
      </c>
      <c r="M458" s="7">
        <v>7.0879837266906907E-4</v>
      </c>
      <c r="N458" s="7">
        <v>5.4483973055363785E-4</v>
      </c>
      <c r="O458" s="7">
        <v>9.5653437877866857E-4</v>
      </c>
      <c r="P458" s="7">
        <v>6.4558166854359396E-4</v>
      </c>
    </row>
    <row r="459" spans="1:16" x14ac:dyDescent="0.3">
      <c r="A459" s="198" t="s">
        <v>370</v>
      </c>
      <c r="B459" s="7">
        <v>1.8628940902411898E-4</v>
      </c>
      <c r="C459" s="7">
        <v>9.1123127270076803E-5</v>
      </c>
      <c r="D459" s="7">
        <v>7.5427882091463777E-5</v>
      </c>
      <c r="E459" s="7">
        <v>-1.4400616429060148E-5</v>
      </c>
      <c r="F459" s="7">
        <v>8.229749543927034E-5</v>
      </c>
      <c r="G459" s="7">
        <v>3.9379124408040058E-4</v>
      </c>
      <c r="H459" s="7">
        <v>9.0939436355037351E-4</v>
      </c>
      <c r="I459" s="7">
        <v>-7.5245682262645086E-3</v>
      </c>
      <c r="J459" s="7">
        <v>-4.2744261635084451E-3</v>
      </c>
      <c r="K459" s="7">
        <v>8.4999260324496406E-5</v>
      </c>
      <c r="L459" s="7">
        <v>9.8334823516231455E-5</v>
      </c>
      <c r="M459" s="7">
        <v>1.3797126261373458E-4</v>
      </c>
      <c r="N459" s="7">
        <v>8.3843178555664249E-5</v>
      </c>
      <c r="O459" s="7">
        <v>6.4428414414132839E-4</v>
      </c>
      <c r="P459" s="7">
        <v>1.2264529642908699E-3</v>
      </c>
    </row>
    <row r="460" spans="1:16" x14ac:dyDescent="0.3">
      <c r="A460" s="198" t="s">
        <v>371</v>
      </c>
      <c r="B460" s="7">
        <v>3.55572466866178E-5</v>
      </c>
      <c r="C460" s="7">
        <v>2.9190752657680599E-5</v>
      </c>
      <c r="D460" s="7">
        <v>1.9879281529659025E-5</v>
      </c>
      <c r="E460" s="7">
        <v>1.4105622407877741E-5</v>
      </c>
      <c r="F460" s="7">
        <v>8.6468077002134716E-5</v>
      </c>
      <c r="G460" s="7">
        <v>2.1614014475806858E-5</v>
      </c>
      <c r="H460" s="7">
        <v>7.1100880241272579E-6</v>
      </c>
      <c r="I460" s="7">
        <v>7.4796958816461179E-6</v>
      </c>
      <c r="J460" s="7">
        <v>2.0296672084406522E-6</v>
      </c>
      <c r="K460" s="7">
        <v>9.1569036788632786E-6</v>
      </c>
      <c r="L460" s="7">
        <v>2.6108742903649806E-5</v>
      </c>
      <c r="M460" s="7">
        <v>3.0340352036303263E-5</v>
      </c>
      <c r="N460" s="7">
        <v>2.039824756142603E-5</v>
      </c>
      <c r="O460" s="7">
        <v>7.3225889213110335E-5</v>
      </c>
      <c r="P460" s="7">
        <v>-2.8778440691593814E-5</v>
      </c>
    </row>
    <row r="461" spans="1:16" x14ac:dyDescent="0.3">
      <c r="A461" s="198" t="s">
        <v>372</v>
      </c>
      <c r="B461" s="7">
        <v>1.1964287316454426E-3</v>
      </c>
      <c r="C461" s="7">
        <v>8.3160217477739598E-4</v>
      </c>
      <c r="D461" s="7">
        <v>3.3847710947051517E-3</v>
      </c>
      <c r="E461" s="7">
        <v>5.7617889153496347E-4</v>
      </c>
      <c r="F461" s="7">
        <v>3.1079738205755606E-3</v>
      </c>
      <c r="G461" s="7">
        <v>2.1995063936603304E-3</v>
      </c>
      <c r="H461" s="7">
        <v>2.2211587023244217E-3</v>
      </c>
      <c r="I461" s="7">
        <v>4.6328913677662499E-4</v>
      </c>
      <c r="J461" s="7">
        <v>3.827049793333797E-3</v>
      </c>
      <c r="K461" s="7">
        <v>3.2723048332935715E-3</v>
      </c>
      <c r="L461" s="7">
        <v>2.82669028048174E-3</v>
      </c>
      <c r="M461" s="7">
        <v>3.3238445248807004E-3</v>
      </c>
      <c r="N461" s="7">
        <v>1.9278144414444816E-3</v>
      </c>
      <c r="O461" s="7">
        <v>1.8645768734935769E-2</v>
      </c>
      <c r="P461" s="7">
        <v>7.4378011898418245E-3</v>
      </c>
    </row>
    <row r="462" spans="1:16" x14ac:dyDescent="0.3">
      <c r="A462" s="198" t="s">
        <v>373</v>
      </c>
      <c r="B462" s="7">
        <v>-6.6687939792214358E-3</v>
      </c>
      <c r="C462" s="7">
        <v>-6.8906730866980827E-3</v>
      </c>
      <c r="D462" s="7">
        <v>-5.6799829383106931E-3</v>
      </c>
      <c r="E462" s="7">
        <v>-7.2323360613766275E-3</v>
      </c>
      <c r="F462" s="7">
        <v>-6.1148286783540206E-3</v>
      </c>
      <c r="G462" s="7">
        <v>-5.3561165321563868E-3</v>
      </c>
      <c r="H462" s="7">
        <v>-3.8007332944622442E-3</v>
      </c>
      <c r="I462" s="7">
        <v>-5.6747825124876311E-3</v>
      </c>
      <c r="J462" s="7">
        <v>-4.8534866989431609E-3</v>
      </c>
      <c r="K462" s="7">
        <v>-4.6762147058364992E-3</v>
      </c>
      <c r="L462" s="7">
        <v>-4.558338326465761E-3</v>
      </c>
      <c r="M462" s="7">
        <v>-4.5375275442187711E-3</v>
      </c>
      <c r="N462" s="7">
        <v>-5.3082216326086635E-3</v>
      </c>
      <c r="O462" s="7">
        <v>-5.5448368927408006E-3</v>
      </c>
      <c r="P462" s="7">
        <v>-3.9225799369473988E-3</v>
      </c>
    </row>
    <row r="463" spans="1:16" x14ac:dyDescent="0.3">
      <c r="A463" s="198" t="s">
        <v>374</v>
      </c>
      <c r="B463" s="7">
        <v>2.144403809132422E-5</v>
      </c>
      <c r="C463" s="7">
        <v>1.8730226585082882E-5</v>
      </c>
      <c r="D463" s="7">
        <v>1.3231663407411775E-5</v>
      </c>
      <c r="E463" s="7">
        <v>4.7995349899211493E-6</v>
      </c>
      <c r="F463" s="7">
        <v>3.0446684471332545E-5</v>
      </c>
      <c r="G463" s="7">
        <v>1.098827169556429E-5</v>
      </c>
      <c r="H463" s="7">
        <v>2.5728856619887022E-5</v>
      </c>
      <c r="I463" s="7">
        <v>1.3380636827243842E-5</v>
      </c>
      <c r="J463" s="7">
        <v>4.5051584021322351E-5</v>
      </c>
      <c r="K463" s="7">
        <v>2.2482478983885478E-6</v>
      </c>
      <c r="L463" s="7">
        <v>8.7251952708953688E-5</v>
      </c>
      <c r="M463" s="7">
        <v>-2.615975302391741E-5</v>
      </c>
      <c r="N463" s="7">
        <v>8.2697010197483504E-6</v>
      </c>
      <c r="O463" s="7">
        <v>1.5833949800231638E-5</v>
      </c>
      <c r="P463" s="7">
        <v>4.7541740478130375E-5</v>
      </c>
    </row>
    <row r="464" spans="1:16" x14ac:dyDescent="0.3">
      <c r="A464" s="198" t="s">
        <v>375</v>
      </c>
      <c r="B464" s="7">
        <v>5.3562509588672059E-6</v>
      </c>
      <c r="C464" s="7">
        <v>8.4288760006498778E-7</v>
      </c>
      <c r="D464" s="7">
        <v>3.8747967314264902E-6</v>
      </c>
      <c r="E464" s="7">
        <v>4.4269893972109592E-6</v>
      </c>
      <c r="F464" s="7">
        <v>1.4845034186084089E-5</v>
      </c>
      <c r="G464" s="7">
        <v>2.0269244774470538E-5</v>
      </c>
      <c r="H464" s="7">
        <v>1.2951043297292982E-5</v>
      </c>
      <c r="I464" s="7">
        <v>-3.1727632790426594E-5</v>
      </c>
      <c r="J464" s="7">
        <v>1.9634547384056006E-5</v>
      </c>
      <c r="K464" s="7">
        <v>1.5997263037852878E-5</v>
      </c>
      <c r="L464" s="7">
        <v>1.0177684924305919E-5</v>
      </c>
      <c r="M464" s="7">
        <v>1.965940194824921E-5</v>
      </c>
      <c r="N464" s="7">
        <v>1.4489386545164095E-5</v>
      </c>
      <c r="O464" s="7">
        <v>2.3448960211648786E-5</v>
      </c>
      <c r="P464" s="7">
        <v>-9.5029318540991975E-6</v>
      </c>
    </row>
    <row r="465" spans="1:16" x14ac:dyDescent="0.3">
      <c r="A465" s="198" t="s">
        <v>376</v>
      </c>
      <c r="B465" s="7">
        <v>-9.0127726393938006E-3</v>
      </c>
      <c r="C465" s="7">
        <v>-1.0629458350807685E-2</v>
      </c>
      <c r="D465" s="7">
        <v>-8.8486717363195928E-3</v>
      </c>
      <c r="E465" s="7">
        <v>-1.3448818323945873E-2</v>
      </c>
      <c r="F465" s="7">
        <v>-8.9460391637550159E-3</v>
      </c>
      <c r="G465" s="7">
        <v>-4.7934319044171149E-3</v>
      </c>
      <c r="H465" s="7">
        <v>-1.6249396890407504E-3</v>
      </c>
      <c r="I465" s="7">
        <v>-2.2020738024543162E-3</v>
      </c>
      <c r="J465" s="7">
        <v>-1.8956770408739025E-3</v>
      </c>
      <c r="K465" s="7">
        <v>-1.785715673228679E-3</v>
      </c>
      <c r="L465" s="7">
        <v>-1.8879388774512668E-3</v>
      </c>
      <c r="M465" s="7">
        <v>-1.7953987374448959E-3</v>
      </c>
      <c r="N465" s="7">
        <v>-2.4802205711734492E-3</v>
      </c>
      <c r="O465" s="7">
        <v>-3.4486484667370812E-3</v>
      </c>
      <c r="P465" s="7">
        <v>-2.0721433092937003E-3</v>
      </c>
    </row>
    <row r="466" spans="1:16" x14ac:dyDescent="0.3">
      <c r="A466" s="198" t="s">
        <v>377</v>
      </c>
      <c r="B466" s="7">
        <v>7.8533512431359215E-5</v>
      </c>
      <c r="C466" s="7">
        <v>9.8145826149538743E-5</v>
      </c>
      <c r="D466" s="7">
        <v>9.5882484616684067E-6</v>
      </c>
      <c r="E466" s="7">
        <v>-7.8213615932568815E-5</v>
      </c>
      <c r="F466" s="7">
        <v>-2.4115161283946161E-5</v>
      </c>
      <c r="G466" s="7">
        <v>-3.631893686050125E-6</v>
      </c>
      <c r="H466" s="7">
        <v>-5.0892308701561797E-5</v>
      </c>
      <c r="I466" s="7">
        <v>-2.2539143199814182E-4</v>
      </c>
      <c r="J466" s="7">
        <v>-2.681430771119126E-4</v>
      </c>
      <c r="K466" s="7">
        <v>6.3989856478527992E-5</v>
      </c>
      <c r="L466" s="7">
        <v>4.7633349046714305E-5</v>
      </c>
      <c r="M466" s="7">
        <v>1.5237584902465407E-3</v>
      </c>
      <c r="N466" s="7">
        <v>9.9034558141856705E-4</v>
      </c>
      <c r="O466" s="7">
        <v>9.393292444326495E-4</v>
      </c>
      <c r="P466" s="7">
        <v>8.6076099648602631E-4</v>
      </c>
    </row>
    <row r="467" spans="1:16" x14ac:dyDescent="0.3">
      <c r="A467" s="363" t="s">
        <v>713</v>
      </c>
      <c r="B467" s="361">
        <v>8.7571553013622554E-3</v>
      </c>
      <c r="C467" s="361">
        <v>5.6288467483054843E-3</v>
      </c>
      <c r="D467" s="361">
        <v>7.7816635933860949E-3</v>
      </c>
      <c r="E467" s="361">
        <v>2.1314499653195365E-4</v>
      </c>
      <c r="F467" s="361">
        <v>3.7443577780239103E-3</v>
      </c>
      <c r="G467" s="361">
        <v>8.0041127161638147E-3</v>
      </c>
      <c r="H467" s="361">
        <v>6.2157574254167146E-3</v>
      </c>
      <c r="I467" s="361">
        <v>-9.9595569545384184E-4</v>
      </c>
      <c r="J467" s="361">
        <v>2.6849311377027786E-3</v>
      </c>
      <c r="K467" s="361">
        <v>4.7282126542754063E-3</v>
      </c>
      <c r="L467" s="361">
        <v>4.0625223610602015E-3</v>
      </c>
      <c r="M467" s="361">
        <v>5.9791634634886841E-3</v>
      </c>
      <c r="N467" s="361">
        <v>2.682764645685249E-3</v>
      </c>
      <c r="O467" s="361">
        <v>2.8952663809720461E-3</v>
      </c>
      <c r="P467" s="361">
        <v>-2.768680825258879E-3</v>
      </c>
    </row>
    <row r="475" spans="1:16" s="315" customFormat="1" x14ac:dyDescent="0.3">
      <c r="A475" s="192" t="s">
        <v>732</v>
      </c>
      <c r="B475" s="192">
        <v>1995</v>
      </c>
      <c r="C475" s="192">
        <v>1996</v>
      </c>
      <c r="D475" s="192">
        <v>1997</v>
      </c>
      <c r="E475" s="192">
        <v>1998</v>
      </c>
      <c r="F475" s="192">
        <v>1999</v>
      </c>
      <c r="G475" s="192">
        <v>2000</v>
      </c>
      <c r="H475" s="192">
        <v>2001</v>
      </c>
      <c r="I475" s="192">
        <v>2002</v>
      </c>
      <c r="J475" s="192">
        <v>2003</v>
      </c>
      <c r="K475" s="192">
        <v>2004</v>
      </c>
      <c r="L475" s="192">
        <v>2005</v>
      </c>
      <c r="M475" s="192">
        <v>2006</v>
      </c>
      <c r="N475" s="192">
        <v>2007</v>
      </c>
      <c r="O475" s="192">
        <v>2008</v>
      </c>
      <c r="P475" s="192">
        <v>2009</v>
      </c>
    </row>
    <row r="476" spans="1:16" s="315" customFormat="1" x14ac:dyDescent="0.3">
      <c r="A476" s="198" t="s">
        <v>343</v>
      </c>
      <c r="B476" s="7">
        <v>748525.18449999997</v>
      </c>
      <c r="C476" s="7">
        <v>763287.04949999996</v>
      </c>
      <c r="D476" s="7">
        <v>770336.12250000006</v>
      </c>
      <c r="E476" s="7">
        <v>811036.21649999998</v>
      </c>
      <c r="F476" s="7">
        <v>829790.04590000003</v>
      </c>
      <c r="G476" s="7">
        <v>822865.76910000003</v>
      </c>
      <c r="H476" s="7">
        <v>825028.43160000001</v>
      </c>
      <c r="I476" s="7">
        <v>854006.33470000001</v>
      </c>
      <c r="J476" s="7">
        <v>851658.47199999995</v>
      </c>
      <c r="K476" s="7">
        <v>859315.96440000006</v>
      </c>
      <c r="L476" s="7">
        <v>869780.61320000002</v>
      </c>
      <c r="M476" s="7">
        <v>881620.62509999995</v>
      </c>
      <c r="N476" s="7">
        <v>885511.03590000002</v>
      </c>
      <c r="O476" s="7">
        <v>934301.625</v>
      </c>
      <c r="P476" s="7">
        <v>964691.98190000001</v>
      </c>
    </row>
    <row r="477" spans="1:16" s="315" customFormat="1" x14ac:dyDescent="0.3">
      <c r="A477" s="198" t="s">
        <v>344</v>
      </c>
      <c r="B477" s="7">
        <v>41789.687299999998</v>
      </c>
      <c r="C477" s="7">
        <v>40774.553630000002</v>
      </c>
      <c r="D477" s="7">
        <v>35760.868699999999</v>
      </c>
      <c r="E477" s="7">
        <v>32802.322959999998</v>
      </c>
      <c r="F477" s="7">
        <v>37641.00965</v>
      </c>
      <c r="G477" s="7">
        <v>48407.977469999998</v>
      </c>
      <c r="H477" s="7">
        <v>46807.61795</v>
      </c>
      <c r="I477" s="7">
        <v>51252.852489999997</v>
      </c>
      <c r="J477" s="7">
        <v>49636.552629999998</v>
      </c>
      <c r="K477" s="7">
        <v>49512.87455</v>
      </c>
      <c r="L477" s="7">
        <v>46724.864930000003</v>
      </c>
      <c r="M477" s="7">
        <v>39361.703739999997</v>
      </c>
      <c r="N477" s="7">
        <v>34217.527620000001</v>
      </c>
      <c r="O477" s="7">
        <v>39115.983939999998</v>
      </c>
      <c r="P477" s="7">
        <v>34147.695160000003</v>
      </c>
    </row>
    <row r="478" spans="1:16" s="315" customFormat="1" x14ac:dyDescent="0.3">
      <c r="A478" s="198" t="s">
        <v>345</v>
      </c>
      <c r="B478" s="7">
        <v>1723750.2139999999</v>
      </c>
      <c r="C478" s="7">
        <v>1738706.496</v>
      </c>
      <c r="D478" s="7">
        <v>1774037.996</v>
      </c>
      <c r="E478" s="7">
        <v>1848995.8689999999</v>
      </c>
      <c r="F478" s="7">
        <v>1895713.2749999999</v>
      </c>
      <c r="G478" s="7">
        <v>1931662.1869999999</v>
      </c>
      <c r="H478" s="7">
        <v>1942552.6329999999</v>
      </c>
      <c r="I478" s="7">
        <v>1958247.8959999999</v>
      </c>
      <c r="J478" s="7">
        <v>1986716.7879999999</v>
      </c>
      <c r="K478" s="7">
        <v>2022834.7439999999</v>
      </c>
      <c r="L478" s="7">
        <v>2089671.199</v>
      </c>
      <c r="M478" s="7">
        <v>2153060.415</v>
      </c>
      <c r="N478" s="7">
        <v>2238091.9939999999</v>
      </c>
      <c r="O478" s="7">
        <v>2246958.7289999998</v>
      </c>
      <c r="P478" s="7">
        <v>2245656.855</v>
      </c>
    </row>
    <row r="479" spans="1:16" s="315" customFormat="1" x14ac:dyDescent="0.3">
      <c r="A479" s="198" t="s">
        <v>346</v>
      </c>
      <c r="B479" s="7">
        <v>470469.28139999998</v>
      </c>
      <c r="C479" s="7">
        <v>471356.00449999998</v>
      </c>
      <c r="D479" s="7">
        <v>476964.81140000001</v>
      </c>
      <c r="E479" s="7">
        <v>493102.49469999998</v>
      </c>
      <c r="F479" s="7">
        <v>493611.554</v>
      </c>
      <c r="G479" s="7">
        <v>515098.03</v>
      </c>
      <c r="H479" s="7">
        <v>517850.01390000002</v>
      </c>
      <c r="I479" s="7">
        <v>531176.25260000001</v>
      </c>
      <c r="J479" s="7">
        <v>532061.36349999998</v>
      </c>
      <c r="K479" s="7">
        <v>541778.72340000002</v>
      </c>
      <c r="L479" s="7">
        <v>563405.23259999999</v>
      </c>
      <c r="M479" s="7">
        <v>592743.20600000001</v>
      </c>
      <c r="N479" s="7">
        <v>625432.3504</v>
      </c>
      <c r="O479" s="7">
        <v>627023.52630000003</v>
      </c>
      <c r="P479" s="7">
        <v>611100.81050000002</v>
      </c>
    </row>
    <row r="480" spans="1:16" s="315" customFormat="1" x14ac:dyDescent="0.3">
      <c r="A480" s="198" t="s">
        <v>347</v>
      </c>
      <c r="B480" s="7">
        <v>97413.510779999997</v>
      </c>
      <c r="C480" s="7">
        <v>99005.480249999993</v>
      </c>
      <c r="D480" s="7">
        <v>97752.378400000001</v>
      </c>
      <c r="E480" s="7">
        <v>99637.541809999995</v>
      </c>
      <c r="F480" s="7">
        <v>98274.455560000002</v>
      </c>
      <c r="G480" s="7">
        <v>103223.4987</v>
      </c>
      <c r="H480" s="7">
        <v>104490.9256</v>
      </c>
      <c r="I480" s="7">
        <v>105493.3023</v>
      </c>
      <c r="J480" s="7">
        <v>106139.4451</v>
      </c>
      <c r="K480" s="7">
        <v>108526.3023</v>
      </c>
      <c r="L480" s="7">
        <v>109548.0365</v>
      </c>
      <c r="M480" s="7">
        <v>114884.4565</v>
      </c>
      <c r="N480" s="7">
        <v>121097.4926</v>
      </c>
      <c r="O480" s="7">
        <v>124995.4693</v>
      </c>
      <c r="P480" s="7">
        <v>119187.69749999999</v>
      </c>
    </row>
    <row r="481" spans="1:16" s="315" customFormat="1" x14ac:dyDescent="0.3">
      <c r="A481" s="198" t="s">
        <v>348</v>
      </c>
      <c r="B481" s="7">
        <v>27311.38121</v>
      </c>
      <c r="C481" s="7">
        <v>26691.755799999999</v>
      </c>
      <c r="D481" s="7">
        <v>29615.10196</v>
      </c>
      <c r="E481" s="7">
        <v>29971.29581</v>
      </c>
      <c r="F481" s="7">
        <v>28692.074570000001</v>
      </c>
      <c r="G481" s="7">
        <v>29540.097290000002</v>
      </c>
      <c r="H481" s="7">
        <v>29526.839530000001</v>
      </c>
      <c r="I481" s="7">
        <v>29878.51743</v>
      </c>
      <c r="J481" s="7">
        <v>30112.754140000001</v>
      </c>
      <c r="K481" s="7">
        <v>30240.471989999998</v>
      </c>
      <c r="L481" s="7">
        <v>30309.372019999999</v>
      </c>
      <c r="M481" s="7">
        <v>31382.949949999998</v>
      </c>
      <c r="N481" s="7">
        <v>33069.441010000002</v>
      </c>
      <c r="O481" s="7">
        <v>30997.812529999999</v>
      </c>
      <c r="P481" s="7">
        <v>29891.583689999999</v>
      </c>
    </row>
    <row r="482" spans="1:16" s="315" customFormat="1" x14ac:dyDescent="0.3">
      <c r="A482" s="198" t="s">
        <v>349</v>
      </c>
      <c r="B482" s="7">
        <v>218308.78520000001</v>
      </c>
      <c r="C482" s="7">
        <v>224848.8639</v>
      </c>
      <c r="D482" s="7">
        <v>233135.35920000001</v>
      </c>
      <c r="E482" s="7">
        <v>239779.91699999999</v>
      </c>
      <c r="F482" s="7">
        <v>245020.8308</v>
      </c>
      <c r="G482" s="7">
        <v>248600.3498</v>
      </c>
      <c r="H482" s="7">
        <v>245907.47529999999</v>
      </c>
      <c r="I482" s="7">
        <v>251845.6153</v>
      </c>
      <c r="J482" s="7">
        <v>252932.46090000001</v>
      </c>
      <c r="K482" s="7">
        <v>260211.79440000001</v>
      </c>
      <c r="L482" s="7">
        <v>262604.97499999998</v>
      </c>
      <c r="M482" s="7">
        <v>270462.36180000001</v>
      </c>
      <c r="N482" s="7">
        <v>277128.71610000002</v>
      </c>
      <c r="O482" s="7">
        <v>278249.174</v>
      </c>
      <c r="P482" s="7">
        <v>263144.93400000001</v>
      </c>
    </row>
    <row r="483" spans="1:16" s="315" customFormat="1" x14ac:dyDescent="0.3">
      <c r="A483" s="198" t="s">
        <v>350</v>
      </c>
      <c r="B483" s="7">
        <v>217859.59830000001</v>
      </c>
      <c r="C483" s="7">
        <v>227030.64989999999</v>
      </c>
      <c r="D483" s="7">
        <v>231061.0208</v>
      </c>
      <c r="E483" s="7">
        <v>233139.89920000001</v>
      </c>
      <c r="F483" s="7">
        <v>242777.52420000001</v>
      </c>
      <c r="G483" s="7">
        <v>247730.30369999999</v>
      </c>
      <c r="H483" s="7">
        <v>255008.83989999999</v>
      </c>
      <c r="I483" s="7">
        <v>255881.63149999999</v>
      </c>
      <c r="J483" s="7">
        <v>249517.59020000001</v>
      </c>
      <c r="K483" s="7">
        <v>256059.99050000001</v>
      </c>
      <c r="L483" s="7">
        <v>264654.85519999999</v>
      </c>
      <c r="M483" s="7">
        <v>281863.45309999998</v>
      </c>
      <c r="N483" s="7">
        <v>283885.07620000001</v>
      </c>
      <c r="O483" s="7">
        <v>305058.14789999998</v>
      </c>
      <c r="P483" s="7">
        <v>314295.3504</v>
      </c>
    </row>
    <row r="484" spans="1:16" s="315" customFormat="1" x14ac:dyDescent="0.3">
      <c r="A484" s="198" t="s">
        <v>351</v>
      </c>
      <c r="B484" s="7">
        <v>329088.21600000001</v>
      </c>
      <c r="C484" s="7">
        <v>338997.76630000002</v>
      </c>
      <c r="D484" s="7">
        <v>357939.97159999999</v>
      </c>
      <c r="E484" s="7">
        <v>377533.06050000002</v>
      </c>
      <c r="F484" s="7">
        <v>391534.14480000001</v>
      </c>
      <c r="G484" s="7">
        <v>400362.10340000002</v>
      </c>
      <c r="H484" s="7">
        <v>408700.51939999999</v>
      </c>
      <c r="I484" s="7">
        <v>439916.42349999998</v>
      </c>
      <c r="J484" s="7">
        <v>445918.32010000001</v>
      </c>
      <c r="K484" s="7">
        <v>458362.05339999998</v>
      </c>
      <c r="L484" s="7">
        <v>453945.85609999998</v>
      </c>
      <c r="M484" s="7">
        <v>464577.3553</v>
      </c>
      <c r="N484" s="7">
        <v>485124.7181</v>
      </c>
      <c r="O484" s="7">
        <v>485202.70309999998</v>
      </c>
      <c r="P484" s="7">
        <v>493254.16729999997</v>
      </c>
    </row>
    <row r="485" spans="1:16" s="315" customFormat="1" x14ac:dyDescent="0.3">
      <c r="A485" s="198" t="s">
        <v>352</v>
      </c>
      <c r="B485" s="7">
        <v>91494.368470000001</v>
      </c>
      <c r="C485" s="7">
        <v>92997.612240000002</v>
      </c>
      <c r="D485" s="7">
        <v>98746.441949999993</v>
      </c>
      <c r="E485" s="7">
        <v>101253.05680000001</v>
      </c>
      <c r="F485" s="7">
        <v>106386.65360000001</v>
      </c>
      <c r="G485" s="7">
        <v>109284.1565</v>
      </c>
      <c r="H485" s="7">
        <v>108616.9065</v>
      </c>
      <c r="I485" s="7">
        <v>108496.08289999999</v>
      </c>
      <c r="J485" s="7">
        <v>109817.80039999999</v>
      </c>
      <c r="K485" s="7">
        <v>115248.15820000001</v>
      </c>
      <c r="L485" s="7">
        <v>119022.5462</v>
      </c>
      <c r="M485" s="7">
        <v>122671.6583</v>
      </c>
      <c r="N485" s="7">
        <v>127897.3432</v>
      </c>
      <c r="O485" s="7">
        <v>130009.9874</v>
      </c>
      <c r="P485" s="7">
        <v>129860.5313</v>
      </c>
    </row>
    <row r="486" spans="1:16" s="315" customFormat="1" x14ac:dyDescent="0.3">
      <c r="A486" s="198" t="s">
        <v>353</v>
      </c>
      <c r="B486" s="7">
        <v>50849.690300000002</v>
      </c>
      <c r="C486" s="7">
        <v>52185.752540000001</v>
      </c>
      <c r="D486" s="7">
        <v>55570.837010000003</v>
      </c>
      <c r="E486" s="7">
        <v>57512.951269999998</v>
      </c>
      <c r="F486" s="7">
        <v>61138.986369999999</v>
      </c>
      <c r="G486" s="7">
        <v>66091.522299999997</v>
      </c>
      <c r="H486" s="7">
        <v>66829.097009999998</v>
      </c>
      <c r="I486" s="7">
        <v>67078.257259999998</v>
      </c>
      <c r="J486" s="7">
        <v>61896.613870000001</v>
      </c>
      <c r="K486" s="7">
        <v>60607.83051</v>
      </c>
      <c r="L486" s="7">
        <v>57837.855620000002</v>
      </c>
      <c r="M486" s="7">
        <v>56383.117400000003</v>
      </c>
      <c r="N486" s="7">
        <v>57059.399899999997</v>
      </c>
      <c r="O486" s="7">
        <v>56934.766759999999</v>
      </c>
      <c r="P486" s="7">
        <v>52614.069819999997</v>
      </c>
    </row>
    <row r="487" spans="1:16" s="315" customFormat="1" x14ac:dyDescent="0.3">
      <c r="A487" s="198" t="s">
        <v>354</v>
      </c>
      <c r="B487" s="7">
        <v>98211.185930000007</v>
      </c>
      <c r="C487" s="7">
        <v>101364.50689999999</v>
      </c>
      <c r="D487" s="7">
        <v>105638.87609999999</v>
      </c>
      <c r="E487" s="7">
        <v>109614.7046</v>
      </c>
      <c r="F487" s="7">
        <v>109634.716</v>
      </c>
      <c r="G487" s="7">
        <v>109513.8361</v>
      </c>
      <c r="H487" s="7">
        <v>108781.28660000001</v>
      </c>
      <c r="I487" s="7">
        <v>107727.9884</v>
      </c>
      <c r="J487" s="7">
        <v>107406.82279999999</v>
      </c>
      <c r="K487" s="7">
        <v>108813.2145</v>
      </c>
      <c r="L487" s="7">
        <v>108643.8029</v>
      </c>
      <c r="M487" s="7">
        <v>110632.9872</v>
      </c>
      <c r="N487" s="7">
        <v>117104.5</v>
      </c>
      <c r="O487" s="7">
        <v>117239.6397</v>
      </c>
      <c r="P487" s="7">
        <v>111348.4293</v>
      </c>
    </row>
    <row r="488" spans="1:16" s="315" customFormat="1" x14ac:dyDescent="0.3">
      <c r="A488" s="198" t="s">
        <v>355</v>
      </c>
      <c r="B488" s="7">
        <v>169551.7844</v>
      </c>
      <c r="C488" s="7">
        <v>165460.94080000001</v>
      </c>
      <c r="D488" s="7">
        <v>173073.11170000001</v>
      </c>
      <c r="E488" s="7">
        <v>172458.56570000001</v>
      </c>
      <c r="F488" s="7">
        <v>166225.228</v>
      </c>
      <c r="G488" s="7">
        <v>177635.06</v>
      </c>
      <c r="H488" s="7">
        <v>179257.497</v>
      </c>
      <c r="I488" s="7">
        <v>180868.44519999999</v>
      </c>
      <c r="J488" s="7">
        <v>192695.92110000001</v>
      </c>
      <c r="K488" s="7">
        <v>204320.0422</v>
      </c>
      <c r="L488" s="7">
        <v>213294.62059999999</v>
      </c>
      <c r="M488" s="7">
        <v>222421.28279999999</v>
      </c>
      <c r="N488" s="7">
        <v>230417.01379999999</v>
      </c>
      <c r="O488" s="7">
        <v>238684.21230000001</v>
      </c>
      <c r="P488" s="7">
        <v>209182.93280000001</v>
      </c>
    </row>
    <row r="489" spans="1:16" s="315" customFormat="1" x14ac:dyDescent="0.3">
      <c r="A489" s="198" t="s">
        <v>356</v>
      </c>
      <c r="B489" s="7">
        <v>269085.07890000002</v>
      </c>
      <c r="C489" s="7">
        <v>292528.30369999999</v>
      </c>
      <c r="D489" s="7">
        <v>314568.9572</v>
      </c>
      <c r="E489" s="7">
        <v>327006.1972</v>
      </c>
      <c r="F489" s="7">
        <v>362531.3665</v>
      </c>
      <c r="G489" s="7">
        <v>403721.8382</v>
      </c>
      <c r="H489" s="7">
        <v>421237.83620000002</v>
      </c>
      <c r="I489" s="7">
        <v>424194.57760000002</v>
      </c>
      <c r="J489" s="7">
        <v>462089.48599999998</v>
      </c>
      <c r="K489" s="7">
        <v>500625.89010000002</v>
      </c>
      <c r="L489" s="7">
        <v>528593.15630000003</v>
      </c>
      <c r="M489" s="7">
        <v>575337.16440000001</v>
      </c>
      <c r="N489" s="7">
        <v>626824.93130000005</v>
      </c>
      <c r="O489" s="7">
        <v>659502.07750000001</v>
      </c>
      <c r="P489" s="7">
        <v>638774.72519999999</v>
      </c>
    </row>
    <row r="490" spans="1:16" s="315" customFormat="1" x14ac:dyDescent="0.3">
      <c r="A490" s="198" t="s">
        <v>357</v>
      </c>
      <c r="B490" s="7">
        <v>559770.13769999996</v>
      </c>
      <c r="C490" s="7">
        <v>562660.0135</v>
      </c>
      <c r="D490" s="7">
        <v>610616.3602</v>
      </c>
      <c r="E490" s="7">
        <v>637624.48439999996</v>
      </c>
      <c r="F490" s="7">
        <v>658779.9693</v>
      </c>
      <c r="G490" s="7">
        <v>678119.77670000005</v>
      </c>
      <c r="H490" s="7">
        <v>705524.22900000005</v>
      </c>
      <c r="I490" s="7">
        <v>730358.98239999998</v>
      </c>
      <c r="J490" s="7">
        <v>762695.15960000001</v>
      </c>
      <c r="K490" s="7">
        <v>804770.27009999997</v>
      </c>
      <c r="L490" s="7">
        <v>822767.00340000005</v>
      </c>
      <c r="M490" s="7">
        <v>841264.70149999997</v>
      </c>
      <c r="N490" s="7">
        <v>900674.5172</v>
      </c>
      <c r="O490" s="7">
        <v>872656.56090000004</v>
      </c>
      <c r="P490" s="7">
        <v>774016.31550000003</v>
      </c>
    </row>
    <row r="491" spans="1:16" s="315" customFormat="1" x14ac:dyDescent="0.3">
      <c r="A491" s="198" t="s">
        <v>358</v>
      </c>
      <c r="B491" s="7">
        <v>222979.92939999999</v>
      </c>
      <c r="C491" s="7">
        <v>228135.1029</v>
      </c>
      <c r="D491" s="7">
        <v>240692.1728</v>
      </c>
      <c r="E491" s="7">
        <v>250014.81229999999</v>
      </c>
      <c r="F491" s="7">
        <v>258144.95559999999</v>
      </c>
      <c r="G491" s="7">
        <v>265663.76020000002</v>
      </c>
      <c r="H491" s="7">
        <v>267864.65159999998</v>
      </c>
      <c r="I491" s="7">
        <v>274989.67190000002</v>
      </c>
      <c r="J491" s="7">
        <v>267848.53249999997</v>
      </c>
      <c r="K491" s="7">
        <v>265540.43719999999</v>
      </c>
      <c r="L491" s="7">
        <v>266704.14039999997</v>
      </c>
      <c r="M491" s="7">
        <v>287544.60359999997</v>
      </c>
      <c r="N491" s="7">
        <v>294441.83470000001</v>
      </c>
      <c r="O491" s="7">
        <v>286817.05690000003</v>
      </c>
      <c r="P491" s="7">
        <v>273080.46309999999</v>
      </c>
    </row>
    <row r="492" spans="1:16" s="315" customFormat="1" x14ac:dyDescent="0.3">
      <c r="A492" s="198" t="s">
        <v>359</v>
      </c>
      <c r="B492" s="7">
        <v>425936.77409999998</v>
      </c>
      <c r="C492" s="7">
        <v>442338.77120000002</v>
      </c>
      <c r="D492" s="7">
        <v>442427.99430000002</v>
      </c>
      <c r="E492" s="7">
        <v>454117.2328</v>
      </c>
      <c r="F492" s="7">
        <v>441934.93560000003</v>
      </c>
      <c r="G492" s="7">
        <v>459895.63789999997</v>
      </c>
      <c r="H492" s="7">
        <v>470380.3946</v>
      </c>
      <c r="I492" s="7">
        <v>479556.85100000002</v>
      </c>
      <c r="J492" s="7">
        <v>499323.81459999998</v>
      </c>
      <c r="K492" s="7">
        <v>513594.67879999999</v>
      </c>
      <c r="L492" s="7">
        <v>538766.62040000001</v>
      </c>
      <c r="M492" s="7">
        <v>545184.66500000004</v>
      </c>
      <c r="N492" s="7">
        <v>562485.97959999996</v>
      </c>
      <c r="O492" s="7">
        <v>606105.32109999994</v>
      </c>
      <c r="P492" s="7">
        <v>581811.35600000003</v>
      </c>
    </row>
    <row r="493" spans="1:16" s="315" customFormat="1" x14ac:dyDescent="0.3">
      <c r="A493" s="198" t="s">
        <v>360</v>
      </c>
      <c r="B493" s="7">
        <v>43757.572390000001</v>
      </c>
      <c r="C493" s="7">
        <v>42009.8992</v>
      </c>
      <c r="D493" s="7">
        <v>44512.789779999999</v>
      </c>
      <c r="E493" s="7">
        <v>44853.275320000001</v>
      </c>
      <c r="F493" s="7">
        <v>44317.627070000002</v>
      </c>
      <c r="G493" s="7">
        <v>47960.07991</v>
      </c>
      <c r="H493" s="7">
        <v>46618.122329999998</v>
      </c>
      <c r="I493" s="7">
        <v>48551.270750000003</v>
      </c>
      <c r="J493" s="7">
        <v>49838.119590000002</v>
      </c>
      <c r="K493" s="7">
        <v>54193.504359999999</v>
      </c>
      <c r="L493" s="7">
        <v>57076.192519999997</v>
      </c>
      <c r="M493" s="7">
        <v>61104.42813</v>
      </c>
      <c r="N493" s="7">
        <v>64866.31738</v>
      </c>
      <c r="O493" s="7">
        <v>68880.493119999999</v>
      </c>
      <c r="P493" s="7">
        <v>76525.493669999996</v>
      </c>
    </row>
    <row r="494" spans="1:16" s="315" customFormat="1" x14ac:dyDescent="0.3">
      <c r="A494" s="198" t="s">
        <v>361</v>
      </c>
      <c r="B494" s="7">
        <v>329630.41340000002</v>
      </c>
      <c r="C494" s="7">
        <v>339665.4583</v>
      </c>
      <c r="D494" s="7">
        <v>348852.29009999998</v>
      </c>
      <c r="E494" s="7">
        <v>362383.29479999997</v>
      </c>
      <c r="F494" s="7">
        <v>386175.4877</v>
      </c>
      <c r="G494" s="7">
        <v>394209.68369999999</v>
      </c>
      <c r="H494" s="7">
        <v>389345.6728</v>
      </c>
      <c r="I494" s="7">
        <v>415315.31449999998</v>
      </c>
      <c r="J494" s="7">
        <v>420385.01500000001</v>
      </c>
      <c r="K494" s="7">
        <v>437089.06809999997</v>
      </c>
      <c r="L494" s="7">
        <v>452805.95130000002</v>
      </c>
      <c r="M494" s="7">
        <v>469217.9448</v>
      </c>
      <c r="N494" s="7">
        <v>479671.7303</v>
      </c>
      <c r="O494" s="7">
        <v>477835.44959999999</v>
      </c>
      <c r="P494" s="7">
        <v>441238.76860000001</v>
      </c>
    </row>
    <row r="495" spans="1:16" s="315" customFormat="1" x14ac:dyDescent="0.3">
      <c r="A495" s="198" t="s">
        <v>362</v>
      </c>
      <c r="B495" s="7">
        <v>953189.75179999997</v>
      </c>
      <c r="C495" s="7">
        <v>977575.78870000003</v>
      </c>
      <c r="D495" s="7">
        <v>1031268.424</v>
      </c>
      <c r="E495" s="7">
        <v>1083125.5049999999</v>
      </c>
      <c r="F495" s="7">
        <v>1134670.3799999999</v>
      </c>
      <c r="G495" s="7">
        <v>1145796.696</v>
      </c>
      <c r="H495" s="7">
        <v>1188875.24</v>
      </c>
      <c r="I495" s="7">
        <v>1235385.121</v>
      </c>
      <c r="J495" s="7">
        <v>1297218.855</v>
      </c>
      <c r="K495" s="7">
        <v>1376569.7960000001</v>
      </c>
      <c r="L495" s="7">
        <v>1419687.9169999999</v>
      </c>
      <c r="M495" s="7">
        <v>1460277.2849999999</v>
      </c>
      <c r="N495" s="7">
        <v>1587635.385</v>
      </c>
      <c r="O495" s="7">
        <v>1650741.7409999999</v>
      </c>
      <c r="P495" s="7">
        <v>1654069.375</v>
      </c>
    </row>
    <row r="496" spans="1:16" s="315" customFormat="1" x14ac:dyDescent="0.3">
      <c r="A496" s="198" t="s">
        <v>363</v>
      </c>
      <c r="B496" s="7">
        <v>1442744.5149999999</v>
      </c>
      <c r="C496" s="7">
        <v>1484111.2309999999</v>
      </c>
      <c r="D496" s="7">
        <v>1511377.547</v>
      </c>
      <c r="E496" s="7">
        <v>1545708.108</v>
      </c>
      <c r="F496" s="7">
        <v>1603578.3870000001</v>
      </c>
      <c r="G496" s="7">
        <v>1651018.3049999999</v>
      </c>
      <c r="H496" s="7">
        <v>1692079.1839999999</v>
      </c>
      <c r="I496" s="7">
        <v>1735449.801</v>
      </c>
      <c r="J496" s="7">
        <v>1786053.7720000001</v>
      </c>
      <c r="K496" s="7">
        <v>1824945.4240000001</v>
      </c>
      <c r="L496" s="7">
        <v>1888889.851</v>
      </c>
      <c r="M496" s="7">
        <v>1946985.91</v>
      </c>
      <c r="N496" s="7">
        <v>1966830.2</v>
      </c>
      <c r="O496" s="7">
        <v>2004091.37</v>
      </c>
      <c r="P496" s="7">
        <v>1943464.737</v>
      </c>
    </row>
    <row r="497" spans="1:16" s="315" customFormat="1" x14ac:dyDescent="0.3">
      <c r="A497" s="198" t="s">
        <v>364</v>
      </c>
      <c r="B497" s="7">
        <v>1113431.496</v>
      </c>
      <c r="C497" s="7">
        <v>1145333.7620000001</v>
      </c>
      <c r="D497" s="7">
        <v>1160594.202</v>
      </c>
      <c r="E497" s="7">
        <v>1204074.939</v>
      </c>
      <c r="F497" s="7">
        <v>1248189.2180000001</v>
      </c>
      <c r="G497" s="7">
        <v>1290930.693</v>
      </c>
      <c r="H497" s="7">
        <v>1305338.3970000001</v>
      </c>
      <c r="I497" s="7">
        <v>1321460.0009999999</v>
      </c>
      <c r="J497" s="7">
        <v>1346728.693</v>
      </c>
      <c r="K497" s="7">
        <v>1381971.2120000001</v>
      </c>
      <c r="L497" s="7">
        <v>1431615.2069999999</v>
      </c>
      <c r="M497" s="7">
        <v>1478748.7239999999</v>
      </c>
      <c r="N497" s="7">
        <v>1520610.3629999999</v>
      </c>
      <c r="O497" s="7">
        <v>1533397.36</v>
      </c>
      <c r="P497" s="7">
        <v>1478111.4269999999</v>
      </c>
    </row>
    <row r="498" spans="1:16" s="315" customFormat="1" x14ac:dyDescent="0.3">
      <c r="A498" s="198" t="s">
        <v>365</v>
      </c>
      <c r="B498" s="7">
        <v>512283.18680000002</v>
      </c>
      <c r="C498" s="7">
        <v>516283.75309999997</v>
      </c>
      <c r="D498" s="7">
        <v>527525.772</v>
      </c>
      <c r="E498" s="7">
        <v>548001.37540000002</v>
      </c>
      <c r="F498" s="7">
        <v>583355.52469999995</v>
      </c>
      <c r="G498" s="7">
        <v>577090.49269999994</v>
      </c>
      <c r="H498" s="7">
        <v>576348.16500000004</v>
      </c>
      <c r="I498" s="7">
        <v>589005.73970000003</v>
      </c>
      <c r="J498" s="7">
        <v>603398.78159999999</v>
      </c>
      <c r="K498" s="7">
        <v>618148.86739999999</v>
      </c>
      <c r="L498" s="7">
        <v>629131.26969999995</v>
      </c>
      <c r="M498" s="7">
        <v>640920.86580000003</v>
      </c>
      <c r="N498" s="7">
        <v>656990.61849999998</v>
      </c>
      <c r="O498" s="7">
        <v>687030.62699999998</v>
      </c>
      <c r="P498" s="7">
        <v>677773.45900000003</v>
      </c>
    </row>
    <row r="499" spans="1:16" s="315" customFormat="1" x14ac:dyDescent="0.3">
      <c r="A499" s="198" t="s">
        <v>366</v>
      </c>
      <c r="B499" s="7">
        <v>44308.952140000001</v>
      </c>
      <c r="C499" s="7">
        <v>47639.796520000004</v>
      </c>
      <c r="D499" s="7">
        <v>51042.050139999999</v>
      </c>
      <c r="E499" s="7">
        <v>52387.109199999999</v>
      </c>
      <c r="F499" s="7">
        <v>56976.621460000002</v>
      </c>
      <c r="G499" s="7">
        <v>61869.361490000003</v>
      </c>
      <c r="H499" s="7">
        <v>64202.315020000002</v>
      </c>
      <c r="I499" s="7">
        <v>69243.181020000004</v>
      </c>
      <c r="J499" s="7">
        <v>74692.816619999998</v>
      </c>
      <c r="K499" s="7">
        <v>80768.972330000004</v>
      </c>
      <c r="L499" s="7">
        <v>82380.514379999993</v>
      </c>
      <c r="M499" s="7">
        <v>83700.927169999995</v>
      </c>
      <c r="N499" s="7">
        <v>90448.730240000004</v>
      </c>
      <c r="O499" s="7">
        <v>93235.801749999999</v>
      </c>
      <c r="P499" s="7">
        <v>86145.544959999999</v>
      </c>
    </row>
    <row r="500" spans="1:16" s="315" customFormat="1" x14ac:dyDescent="0.3">
      <c r="A500" s="198" t="s">
        <v>367</v>
      </c>
      <c r="B500" s="7">
        <v>137453.87789999999</v>
      </c>
      <c r="C500" s="7">
        <v>148653.86739999999</v>
      </c>
      <c r="D500" s="7">
        <v>154276.25080000001</v>
      </c>
      <c r="E500" s="7">
        <v>157494.00599999999</v>
      </c>
      <c r="F500" s="7">
        <v>161326.52979999999</v>
      </c>
      <c r="G500" s="7">
        <v>171955.3187</v>
      </c>
      <c r="H500" s="7">
        <v>160991.24960000001</v>
      </c>
      <c r="I500" s="7">
        <v>161745.3217</v>
      </c>
      <c r="J500" s="7">
        <v>166470.3069</v>
      </c>
      <c r="K500" s="7">
        <v>180233.9222</v>
      </c>
      <c r="L500" s="7">
        <v>183284.50520000001</v>
      </c>
      <c r="M500" s="7">
        <v>191905.93489999999</v>
      </c>
      <c r="N500" s="7">
        <v>200264.02230000001</v>
      </c>
      <c r="O500" s="7">
        <v>198775.09880000001</v>
      </c>
      <c r="P500" s="7">
        <v>182876.47349999999</v>
      </c>
    </row>
    <row r="501" spans="1:16" s="315" customFormat="1" x14ac:dyDescent="0.3">
      <c r="A501" s="198" t="s">
        <v>368</v>
      </c>
      <c r="B501" s="7">
        <v>138435.92749999999</v>
      </c>
      <c r="C501" s="7">
        <v>139688.8976</v>
      </c>
      <c r="D501" s="7">
        <v>147937.01509999999</v>
      </c>
      <c r="E501" s="7">
        <v>154397.11799999999</v>
      </c>
      <c r="F501" s="7">
        <v>160370.3872</v>
      </c>
      <c r="G501" s="7">
        <v>155638.3897</v>
      </c>
      <c r="H501" s="7">
        <v>153853.69349999999</v>
      </c>
      <c r="I501" s="7">
        <v>152642.7157</v>
      </c>
      <c r="J501" s="7">
        <v>155699.81460000001</v>
      </c>
      <c r="K501" s="7">
        <v>164699.66519999999</v>
      </c>
      <c r="L501" s="7">
        <v>174244.26920000001</v>
      </c>
      <c r="M501" s="7">
        <v>180720.54319999999</v>
      </c>
      <c r="N501" s="7">
        <v>193769.3659</v>
      </c>
      <c r="O501" s="7">
        <v>204150.57149999999</v>
      </c>
      <c r="P501" s="7">
        <v>205871.15770000001</v>
      </c>
    </row>
    <row r="502" spans="1:16" s="315" customFormat="1" x14ac:dyDescent="0.3">
      <c r="A502" s="198" t="s">
        <v>369</v>
      </c>
      <c r="B502" s="7">
        <v>324538.48330000002</v>
      </c>
      <c r="C502" s="7">
        <v>354295.57390000002</v>
      </c>
      <c r="D502" s="7">
        <v>387919.98580000002</v>
      </c>
      <c r="E502" s="7">
        <v>424177.51740000001</v>
      </c>
      <c r="F502" s="7">
        <v>485852.2574</v>
      </c>
      <c r="G502" s="7">
        <v>554236.53480000002</v>
      </c>
      <c r="H502" s="7">
        <v>618457.26760000002</v>
      </c>
      <c r="I502" s="7">
        <v>666784.45719999995</v>
      </c>
      <c r="J502" s="7">
        <v>710574.44629999995</v>
      </c>
      <c r="K502" s="7">
        <v>765818.00549999997</v>
      </c>
      <c r="L502" s="7">
        <v>804816.03509999998</v>
      </c>
      <c r="M502" s="7">
        <v>849312.54639999999</v>
      </c>
      <c r="N502" s="7">
        <v>898049.38219999999</v>
      </c>
      <c r="O502" s="7">
        <v>951908.69759999996</v>
      </c>
      <c r="P502" s="7">
        <v>961153.92180000001</v>
      </c>
    </row>
    <row r="503" spans="1:16" s="315" customFormat="1" x14ac:dyDescent="0.3">
      <c r="A503" s="198" t="s">
        <v>370</v>
      </c>
      <c r="B503" s="7">
        <v>992982.57460000005</v>
      </c>
      <c r="C503" s="7">
        <v>1024466.451</v>
      </c>
      <c r="D503" s="7">
        <v>1104078.8089999999</v>
      </c>
      <c r="E503" s="7">
        <v>1141697.612</v>
      </c>
      <c r="F503" s="7">
        <v>1212703.706</v>
      </c>
      <c r="G503" s="7">
        <v>1332023.3959999999</v>
      </c>
      <c r="H503" s="7">
        <v>1343319.477</v>
      </c>
      <c r="I503" s="7">
        <v>1349136.338</v>
      </c>
      <c r="J503" s="7">
        <v>1383135.6569999999</v>
      </c>
      <c r="K503" s="7">
        <v>1487346.8589999999</v>
      </c>
      <c r="L503" s="7">
        <v>1574452.568</v>
      </c>
      <c r="M503" s="7">
        <v>1688561.2109999999</v>
      </c>
      <c r="N503" s="7">
        <v>1829768.3030000001</v>
      </c>
      <c r="O503" s="7">
        <v>1861451.2649999999</v>
      </c>
      <c r="P503" s="7">
        <v>1853536.727</v>
      </c>
    </row>
    <row r="504" spans="1:16" s="315" customFormat="1" x14ac:dyDescent="0.3">
      <c r="A504" s="198" t="s">
        <v>371</v>
      </c>
      <c r="B504" s="7">
        <v>2441020.9789999998</v>
      </c>
      <c r="C504" s="7">
        <v>2529304.3369999998</v>
      </c>
      <c r="D504" s="7">
        <v>2567774.037</v>
      </c>
      <c r="E504" s="7">
        <v>2642829.5759999999</v>
      </c>
      <c r="F504" s="7">
        <v>2733948.497</v>
      </c>
      <c r="G504" s="7">
        <v>2803765.8369999998</v>
      </c>
      <c r="H504" s="7">
        <v>2876959.2489999998</v>
      </c>
      <c r="I504" s="7">
        <v>2915973.7370000002</v>
      </c>
      <c r="J504" s="7">
        <v>2982427.2680000002</v>
      </c>
      <c r="K504" s="7">
        <v>3050480.5430000001</v>
      </c>
      <c r="L504" s="7">
        <v>3109956.804</v>
      </c>
      <c r="M504" s="7">
        <v>3175840.531</v>
      </c>
      <c r="N504" s="7">
        <v>3240184.8829999999</v>
      </c>
      <c r="O504" s="7">
        <v>3293070.023</v>
      </c>
      <c r="P504" s="7">
        <v>3340479.1919999998</v>
      </c>
    </row>
    <row r="505" spans="1:16" s="315" customFormat="1" x14ac:dyDescent="0.3">
      <c r="A505" s="198" t="s">
        <v>372</v>
      </c>
      <c r="B505" s="7">
        <v>314984.62070000003</v>
      </c>
      <c r="C505" s="7">
        <v>333044.01760000002</v>
      </c>
      <c r="D505" s="7">
        <v>341190.53090000001</v>
      </c>
      <c r="E505" s="7">
        <v>368007.47899999999</v>
      </c>
      <c r="F505" s="7">
        <v>383757.4154</v>
      </c>
      <c r="G505" s="7">
        <v>400238.0943</v>
      </c>
      <c r="H505" s="7">
        <v>396798.54269999999</v>
      </c>
      <c r="I505" s="7">
        <v>402480.57500000001</v>
      </c>
      <c r="J505" s="7">
        <v>413969.72560000001</v>
      </c>
      <c r="K505" s="7">
        <v>433966.70390000002</v>
      </c>
      <c r="L505" s="7">
        <v>457741.69199999998</v>
      </c>
      <c r="M505" s="7">
        <v>480708.902</v>
      </c>
      <c r="N505" s="7">
        <v>511773.29100000003</v>
      </c>
      <c r="O505" s="7">
        <v>543182.73199999996</v>
      </c>
      <c r="P505" s="7">
        <v>556229.07499999995</v>
      </c>
    </row>
    <row r="506" spans="1:16" s="315" customFormat="1" x14ac:dyDescent="0.3">
      <c r="A506" s="198" t="s">
        <v>373</v>
      </c>
      <c r="B506" s="7">
        <v>376202.17800000001</v>
      </c>
      <c r="C506" s="7">
        <v>332038.48800000001</v>
      </c>
      <c r="D506" s="7">
        <v>320408.03499999997</v>
      </c>
      <c r="E506" s="7">
        <v>329085.09000000003</v>
      </c>
      <c r="F506" s="7">
        <v>328446.15999999997</v>
      </c>
      <c r="G506" s="7">
        <v>346046.54300000001</v>
      </c>
      <c r="H506" s="7">
        <v>362074.766</v>
      </c>
      <c r="I506" s="7">
        <v>392771.43099999998</v>
      </c>
      <c r="J506" s="7">
        <v>407507.52500000002</v>
      </c>
      <c r="K506" s="7">
        <v>433867.47399999999</v>
      </c>
      <c r="L506" s="7">
        <v>441176.91899999999</v>
      </c>
      <c r="M506" s="7">
        <v>451861.47899999999</v>
      </c>
      <c r="N506" s="7">
        <v>455933.663</v>
      </c>
      <c r="O506" s="7">
        <v>461450.03100000002</v>
      </c>
      <c r="P506" s="7">
        <v>484305.84399999998</v>
      </c>
    </row>
    <row r="507" spans="1:16" s="315" customFormat="1" x14ac:dyDescent="0.3">
      <c r="A507" s="198" t="s">
        <v>374</v>
      </c>
      <c r="B507" s="7">
        <v>340722.53</v>
      </c>
      <c r="C507" s="7">
        <v>350270.80599999998</v>
      </c>
      <c r="D507" s="7">
        <v>362212.42700000003</v>
      </c>
      <c r="E507" s="7">
        <v>375472.91800000001</v>
      </c>
      <c r="F507" s="7">
        <v>388453.72700000001</v>
      </c>
      <c r="G507" s="7">
        <v>385804.45299999998</v>
      </c>
      <c r="H507" s="7">
        <v>399798.34899999999</v>
      </c>
      <c r="I507" s="7">
        <v>410892.68</v>
      </c>
      <c r="J507" s="7">
        <v>428390.98499999999</v>
      </c>
      <c r="K507" s="7">
        <v>449502.13299999997</v>
      </c>
      <c r="L507" s="7">
        <v>455067.48100000003</v>
      </c>
      <c r="M507" s="7">
        <v>464749.50799999997</v>
      </c>
      <c r="N507" s="7">
        <v>471472.36700000003</v>
      </c>
      <c r="O507" s="7">
        <v>480018.337</v>
      </c>
      <c r="P507" s="7">
        <v>485121.34499999997</v>
      </c>
    </row>
    <row r="508" spans="1:16" s="315" customFormat="1" x14ac:dyDescent="0.3">
      <c r="A508" s="198" t="s">
        <v>375</v>
      </c>
      <c r="B508" s="7">
        <v>1143478.152</v>
      </c>
      <c r="C508" s="7">
        <v>1201180.7930000001</v>
      </c>
      <c r="D508" s="7">
        <v>1245130.7250000001</v>
      </c>
      <c r="E508" s="7">
        <v>1276058.878</v>
      </c>
      <c r="F508" s="7">
        <v>1324541.5430000001</v>
      </c>
      <c r="G508" s="7">
        <v>1350134.311</v>
      </c>
      <c r="H508" s="7">
        <v>1401510.594</v>
      </c>
      <c r="I508" s="7">
        <v>1460040.0179999999</v>
      </c>
      <c r="J508" s="7">
        <v>1508964.291</v>
      </c>
      <c r="K508" s="7">
        <v>1557680.132</v>
      </c>
      <c r="L508" s="7">
        <v>1628369.246</v>
      </c>
      <c r="M508" s="7">
        <v>1668980.892</v>
      </c>
      <c r="N508" s="7">
        <v>1717773.42</v>
      </c>
      <c r="O508" s="7">
        <v>1754141.0079999999</v>
      </c>
      <c r="P508" s="7">
        <v>1793666.33</v>
      </c>
    </row>
    <row r="509" spans="1:16" s="315" customFormat="1" x14ac:dyDescent="0.3">
      <c r="A509" s="198" t="s">
        <v>376</v>
      </c>
      <c r="B509" s="7">
        <v>959930.08299999998</v>
      </c>
      <c r="C509" s="7">
        <v>1015666.047</v>
      </c>
      <c r="D509" s="7">
        <v>1021758.423</v>
      </c>
      <c r="E509" s="7">
        <v>1057090.263</v>
      </c>
      <c r="F509" s="7">
        <v>1100282.5249999999</v>
      </c>
      <c r="G509" s="7">
        <v>1145322.223</v>
      </c>
      <c r="H509" s="7">
        <v>1161611.0449999999</v>
      </c>
      <c r="I509" s="7">
        <v>1201423.452</v>
      </c>
      <c r="J509" s="7">
        <v>1223840.595</v>
      </c>
      <c r="K509" s="7">
        <v>1257042.1470000001</v>
      </c>
      <c r="L509" s="7">
        <v>1268420.1470000001</v>
      </c>
      <c r="M509" s="7">
        <v>1303972.186</v>
      </c>
      <c r="N509" s="7">
        <v>1330364.267</v>
      </c>
      <c r="O509" s="7">
        <v>1352218.5</v>
      </c>
      <c r="P509" s="7">
        <v>1344696.1329999999</v>
      </c>
    </row>
    <row r="510" spans="1:16" s="315" customFormat="1" x14ac:dyDescent="0.3">
      <c r="A510" s="198" t="s">
        <v>377</v>
      </c>
      <c r="B510" s="7">
        <v>47919.816180000002</v>
      </c>
      <c r="C510" s="7">
        <v>48735.145279999997</v>
      </c>
      <c r="D510" s="7">
        <v>49312.027240000003</v>
      </c>
      <c r="E510" s="7">
        <v>51231.336340000002</v>
      </c>
      <c r="F510" s="7">
        <v>50583.910279999996</v>
      </c>
      <c r="G510" s="7">
        <v>51814.059399999998</v>
      </c>
      <c r="H510" s="7">
        <v>51742.504739999997</v>
      </c>
      <c r="I510" s="7">
        <v>51846.852440000002</v>
      </c>
      <c r="J510" s="7">
        <v>52989.785510000002</v>
      </c>
      <c r="K510" s="7">
        <v>54193.758410000002</v>
      </c>
      <c r="L510" s="7">
        <v>54513.730369999997</v>
      </c>
      <c r="M510" s="7">
        <v>55623.746189999998</v>
      </c>
      <c r="N510" s="7">
        <v>57995.173269999999</v>
      </c>
      <c r="O510" s="7">
        <v>59045.676140000003</v>
      </c>
      <c r="P510" s="7">
        <v>58243.500599999999</v>
      </c>
    </row>
    <row r="511" spans="1:16" x14ac:dyDescent="0.3">
      <c r="A511" s="361" t="s">
        <v>713</v>
      </c>
      <c r="B511" s="361">
        <v>17419409.920000002</v>
      </c>
      <c r="C511" s="361">
        <v>17898333.739999998</v>
      </c>
      <c r="D511" s="361">
        <v>18425109.719999999</v>
      </c>
      <c r="E511" s="361">
        <v>19093676.02</v>
      </c>
      <c r="F511" s="361">
        <v>19815361.629999999</v>
      </c>
      <c r="G511" s="361">
        <v>20483270.379999999</v>
      </c>
      <c r="H511" s="361">
        <v>20894289.030000001</v>
      </c>
      <c r="I511" s="361">
        <v>21431117.690000001</v>
      </c>
      <c r="J511" s="361">
        <v>21980754.350000001</v>
      </c>
      <c r="K511" s="361">
        <v>22768881.629999999</v>
      </c>
      <c r="L511" s="361">
        <v>23459905.050000001</v>
      </c>
      <c r="M511" s="361">
        <v>24244590.27</v>
      </c>
      <c r="N511" s="361">
        <v>25174865.350000001</v>
      </c>
      <c r="O511" s="361">
        <v>25714477.579999998</v>
      </c>
      <c r="P511" s="361">
        <v>25469568.399999999</v>
      </c>
    </row>
    <row r="512" spans="1:16" x14ac:dyDescent="0.3">
      <c r="A512" s="315"/>
      <c r="B512" s="315"/>
      <c r="C512" s="315"/>
      <c r="D512" s="315"/>
      <c r="E512" s="315"/>
      <c r="F512" s="315"/>
      <c r="G512" s="315"/>
      <c r="H512" s="315"/>
      <c r="I512" s="315"/>
      <c r="J512" s="315"/>
      <c r="K512" s="315"/>
      <c r="L512" s="315"/>
      <c r="M512" s="315"/>
      <c r="N512" s="315"/>
      <c r="O512" s="315"/>
      <c r="P512" s="315"/>
    </row>
    <row r="513" spans="1:16" x14ac:dyDescent="0.3">
      <c r="A513" s="315"/>
      <c r="B513" s="315"/>
      <c r="C513" s="315"/>
      <c r="D513" s="315"/>
      <c r="E513" s="315"/>
      <c r="F513" s="315"/>
      <c r="G513" s="315"/>
      <c r="H513" s="315"/>
      <c r="I513" s="315"/>
      <c r="J513" s="315"/>
      <c r="K513" s="315"/>
      <c r="L513" s="315"/>
      <c r="M513" s="315"/>
      <c r="N513" s="315"/>
      <c r="O513" s="315"/>
      <c r="P513" s="315"/>
    </row>
    <row r="514" spans="1:16" s="315" customFormat="1" x14ac:dyDescent="0.3">
      <c r="A514" s="192" t="s">
        <v>733</v>
      </c>
      <c r="B514" s="192">
        <v>1995</v>
      </c>
      <c r="C514" s="192">
        <v>1996</v>
      </c>
      <c r="D514" s="192">
        <v>1997</v>
      </c>
      <c r="E514" s="192">
        <v>1998</v>
      </c>
      <c r="F514" s="192">
        <v>1999</v>
      </c>
      <c r="G514" s="192">
        <v>2000</v>
      </c>
      <c r="H514" s="192">
        <v>2001</v>
      </c>
      <c r="I514" s="192">
        <v>2002</v>
      </c>
      <c r="J514" s="192">
        <v>2003</v>
      </c>
      <c r="K514" s="192">
        <v>2004</v>
      </c>
      <c r="L514" s="192">
        <v>2005</v>
      </c>
      <c r="M514" s="192">
        <v>2006</v>
      </c>
      <c r="N514" s="192">
        <v>2007</v>
      </c>
      <c r="O514" s="192">
        <v>2008</v>
      </c>
      <c r="P514" s="192">
        <v>2009</v>
      </c>
    </row>
    <row r="515" spans="1:16" s="315" customFormat="1" x14ac:dyDescent="0.3">
      <c r="A515" s="198" t="s">
        <v>343</v>
      </c>
      <c r="B515" s="7">
        <v>35732.832000000002</v>
      </c>
      <c r="C515" s="7">
        <v>37614.690999999999</v>
      </c>
      <c r="D515" s="7">
        <v>40803.641000000003</v>
      </c>
      <c r="E515" s="7">
        <v>41916.226999999999</v>
      </c>
      <c r="F515" s="7">
        <v>38520.116999999998</v>
      </c>
      <c r="G515" s="7">
        <v>38440.754000000001</v>
      </c>
      <c r="H515" s="7">
        <v>36423.711000000003</v>
      </c>
      <c r="I515" s="7">
        <v>38511.608999999997</v>
      </c>
      <c r="J515" s="7">
        <v>37743.940999999999</v>
      </c>
      <c r="K515" s="7">
        <v>40307.847999999998</v>
      </c>
      <c r="L515" s="7">
        <v>42430.487999999998</v>
      </c>
      <c r="M515" s="7">
        <v>40835.578000000001</v>
      </c>
      <c r="N515" s="7">
        <v>39981.016000000003</v>
      </c>
      <c r="O515" s="7">
        <v>41155.035000000003</v>
      </c>
      <c r="P515" s="7">
        <v>41396.870999999999</v>
      </c>
    </row>
    <row r="516" spans="1:16" s="315" customFormat="1" x14ac:dyDescent="0.3">
      <c r="A516" s="198" t="s">
        <v>344</v>
      </c>
      <c r="B516" s="7">
        <v>49168.222999999998</v>
      </c>
      <c r="C516" s="7">
        <v>50558.737999999998</v>
      </c>
      <c r="D516" s="7">
        <v>59227.894999999997</v>
      </c>
      <c r="E516" s="7">
        <v>57727.891000000003</v>
      </c>
      <c r="F516" s="7">
        <v>57437.491999999998</v>
      </c>
      <c r="G516" s="7">
        <v>57307.667999999998</v>
      </c>
      <c r="H516" s="7">
        <v>65567.406000000003</v>
      </c>
      <c r="I516" s="7">
        <v>67555.179999999993</v>
      </c>
      <c r="J516" s="7">
        <v>59670.991999999998</v>
      </c>
      <c r="K516" s="7">
        <v>70731.679999999993</v>
      </c>
      <c r="L516" s="7">
        <v>87666.406000000003</v>
      </c>
      <c r="M516" s="7">
        <v>107134.18</v>
      </c>
      <c r="N516" s="7">
        <v>120398.63</v>
      </c>
      <c r="O516" s="7">
        <v>130683.09</v>
      </c>
      <c r="P516" s="7">
        <v>87922.733999999997</v>
      </c>
    </row>
    <row r="517" spans="1:16" s="315" customFormat="1" x14ac:dyDescent="0.3">
      <c r="A517" s="198" t="s">
        <v>345</v>
      </c>
      <c r="B517" s="7">
        <v>3153.3279000000002</v>
      </c>
      <c r="C517" s="7">
        <v>3405.9479999999999</v>
      </c>
      <c r="D517" s="7">
        <v>3856.0354000000002</v>
      </c>
      <c r="E517" s="7">
        <v>3880.1581999999999</v>
      </c>
      <c r="F517" s="7">
        <v>3853.2202000000002</v>
      </c>
      <c r="G517" s="7">
        <v>3988.8564000000001</v>
      </c>
      <c r="H517" s="7">
        <v>3816.6500999999998</v>
      </c>
      <c r="I517" s="7">
        <v>3554.2256000000002</v>
      </c>
      <c r="J517" s="7">
        <v>3559.5304999999998</v>
      </c>
      <c r="K517" s="7">
        <v>3899.0830000000001</v>
      </c>
      <c r="L517" s="7">
        <v>4242.4301999999998</v>
      </c>
      <c r="M517" s="7">
        <v>4362.2728999999999</v>
      </c>
      <c r="N517" s="7">
        <v>4699.4135999999999</v>
      </c>
      <c r="O517" s="7">
        <v>4752.7987999999996</v>
      </c>
      <c r="P517" s="7">
        <v>4192.0625</v>
      </c>
    </row>
    <row r="518" spans="1:16" s="315" customFormat="1" x14ac:dyDescent="0.3">
      <c r="A518" s="198" t="s">
        <v>346</v>
      </c>
      <c r="B518" s="7">
        <v>9805.4413999999997</v>
      </c>
      <c r="C518" s="7">
        <v>10735.85</v>
      </c>
      <c r="D518" s="7">
        <v>11137.633</v>
      </c>
      <c r="E518" s="7">
        <v>10800.096</v>
      </c>
      <c r="F518" s="7">
        <v>10876.120999999999</v>
      </c>
      <c r="G518" s="7">
        <v>11490.052</v>
      </c>
      <c r="H518" s="7">
        <v>11577.753000000001</v>
      </c>
      <c r="I518" s="7">
        <v>12166.8</v>
      </c>
      <c r="J518" s="7">
        <v>11730.841</v>
      </c>
      <c r="K518" s="7">
        <v>11857.031999999999</v>
      </c>
      <c r="L518" s="7">
        <v>13205.371999999999</v>
      </c>
      <c r="M518" s="7">
        <v>12958.691999999999</v>
      </c>
      <c r="N518" s="7">
        <v>11822.782999999999</v>
      </c>
      <c r="O518" s="7">
        <v>12343.811</v>
      </c>
      <c r="P518" s="7">
        <v>10536.79</v>
      </c>
    </row>
    <row r="519" spans="1:16" s="315" customFormat="1" x14ac:dyDescent="0.3">
      <c r="A519" s="198" t="s">
        <v>347</v>
      </c>
      <c r="B519" s="7">
        <v>654.27881000000002</v>
      </c>
      <c r="C519" s="7">
        <v>757.39868000000001</v>
      </c>
      <c r="D519" s="7">
        <v>813.76819</v>
      </c>
      <c r="E519" s="7">
        <v>817.67687999999998</v>
      </c>
      <c r="F519" s="7">
        <v>752.20032000000003</v>
      </c>
      <c r="G519" s="7">
        <v>643.75079000000005</v>
      </c>
      <c r="H519" s="7">
        <v>576.78583000000003</v>
      </c>
      <c r="I519" s="7">
        <v>519.88054999999997</v>
      </c>
      <c r="J519" s="7">
        <v>542.40130999999997</v>
      </c>
      <c r="K519" s="7">
        <v>604.32587000000001</v>
      </c>
      <c r="L519" s="7">
        <v>622.45618000000002</v>
      </c>
      <c r="M519" s="7">
        <v>615.94866999999999</v>
      </c>
      <c r="N519" s="7">
        <v>678.13238999999999</v>
      </c>
      <c r="O519" s="7">
        <v>644.13391000000001</v>
      </c>
      <c r="P519" s="7">
        <v>604.78869999999995</v>
      </c>
    </row>
    <row r="520" spans="1:16" s="315" customFormat="1" x14ac:dyDescent="0.3">
      <c r="A520" s="198" t="s">
        <v>348</v>
      </c>
      <c r="B520" s="7">
        <v>26489.537</v>
      </c>
      <c r="C520" s="7">
        <v>26581.761999999999</v>
      </c>
      <c r="D520" s="7">
        <v>28397.006000000001</v>
      </c>
      <c r="E520" s="7">
        <v>27623.026999999998</v>
      </c>
      <c r="F520" s="7">
        <v>26920.006000000001</v>
      </c>
      <c r="G520" s="7">
        <v>25842.48</v>
      </c>
      <c r="H520" s="7">
        <v>23475.317999999999</v>
      </c>
      <c r="I520" s="7">
        <v>21862.025000000001</v>
      </c>
      <c r="J520" s="7">
        <v>20325.884999999998</v>
      </c>
      <c r="K520" s="7">
        <v>18978.407999999999</v>
      </c>
      <c r="L520" s="7">
        <v>20301.361000000001</v>
      </c>
      <c r="M520" s="7">
        <v>20253.907999999999</v>
      </c>
      <c r="N520" s="7">
        <v>20320.294999999998</v>
      </c>
      <c r="O520" s="7">
        <v>18429.826000000001</v>
      </c>
      <c r="P520" s="7">
        <v>15459.762000000001</v>
      </c>
    </row>
    <row r="521" spans="1:16" s="315" customFormat="1" x14ac:dyDescent="0.3">
      <c r="A521" s="198" t="s">
        <v>349</v>
      </c>
      <c r="B521" s="7">
        <v>36798.737999999998</v>
      </c>
      <c r="C521" s="7">
        <v>37032.847999999998</v>
      </c>
      <c r="D521" s="7">
        <v>39961.035000000003</v>
      </c>
      <c r="E521" s="7">
        <v>41669.241999999998</v>
      </c>
      <c r="F521" s="7">
        <v>46405.641000000003</v>
      </c>
      <c r="G521" s="7">
        <v>49903.870999999999</v>
      </c>
      <c r="H521" s="7">
        <v>51752.203000000001</v>
      </c>
      <c r="I521" s="7">
        <v>50975.605000000003</v>
      </c>
      <c r="J521" s="7">
        <v>50689.711000000003</v>
      </c>
      <c r="K521" s="7">
        <v>54906.703000000001</v>
      </c>
      <c r="L521" s="7">
        <v>56410.535000000003</v>
      </c>
      <c r="M521" s="7">
        <v>57824.684000000001</v>
      </c>
      <c r="N521" s="7">
        <v>59567.02</v>
      </c>
      <c r="O521" s="7">
        <v>58348.961000000003</v>
      </c>
      <c r="P521" s="7">
        <v>52958.491999999998</v>
      </c>
    </row>
    <row r="522" spans="1:16" s="315" customFormat="1" x14ac:dyDescent="0.3">
      <c r="A522" s="198" t="s">
        <v>350</v>
      </c>
      <c r="B522" s="7">
        <v>1328.0853</v>
      </c>
      <c r="C522" s="7">
        <v>1227.5522000000001</v>
      </c>
      <c r="D522" s="7">
        <v>1353.3188</v>
      </c>
      <c r="E522" s="7">
        <v>1539.4121</v>
      </c>
      <c r="F522" s="7">
        <v>1476.5179000000001</v>
      </c>
      <c r="G522" s="7">
        <v>1365.4154000000001</v>
      </c>
      <c r="H522" s="7">
        <v>1631.8382999999999</v>
      </c>
      <c r="I522" s="7">
        <v>1701.6514</v>
      </c>
      <c r="J522" s="7">
        <v>1283.2863</v>
      </c>
      <c r="K522" s="7">
        <v>1285.8643999999999</v>
      </c>
      <c r="L522" s="7">
        <v>1511.5260000000001</v>
      </c>
      <c r="M522" s="7">
        <v>1526.3302000000001</v>
      </c>
      <c r="N522" s="7">
        <v>1572.2338</v>
      </c>
      <c r="O522" s="7">
        <v>1773.6796999999999</v>
      </c>
      <c r="P522" s="7">
        <v>1679.7283</v>
      </c>
    </row>
    <row r="523" spans="1:16" s="315" customFormat="1" x14ac:dyDescent="0.3">
      <c r="A523" s="198" t="s">
        <v>351</v>
      </c>
      <c r="B523" s="7">
        <v>10869.645</v>
      </c>
      <c r="C523" s="7">
        <v>12038.465</v>
      </c>
      <c r="D523" s="7">
        <v>13229.726000000001</v>
      </c>
      <c r="E523" s="7">
        <v>13637.507</v>
      </c>
      <c r="F523" s="7">
        <v>12738.396000000001</v>
      </c>
      <c r="G523" s="7">
        <v>11845.654</v>
      </c>
      <c r="H523" s="7">
        <v>11435.996999999999</v>
      </c>
      <c r="I523" s="7">
        <v>10917.669</v>
      </c>
      <c r="J523" s="7">
        <v>11387.182000000001</v>
      </c>
      <c r="K523" s="7">
        <v>10602.439</v>
      </c>
      <c r="L523" s="7">
        <v>11093.072</v>
      </c>
      <c r="M523" s="7">
        <v>11520.978999999999</v>
      </c>
      <c r="N523" s="7">
        <v>14185.477999999999</v>
      </c>
      <c r="O523" s="7">
        <v>14120.531000000001</v>
      </c>
      <c r="P523" s="7">
        <v>12864.762000000001</v>
      </c>
    </row>
    <row r="524" spans="1:16" s="315" customFormat="1" x14ac:dyDescent="0.3">
      <c r="A524" s="198" t="s">
        <v>352</v>
      </c>
      <c r="B524" s="7">
        <v>12706.039000000001</v>
      </c>
      <c r="C524" s="7">
        <v>14192.511</v>
      </c>
      <c r="D524" s="7">
        <v>14736.633</v>
      </c>
      <c r="E524" s="7">
        <v>15018.491</v>
      </c>
      <c r="F524" s="7">
        <v>15287.824000000001</v>
      </c>
      <c r="G524" s="7">
        <v>14431.254999999999</v>
      </c>
      <c r="H524" s="7">
        <v>14019.701999999999</v>
      </c>
      <c r="I524" s="7">
        <v>14085.24</v>
      </c>
      <c r="J524" s="7">
        <v>13984.364</v>
      </c>
      <c r="K524" s="7">
        <v>14517.224</v>
      </c>
      <c r="L524" s="7">
        <v>15653.111999999999</v>
      </c>
      <c r="M524" s="7">
        <v>16725.594000000001</v>
      </c>
      <c r="N524" s="7">
        <v>18017.344000000001</v>
      </c>
      <c r="O524" s="7">
        <v>16867.807000000001</v>
      </c>
      <c r="P524" s="7">
        <v>15186.175999999999</v>
      </c>
    </row>
    <row r="525" spans="1:16" s="315" customFormat="1" x14ac:dyDescent="0.3">
      <c r="A525" s="198" t="s">
        <v>353</v>
      </c>
      <c r="B525" s="7">
        <v>5833.2831999999999</v>
      </c>
      <c r="C525" s="7">
        <v>6141.4766</v>
      </c>
      <c r="D525" s="7">
        <v>6658.7974000000004</v>
      </c>
      <c r="E525" s="7">
        <v>6528.9242999999997</v>
      </c>
      <c r="F525" s="7">
        <v>6939.7749000000003</v>
      </c>
      <c r="G525" s="7">
        <v>6940.7358000000004</v>
      </c>
      <c r="H525" s="7">
        <v>6785.4204</v>
      </c>
      <c r="I525" s="7">
        <v>6367.7344000000003</v>
      </c>
      <c r="J525" s="7">
        <v>6292.3217999999997</v>
      </c>
      <c r="K525" s="7">
        <v>6195.3579</v>
      </c>
      <c r="L525" s="7">
        <v>6629.5492999999997</v>
      </c>
      <c r="M525" s="7">
        <v>6526.0937999999996</v>
      </c>
      <c r="N525" s="7">
        <v>7284.7768999999998</v>
      </c>
      <c r="O525" s="7">
        <v>6779.4404000000004</v>
      </c>
      <c r="P525" s="7">
        <v>5801.4594999999999</v>
      </c>
    </row>
    <row r="526" spans="1:16" s="315" customFormat="1" x14ac:dyDescent="0.3">
      <c r="A526" s="198" t="s">
        <v>354</v>
      </c>
      <c r="B526" s="7">
        <v>151450.72</v>
      </c>
      <c r="C526" s="7">
        <v>168036.17</v>
      </c>
      <c r="D526" s="7">
        <v>175682.53</v>
      </c>
      <c r="E526" s="7">
        <v>172156.44</v>
      </c>
      <c r="F526" s="7">
        <v>176539.11</v>
      </c>
      <c r="G526" s="7">
        <v>174882.11</v>
      </c>
      <c r="H526" s="7">
        <v>172961.69</v>
      </c>
      <c r="I526" s="7">
        <v>172230.45</v>
      </c>
      <c r="J526" s="7">
        <v>172920.44</v>
      </c>
      <c r="K526" s="7">
        <v>163433.64000000001</v>
      </c>
      <c r="L526" s="7">
        <v>171458.94</v>
      </c>
      <c r="M526" s="7">
        <v>180851.8</v>
      </c>
      <c r="N526" s="7">
        <v>191195.25</v>
      </c>
      <c r="O526" s="7">
        <v>189079.64</v>
      </c>
      <c r="P526" s="7">
        <v>169590.94</v>
      </c>
    </row>
    <row r="527" spans="1:16" s="315" customFormat="1" x14ac:dyDescent="0.3">
      <c r="A527" s="198" t="s">
        <v>355</v>
      </c>
      <c r="B527" s="7">
        <v>591070.68999999994</v>
      </c>
      <c r="C527" s="7">
        <v>624630.06000000006</v>
      </c>
      <c r="D527" s="7">
        <v>650666.31000000006</v>
      </c>
      <c r="E527" s="7">
        <v>661738.56000000006</v>
      </c>
      <c r="F527" s="7">
        <v>649393.38</v>
      </c>
      <c r="G527" s="7">
        <v>705485.75</v>
      </c>
      <c r="H527" s="7">
        <v>686770.25</v>
      </c>
      <c r="I527" s="7">
        <v>676821.63</v>
      </c>
      <c r="J527" s="7">
        <v>711485.5</v>
      </c>
      <c r="K527" s="7">
        <v>772953.69</v>
      </c>
      <c r="L527" s="7">
        <v>844631.38</v>
      </c>
      <c r="M527" s="7">
        <v>901317.69</v>
      </c>
      <c r="N527" s="7">
        <v>980461.25</v>
      </c>
      <c r="O527" s="7">
        <v>1010400.5</v>
      </c>
      <c r="P527" s="7">
        <v>851105.94</v>
      </c>
    </row>
    <row r="528" spans="1:16" s="315" customFormat="1" x14ac:dyDescent="0.3">
      <c r="A528" s="198" t="s">
        <v>356</v>
      </c>
      <c r="B528" s="7">
        <v>592198.43999999994</v>
      </c>
      <c r="C528" s="7">
        <v>655007.68999999994</v>
      </c>
      <c r="D528" s="7">
        <v>741965</v>
      </c>
      <c r="E528" s="7">
        <v>772863.31</v>
      </c>
      <c r="F528" s="7">
        <v>844308.38</v>
      </c>
      <c r="G528" s="7">
        <v>974987</v>
      </c>
      <c r="H528" s="7">
        <v>968576.31</v>
      </c>
      <c r="I528" s="7">
        <v>909083.63</v>
      </c>
      <c r="J528" s="7">
        <v>945232.75</v>
      </c>
      <c r="K528" s="7">
        <v>1011340.2</v>
      </c>
      <c r="L528" s="7">
        <v>1107939.8999999999</v>
      </c>
      <c r="M528" s="7">
        <v>1204886.8</v>
      </c>
      <c r="N528" s="7">
        <v>1314391.3999999999</v>
      </c>
      <c r="O528" s="7">
        <v>1354865.9</v>
      </c>
      <c r="P528" s="7">
        <v>1251572.3999999999</v>
      </c>
    </row>
    <row r="529" spans="1:16" s="315" customFormat="1" x14ac:dyDescent="0.3">
      <c r="A529" s="198" t="s">
        <v>357</v>
      </c>
      <c r="B529" s="7">
        <v>525742.88</v>
      </c>
      <c r="C529" s="7">
        <v>560220.13</v>
      </c>
      <c r="D529" s="7">
        <v>599235.56000000006</v>
      </c>
      <c r="E529" s="7">
        <v>630740.38</v>
      </c>
      <c r="F529" s="7">
        <v>681251.81</v>
      </c>
      <c r="G529" s="7">
        <v>683685.88</v>
      </c>
      <c r="H529" s="7">
        <v>656420.25</v>
      </c>
      <c r="I529" s="7">
        <v>667179.38</v>
      </c>
      <c r="J529" s="7">
        <v>713015.38</v>
      </c>
      <c r="K529" s="7">
        <v>768573.88</v>
      </c>
      <c r="L529" s="7">
        <v>828957.69</v>
      </c>
      <c r="M529" s="7">
        <v>900477.81</v>
      </c>
      <c r="N529" s="7">
        <v>995201.56</v>
      </c>
      <c r="O529" s="7">
        <v>985637.94</v>
      </c>
      <c r="P529" s="7">
        <v>849517.56</v>
      </c>
    </row>
    <row r="530" spans="1:16" s="315" customFormat="1" x14ac:dyDescent="0.3">
      <c r="A530" s="198" t="s">
        <v>358</v>
      </c>
      <c r="B530" s="7">
        <v>85966.851999999999</v>
      </c>
      <c r="C530" s="7">
        <v>93761.968999999997</v>
      </c>
      <c r="D530" s="7">
        <v>99366.812999999995</v>
      </c>
      <c r="E530" s="7">
        <v>103879.14</v>
      </c>
      <c r="F530" s="7">
        <v>107439.22</v>
      </c>
      <c r="G530" s="7">
        <v>111866.84</v>
      </c>
      <c r="H530" s="7">
        <v>110534.02</v>
      </c>
      <c r="I530" s="7">
        <v>111077.36</v>
      </c>
      <c r="J530" s="7">
        <v>113451.95</v>
      </c>
      <c r="K530" s="7">
        <v>118669.55</v>
      </c>
      <c r="L530" s="7">
        <v>131024.1</v>
      </c>
      <c r="M530" s="7">
        <v>131647.16</v>
      </c>
      <c r="N530" s="7">
        <v>136376.63</v>
      </c>
      <c r="O530" s="7">
        <v>142813.60999999999</v>
      </c>
      <c r="P530" s="7">
        <v>132990</v>
      </c>
    </row>
    <row r="531" spans="1:16" s="315" customFormat="1" x14ac:dyDescent="0.3">
      <c r="A531" s="198" t="s">
        <v>359</v>
      </c>
      <c r="B531" s="7">
        <v>9163.3456999999999</v>
      </c>
      <c r="C531" s="7">
        <v>9879.9081999999999</v>
      </c>
      <c r="D531" s="7">
        <v>9898.4267999999993</v>
      </c>
      <c r="E531" s="7">
        <v>10042.621999999999</v>
      </c>
      <c r="F531" s="7">
        <v>10664.927</v>
      </c>
      <c r="G531" s="7">
        <v>11776.001</v>
      </c>
      <c r="H531" s="7">
        <v>12365.013000000001</v>
      </c>
      <c r="I531" s="7">
        <v>12512.324000000001</v>
      </c>
      <c r="J531" s="7">
        <v>13303.008</v>
      </c>
      <c r="K531" s="7">
        <v>13730.786</v>
      </c>
      <c r="L531" s="7">
        <v>16534.151999999998</v>
      </c>
      <c r="M531" s="7">
        <v>16654.773000000001</v>
      </c>
      <c r="N531" s="7">
        <v>17834.195</v>
      </c>
      <c r="O531" s="7">
        <v>18707.898000000001</v>
      </c>
      <c r="P531" s="7">
        <v>16229.776</v>
      </c>
    </row>
    <row r="532" spans="1:16" s="315" customFormat="1" x14ac:dyDescent="0.3">
      <c r="A532" s="198" t="s">
        <v>360</v>
      </c>
      <c r="B532" s="7">
        <v>3315735.5</v>
      </c>
      <c r="C532" s="7">
        <v>3380354.5</v>
      </c>
      <c r="D532" s="7">
        <v>3427133.5</v>
      </c>
      <c r="E532" s="7">
        <v>3469614</v>
      </c>
      <c r="F532" s="7">
        <v>3552832.5</v>
      </c>
      <c r="G532" s="7">
        <v>3576725.5</v>
      </c>
      <c r="H532" s="7">
        <v>3590266.5</v>
      </c>
      <c r="I532" s="7">
        <v>3589436.8</v>
      </c>
      <c r="J532" s="7">
        <v>3693404</v>
      </c>
      <c r="K532" s="7">
        <v>3835621</v>
      </c>
      <c r="L532" s="7">
        <v>4009451.3</v>
      </c>
      <c r="M532" s="7">
        <v>4215311</v>
      </c>
      <c r="N532" s="7">
        <v>4373414</v>
      </c>
      <c r="O532" s="7">
        <v>4370240.5</v>
      </c>
      <c r="P532" s="7">
        <v>4246355</v>
      </c>
    </row>
    <row r="533" spans="1:16" s="315" customFormat="1" x14ac:dyDescent="0.3">
      <c r="A533" s="198" t="s">
        <v>361</v>
      </c>
      <c r="B533" s="7">
        <v>20114.217000000001</v>
      </c>
      <c r="C533" s="7">
        <v>22476.516</v>
      </c>
      <c r="D533" s="7">
        <v>22885.187999999998</v>
      </c>
      <c r="E533" s="7">
        <v>25268.574000000001</v>
      </c>
      <c r="F533" s="7">
        <v>25426.080000000002</v>
      </c>
      <c r="G533" s="7">
        <v>26552.805</v>
      </c>
      <c r="H533" s="7">
        <v>26028.451000000001</v>
      </c>
      <c r="I533" s="7">
        <v>25794.116999999998</v>
      </c>
      <c r="J533" s="7">
        <v>25518.583999999999</v>
      </c>
      <c r="K533" s="7">
        <v>27205.136999999999</v>
      </c>
      <c r="L533" s="7">
        <v>29690.898000000001</v>
      </c>
      <c r="M533" s="7">
        <v>30987.474999999999</v>
      </c>
      <c r="N533" s="7">
        <v>33514.207000000002</v>
      </c>
      <c r="O533" s="7">
        <v>33058.987999999998</v>
      </c>
      <c r="P533" s="7">
        <v>27617.543000000001</v>
      </c>
    </row>
    <row r="534" spans="1:16" s="315" customFormat="1" x14ac:dyDescent="0.3">
      <c r="A534" s="198" t="s">
        <v>362</v>
      </c>
      <c r="B534" s="7">
        <v>272784.38</v>
      </c>
      <c r="C534" s="7">
        <v>295626.84000000003</v>
      </c>
      <c r="D534" s="7">
        <v>311371.94</v>
      </c>
      <c r="E534" s="7">
        <v>327195.78000000003</v>
      </c>
      <c r="F534" s="7">
        <v>341950.22</v>
      </c>
      <c r="G534" s="7">
        <v>355568.5</v>
      </c>
      <c r="H534" s="7">
        <v>355673.53</v>
      </c>
      <c r="I534" s="7">
        <v>358418.03</v>
      </c>
      <c r="J534" s="7">
        <v>358038.75</v>
      </c>
      <c r="K534" s="7">
        <v>385270.97</v>
      </c>
      <c r="L534" s="7">
        <v>408631.41</v>
      </c>
      <c r="M534" s="7">
        <v>413487.31</v>
      </c>
      <c r="N534" s="7">
        <v>427566.13</v>
      </c>
      <c r="O534" s="7">
        <v>435917.31</v>
      </c>
      <c r="P534" s="7">
        <v>387395.69</v>
      </c>
    </row>
    <row r="535" spans="1:16" s="315" customFormat="1" x14ac:dyDescent="0.3">
      <c r="A535" s="198" t="s">
        <v>363</v>
      </c>
      <c r="B535" s="7">
        <v>134780.13</v>
      </c>
      <c r="C535" s="7">
        <v>145710.54999999999</v>
      </c>
      <c r="D535" s="7">
        <v>152762.44</v>
      </c>
      <c r="E535" s="7">
        <v>161182.28</v>
      </c>
      <c r="F535" s="7">
        <v>164131.47</v>
      </c>
      <c r="G535" s="7">
        <v>166019.34</v>
      </c>
      <c r="H535" s="7">
        <v>166866.67000000001</v>
      </c>
      <c r="I535" s="7">
        <v>170615.55</v>
      </c>
      <c r="J535" s="7">
        <v>174059.25</v>
      </c>
      <c r="K535" s="7">
        <v>190358.11</v>
      </c>
      <c r="L535" s="7">
        <v>216744.02</v>
      </c>
      <c r="M535" s="7">
        <v>224155.45</v>
      </c>
      <c r="N535" s="7">
        <v>228615.17</v>
      </c>
      <c r="O535" s="7">
        <v>227170.06</v>
      </c>
      <c r="P535" s="7">
        <v>195714.02</v>
      </c>
    </row>
    <row r="536" spans="1:16" s="315" customFormat="1" x14ac:dyDescent="0.3">
      <c r="A536" s="198" t="s">
        <v>364</v>
      </c>
      <c r="B536" s="7">
        <v>6338.0214999999998</v>
      </c>
      <c r="C536" s="7">
        <v>6149.7040999999999</v>
      </c>
      <c r="D536" s="7">
        <v>5875.1206000000002</v>
      </c>
      <c r="E536" s="7">
        <v>4984.3563999999997</v>
      </c>
      <c r="F536" s="7">
        <v>5163.3915999999999</v>
      </c>
      <c r="G536" s="7">
        <v>5408.5967000000001</v>
      </c>
      <c r="H536" s="7">
        <v>5032.4741000000004</v>
      </c>
      <c r="I536" s="7">
        <v>4891.4540999999999</v>
      </c>
      <c r="J536" s="7">
        <v>4406.7709999999997</v>
      </c>
      <c r="K536" s="7">
        <v>4312.0897999999997</v>
      </c>
      <c r="L536" s="7">
        <v>4053.8296</v>
      </c>
      <c r="M536" s="7">
        <v>4194.4390000000003</v>
      </c>
      <c r="N536" s="7">
        <v>4313.0946999999996</v>
      </c>
      <c r="O536" s="7">
        <v>4425.0717999999997</v>
      </c>
      <c r="P536" s="7">
        <v>4036.8661999999999</v>
      </c>
    </row>
    <row r="537" spans="1:16" s="315" customFormat="1" x14ac:dyDescent="0.3">
      <c r="A537" s="198" t="s">
        <v>365</v>
      </c>
      <c r="B537" s="7">
        <v>49677.737999999998</v>
      </c>
      <c r="C537" s="7">
        <v>50398.684000000001</v>
      </c>
      <c r="D537" s="7">
        <v>53456.406000000003</v>
      </c>
      <c r="E537" s="7">
        <v>54578.48</v>
      </c>
      <c r="F537" s="7">
        <v>58112.934000000001</v>
      </c>
      <c r="G537" s="7">
        <v>52657.016000000003</v>
      </c>
      <c r="H537" s="7">
        <v>50783.925999999999</v>
      </c>
      <c r="I537" s="7">
        <v>52491.391000000003</v>
      </c>
      <c r="J537" s="7">
        <v>51862.167999999998</v>
      </c>
      <c r="K537" s="7">
        <v>57095.516000000003</v>
      </c>
      <c r="L537" s="7">
        <v>64329.468999999997</v>
      </c>
      <c r="M537" s="7">
        <v>70106.383000000002</v>
      </c>
      <c r="N537" s="7">
        <v>72946.835999999996</v>
      </c>
      <c r="O537" s="7">
        <v>72193.539000000004</v>
      </c>
      <c r="P537" s="7">
        <v>61845.870999999999</v>
      </c>
    </row>
    <row r="538" spans="1:16" s="315" customFormat="1" x14ac:dyDescent="0.3">
      <c r="A538" s="198" t="s">
        <v>366</v>
      </c>
      <c r="B538" s="7">
        <v>2462.5907999999999</v>
      </c>
      <c r="C538" s="7">
        <v>2531.9485</v>
      </c>
      <c r="D538" s="7">
        <v>2810.0727999999999</v>
      </c>
      <c r="E538" s="7">
        <v>4047.5605</v>
      </c>
      <c r="F538" s="7">
        <v>4551.7358000000004</v>
      </c>
      <c r="G538" s="7">
        <v>4567.0214999999998</v>
      </c>
      <c r="H538" s="7">
        <v>4585.7559000000001</v>
      </c>
      <c r="I538" s="7">
        <v>4775.0658999999996</v>
      </c>
      <c r="J538" s="7">
        <v>4308.2896000000001</v>
      </c>
      <c r="K538" s="7">
        <v>4417.4858000000004</v>
      </c>
      <c r="L538" s="7">
        <v>4655.2271000000001</v>
      </c>
      <c r="M538" s="7">
        <v>4511.1508999999996</v>
      </c>
      <c r="N538" s="7">
        <v>4315.3671999999997</v>
      </c>
      <c r="O538" s="7">
        <v>4326.1084000000001</v>
      </c>
      <c r="P538" s="7">
        <v>4421.8510999999999</v>
      </c>
    </row>
    <row r="539" spans="1:16" s="315" customFormat="1" x14ac:dyDescent="0.3">
      <c r="A539" s="198" t="s">
        <v>367</v>
      </c>
      <c r="B539" s="7">
        <v>4389.7974000000004</v>
      </c>
      <c r="C539" s="7">
        <v>4811.0551999999998</v>
      </c>
      <c r="D539" s="7">
        <v>5240.1558000000005</v>
      </c>
      <c r="E539" s="7">
        <v>5297.9785000000002</v>
      </c>
      <c r="F539" s="7">
        <v>5140.0282999999999</v>
      </c>
      <c r="G539" s="7">
        <v>4839.6229999999996</v>
      </c>
      <c r="H539" s="7">
        <v>4492.3311000000003</v>
      </c>
      <c r="I539" s="7">
        <v>4079.4124000000002</v>
      </c>
      <c r="J539" s="7">
        <v>3658.7437</v>
      </c>
      <c r="K539" s="7">
        <v>4157.6908999999996</v>
      </c>
      <c r="L539" s="7">
        <v>4297.7334000000001</v>
      </c>
      <c r="M539" s="7">
        <v>4729.5630000000001</v>
      </c>
      <c r="N539" s="7">
        <v>5259.9507000000003</v>
      </c>
      <c r="O539" s="7">
        <v>5141.3306000000002</v>
      </c>
      <c r="P539" s="7">
        <v>4125.6864999999998</v>
      </c>
    </row>
    <row r="540" spans="1:16" s="315" customFormat="1" x14ac:dyDescent="0.3">
      <c r="A540" s="198" t="s">
        <v>368</v>
      </c>
      <c r="B540" s="7">
        <v>7163.0146000000004</v>
      </c>
      <c r="C540" s="7">
        <v>6735.1499000000003</v>
      </c>
      <c r="D540" s="7">
        <v>6212.1035000000002</v>
      </c>
      <c r="E540" s="7">
        <v>6414.5829999999996</v>
      </c>
      <c r="F540" s="7">
        <v>6624.3755000000001</v>
      </c>
      <c r="G540" s="7">
        <v>6811.5541999999996</v>
      </c>
      <c r="H540" s="7">
        <v>6294.2831999999999</v>
      </c>
      <c r="I540" s="7">
        <v>6947.4179999999997</v>
      </c>
      <c r="J540" s="7">
        <v>7070.0679</v>
      </c>
      <c r="K540" s="7">
        <v>7531.8140000000003</v>
      </c>
      <c r="L540" s="7">
        <v>8541.0635000000002</v>
      </c>
      <c r="M540" s="7">
        <v>9228.2764000000006</v>
      </c>
      <c r="N540" s="7">
        <v>9921.5429999999997</v>
      </c>
      <c r="O540" s="7">
        <v>9895.9375</v>
      </c>
      <c r="P540" s="7">
        <v>8696.0946999999996</v>
      </c>
    </row>
    <row r="541" spans="1:16" s="315" customFormat="1" x14ac:dyDescent="0.3">
      <c r="A541" s="198" t="s">
        <v>369</v>
      </c>
      <c r="B541" s="7">
        <v>9400.0741999999991</v>
      </c>
      <c r="C541" s="7">
        <v>10358.335999999999</v>
      </c>
      <c r="D541" s="7">
        <v>12133.058999999999</v>
      </c>
      <c r="E541" s="7">
        <v>13841.906999999999</v>
      </c>
      <c r="F541" s="7">
        <v>17040.002</v>
      </c>
      <c r="G541" s="7">
        <v>20493.101999999999</v>
      </c>
      <c r="H541" s="7">
        <v>22652.508000000002</v>
      </c>
      <c r="I541" s="7">
        <v>22411.085999999999</v>
      </c>
      <c r="J541" s="7">
        <v>24883.101999999999</v>
      </c>
      <c r="K541" s="7">
        <v>28778.445</v>
      </c>
      <c r="L541" s="7">
        <v>31190.511999999999</v>
      </c>
      <c r="M541" s="7">
        <v>33387.305</v>
      </c>
      <c r="N541" s="7">
        <v>36844.961000000003</v>
      </c>
      <c r="O541" s="7">
        <v>38329.137000000002</v>
      </c>
      <c r="P541" s="7">
        <v>36114.046999999999</v>
      </c>
    </row>
    <row r="542" spans="1:16" s="315" customFormat="1" x14ac:dyDescent="0.3">
      <c r="A542" s="198" t="s">
        <v>370</v>
      </c>
      <c r="B542" s="7">
        <v>3753.4692</v>
      </c>
      <c r="C542" s="7">
        <v>4015.5376000000001</v>
      </c>
      <c r="D542" s="7">
        <v>4656.2686000000003</v>
      </c>
      <c r="E542" s="7">
        <v>4870.4027999999998</v>
      </c>
      <c r="F542" s="7">
        <v>5495.1387000000004</v>
      </c>
      <c r="G542" s="7">
        <v>5409.3198000000002</v>
      </c>
      <c r="H542" s="7">
        <v>5890.9594999999999</v>
      </c>
      <c r="I542" s="7">
        <v>6514.6733000000004</v>
      </c>
      <c r="J542" s="7">
        <v>6840.2880999999998</v>
      </c>
      <c r="K542" s="7">
        <v>8639.1190999999999</v>
      </c>
      <c r="L542" s="7">
        <v>9947.8135000000002</v>
      </c>
      <c r="M542" s="7">
        <v>11000.362999999999</v>
      </c>
      <c r="N542" s="7">
        <v>12140.073</v>
      </c>
      <c r="O542" s="7">
        <v>11535.349</v>
      </c>
      <c r="P542" s="7">
        <v>9802.5810999999994</v>
      </c>
    </row>
    <row r="543" spans="1:16" s="315" customFormat="1" x14ac:dyDescent="0.3">
      <c r="A543" s="198" t="s">
        <v>371</v>
      </c>
      <c r="B543" s="7">
        <v>105648.82</v>
      </c>
      <c r="C543" s="7">
        <v>112505.58</v>
      </c>
      <c r="D543" s="7">
        <v>121700.46</v>
      </c>
      <c r="E543" s="7">
        <v>130935.03</v>
      </c>
      <c r="F543" s="7">
        <v>138473.85999999999</v>
      </c>
      <c r="G543" s="7">
        <v>140215.89000000001</v>
      </c>
      <c r="H543" s="7">
        <v>148289.28</v>
      </c>
      <c r="I543" s="7">
        <v>163227.39000000001</v>
      </c>
      <c r="J543" s="7">
        <v>184642.38</v>
      </c>
      <c r="K543" s="7">
        <v>208041.58</v>
      </c>
      <c r="L543" s="7">
        <v>231293.97</v>
      </c>
      <c r="M543" s="7">
        <v>233717.48</v>
      </c>
      <c r="N543" s="7">
        <v>227724.55</v>
      </c>
      <c r="O543" s="7">
        <v>208201.86</v>
      </c>
      <c r="P543" s="7">
        <v>192484.63</v>
      </c>
    </row>
    <row r="544" spans="1:16" s="315" customFormat="1" x14ac:dyDescent="0.3">
      <c r="A544" s="198" t="s">
        <v>372</v>
      </c>
      <c r="B544" s="7">
        <v>322190.15999999997</v>
      </c>
      <c r="C544" s="7">
        <v>361983.34</v>
      </c>
      <c r="D544" s="7">
        <v>384212.78</v>
      </c>
      <c r="E544" s="7">
        <v>429207.44</v>
      </c>
      <c r="F544" s="7">
        <v>473706.81</v>
      </c>
      <c r="G544" s="7">
        <v>517232.19</v>
      </c>
      <c r="H544" s="7">
        <v>537414.25</v>
      </c>
      <c r="I544" s="7">
        <v>532837.93999999994</v>
      </c>
      <c r="J544" s="7">
        <v>542599.75</v>
      </c>
      <c r="K544" s="7">
        <v>577060.56000000006</v>
      </c>
      <c r="L544" s="7">
        <v>617376.75</v>
      </c>
      <c r="M544" s="7">
        <v>667582.25</v>
      </c>
      <c r="N544" s="7">
        <v>703895.94</v>
      </c>
      <c r="O544" s="7">
        <v>725018.06</v>
      </c>
      <c r="P544" s="7">
        <v>672112.25</v>
      </c>
    </row>
    <row r="545" spans="1:16" s="315" customFormat="1" x14ac:dyDescent="0.3">
      <c r="A545" s="198" t="s">
        <v>373</v>
      </c>
      <c r="B545" s="7">
        <v>16466.713</v>
      </c>
      <c r="C545" s="7">
        <v>8284.8583999999992</v>
      </c>
      <c r="D545" s="7">
        <v>8695.0360999999994</v>
      </c>
      <c r="E545" s="7">
        <v>8756.8300999999992</v>
      </c>
      <c r="F545" s="7">
        <v>9585.9248000000007</v>
      </c>
      <c r="G545" s="7">
        <v>9790.8984</v>
      </c>
      <c r="H545" s="7">
        <v>9414.0840000000007</v>
      </c>
      <c r="I545" s="7">
        <v>9308.3300999999992</v>
      </c>
      <c r="J545" s="7">
        <v>9819.3438000000006</v>
      </c>
      <c r="K545" s="7">
        <v>10995.425999999999</v>
      </c>
      <c r="L545" s="7">
        <v>12019.087</v>
      </c>
      <c r="M545" s="7">
        <v>12665.439</v>
      </c>
      <c r="N545" s="7">
        <v>13487.201999999999</v>
      </c>
      <c r="O545" s="7">
        <v>12984.448</v>
      </c>
      <c r="P545" s="7">
        <v>10894.959000000001</v>
      </c>
    </row>
    <row r="546" spans="1:16" s="315" customFormat="1" x14ac:dyDescent="0.3">
      <c r="A546" s="198" t="s">
        <v>374</v>
      </c>
      <c r="B546" s="7">
        <v>877.41576999999995</v>
      </c>
      <c r="C546" s="7">
        <v>1190.7976000000001</v>
      </c>
      <c r="D546" s="7">
        <v>1051.7266</v>
      </c>
      <c r="E546" s="7">
        <v>1118.6437000000001</v>
      </c>
      <c r="F546" s="7">
        <v>1211.5232000000001</v>
      </c>
      <c r="G546" s="7">
        <v>1361.8878999999999</v>
      </c>
      <c r="H546" s="7">
        <v>1197.3674000000001</v>
      </c>
      <c r="I546" s="7">
        <v>1297.8099</v>
      </c>
      <c r="J546" s="7">
        <v>1128.9475</v>
      </c>
      <c r="K546" s="7">
        <v>1177.98</v>
      </c>
      <c r="L546" s="7">
        <v>1207.3063</v>
      </c>
      <c r="M546" s="7">
        <v>1207.5222000000001</v>
      </c>
      <c r="N546" s="7">
        <v>1313.7346</v>
      </c>
      <c r="O546" s="7">
        <v>1230.2579000000001</v>
      </c>
      <c r="P546" s="7">
        <v>1138.8306</v>
      </c>
    </row>
    <row r="547" spans="1:16" s="315" customFormat="1" x14ac:dyDescent="0.3">
      <c r="A547" s="198" t="s">
        <v>375</v>
      </c>
      <c r="B547" s="7">
        <v>2020.5743</v>
      </c>
      <c r="C547" s="7">
        <v>2411.9810000000002</v>
      </c>
      <c r="D547" s="7">
        <v>2387.1941000000002</v>
      </c>
      <c r="E547" s="7">
        <v>2317.7741999999998</v>
      </c>
      <c r="F547" s="7">
        <v>2457.7114000000001</v>
      </c>
      <c r="G547" s="7">
        <v>2582.9169999999999</v>
      </c>
      <c r="H547" s="7">
        <v>2985.6318000000001</v>
      </c>
      <c r="I547" s="7">
        <v>3204.2489999999998</v>
      </c>
      <c r="J547" s="7">
        <v>3562.0264000000002</v>
      </c>
      <c r="K547" s="7">
        <v>4106.2969000000003</v>
      </c>
      <c r="L547" s="7">
        <v>4548.6127999999999</v>
      </c>
      <c r="M547" s="7">
        <v>4686.6962999999996</v>
      </c>
      <c r="N547" s="7">
        <v>4528.8252000000002</v>
      </c>
      <c r="O547" s="7">
        <v>3930.3429999999998</v>
      </c>
      <c r="P547" s="7">
        <v>3988.4989999999998</v>
      </c>
    </row>
    <row r="548" spans="1:16" s="315" customFormat="1" x14ac:dyDescent="0.3">
      <c r="A548" s="198" t="s">
        <v>376</v>
      </c>
      <c r="B548" s="7">
        <v>19066.77</v>
      </c>
      <c r="C548" s="7">
        <v>23366.190999999999</v>
      </c>
      <c r="D548" s="7">
        <v>23901.690999999999</v>
      </c>
      <c r="E548" s="7">
        <v>25248.57</v>
      </c>
      <c r="F548" s="7">
        <v>25473.307000000001</v>
      </c>
      <c r="G548" s="7">
        <v>27629.49</v>
      </c>
      <c r="H548" s="7">
        <v>27269.873</v>
      </c>
      <c r="I548" s="7">
        <v>26582.359</v>
      </c>
      <c r="J548" s="7">
        <v>26523.111000000001</v>
      </c>
      <c r="K548" s="7">
        <v>28863.715</v>
      </c>
      <c r="L548" s="7">
        <v>30638.780999999999</v>
      </c>
      <c r="M548" s="7">
        <v>32234.186000000002</v>
      </c>
      <c r="N548" s="7">
        <v>33909.887000000002</v>
      </c>
      <c r="O548" s="7">
        <v>33997.836000000003</v>
      </c>
      <c r="P548" s="7">
        <v>28864.692999999999</v>
      </c>
    </row>
    <row r="549" spans="1:16" s="315" customFormat="1" x14ac:dyDescent="0.3">
      <c r="A549" s="198" t="s">
        <v>377</v>
      </c>
      <c r="B549" s="7">
        <v>133.84763000000001</v>
      </c>
      <c r="C549" s="7">
        <v>131.45455999999999</v>
      </c>
      <c r="D549" s="7">
        <v>128.82706999999999</v>
      </c>
      <c r="E549" s="7">
        <v>147.96853999999999</v>
      </c>
      <c r="F549" s="7">
        <v>122.28409000000001</v>
      </c>
      <c r="G549" s="7">
        <v>104.01703999999999</v>
      </c>
      <c r="H549" s="7">
        <v>80.335487000000001</v>
      </c>
      <c r="I549" s="7">
        <v>71.174530000000004</v>
      </c>
      <c r="J549" s="7">
        <v>73.229172000000005</v>
      </c>
      <c r="K549" s="7">
        <v>78.620636000000005</v>
      </c>
      <c r="L549" s="7">
        <v>90.779319999999998</v>
      </c>
      <c r="M549" s="7">
        <v>88.329955999999996</v>
      </c>
      <c r="N549" s="7">
        <v>97.497344999999996</v>
      </c>
      <c r="O549" s="7">
        <v>95.166161000000002</v>
      </c>
      <c r="P549" s="7">
        <v>68.236107000000004</v>
      </c>
    </row>
    <row r="550" spans="1:16" x14ac:dyDescent="0.3">
      <c r="A550" s="361" t="s">
        <v>713</v>
      </c>
      <c r="B550" s="362">
        <v>6441136</v>
      </c>
      <c r="C550" s="362">
        <v>6750866</v>
      </c>
      <c r="D550" s="362">
        <v>7043604</v>
      </c>
      <c r="E550" s="362">
        <v>7247607</v>
      </c>
      <c r="F550" s="362">
        <v>7528303</v>
      </c>
      <c r="G550" s="362">
        <v>7808854</v>
      </c>
      <c r="H550" s="362">
        <v>7799909</v>
      </c>
      <c r="I550" s="362">
        <v>7760027</v>
      </c>
      <c r="J550" s="362">
        <v>8009018</v>
      </c>
      <c r="K550" s="362">
        <v>8466299</v>
      </c>
      <c r="L550" s="362">
        <v>9049021</v>
      </c>
      <c r="M550" s="362">
        <v>9589401</v>
      </c>
      <c r="N550" s="362">
        <v>10127796</v>
      </c>
      <c r="O550" s="362">
        <v>10205096</v>
      </c>
      <c r="P550" s="362">
        <v>9415288</v>
      </c>
    </row>
    <row r="554" spans="1:16" x14ac:dyDescent="0.3">
      <c r="A554" s="490" t="s">
        <v>903</v>
      </c>
      <c r="B554" s="490"/>
      <c r="C554" s="192">
        <v>1995</v>
      </c>
      <c r="D554" s="192">
        <v>1996</v>
      </c>
      <c r="E554" s="192">
        <v>1997</v>
      </c>
      <c r="F554" s="192">
        <v>1998</v>
      </c>
      <c r="G554" s="192">
        <v>1999</v>
      </c>
      <c r="H554" s="192">
        <v>2000</v>
      </c>
      <c r="I554" s="192">
        <v>2001</v>
      </c>
      <c r="J554" s="192">
        <v>2002</v>
      </c>
      <c r="K554" s="192">
        <v>2003</v>
      </c>
      <c r="L554" s="192">
        <v>2004</v>
      </c>
      <c r="M554" s="192">
        <v>2005</v>
      </c>
      <c r="N554" s="192">
        <v>2006</v>
      </c>
      <c r="O554" s="192">
        <v>2007</v>
      </c>
      <c r="P554" s="192">
        <v>2008</v>
      </c>
    </row>
  </sheetData>
  <mergeCells count="17">
    <mergeCell ref="RW245:TE245"/>
    <mergeCell ref="JU245:LC245"/>
    <mergeCell ref="LD245:ML245"/>
    <mergeCell ref="MM245:NU245"/>
    <mergeCell ref="IL245:JT245"/>
    <mergeCell ref="NV245:PD245"/>
    <mergeCell ref="PE245:QM245"/>
    <mergeCell ref="DB245:EJ245"/>
    <mergeCell ref="HC245:IK245"/>
    <mergeCell ref="A281:AI281"/>
    <mergeCell ref="A554:B554"/>
    <mergeCell ref="QN245:RV245"/>
    <mergeCell ref="EK245:FS245"/>
    <mergeCell ref="FT245:HB245"/>
    <mergeCell ref="A245:AI245"/>
    <mergeCell ref="AJ245:BR245"/>
    <mergeCell ref="BS245:DA245"/>
  </mergeCells>
  <pageMargins left="0.7" right="0.7" top="0.75" bottom="0.75" header="0.3" footer="0.3"/>
  <pageSetup paperSize="9" orientation="portrait"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14</vt:i4>
      </vt:variant>
    </vt:vector>
  </HeadingPairs>
  <TitlesOfParts>
    <vt:vector size="14" baseType="lpstr">
      <vt:lpstr>Readme</vt:lpstr>
      <vt:lpstr>Info input variables</vt:lpstr>
      <vt:lpstr>User defined</vt:lpstr>
      <vt:lpstr>BAU</vt:lpstr>
      <vt:lpstr>SCEN1</vt:lpstr>
      <vt:lpstr>SCEN2</vt:lpstr>
      <vt:lpstr>SCEN3</vt:lpstr>
      <vt:lpstr>SCEN4</vt:lpstr>
      <vt:lpstr>Economy</vt:lpstr>
      <vt:lpstr>Energy intensities</vt:lpstr>
      <vt:lpstr>Materials</vt:lpstr>
      <vt:lpstr>Transportation</vt:lpstr>
      <vt:lpstr>Constants</vt:lpstr>
      <vt:lpstr>Parameters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IdB</dc:creator>
  <cp:lastModifiedBy>Iñigo</cp:lastModifiedBy>
  <dcterms:created xsi:type="dcterms:W3CDTF">2017-01-25T13:20:29Z</dcterms:created>
  <dcterms:modified xsi:type="dcterms:W3CDTF">2017-06-30T05:52:12Z</dcterms:modified>
</cp:coreProperties>
</file>